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mienCM\Desktop\S7\Constru3\projet\ProjetConstru3\"/>
    </mc:Choice>
  </mc:AlternateContent>
  <xr:revisionPtr revIDLastSave="0" documentId="13_ncr:1_{C3E48E23-0F4D-46B6-8610-09AED7385415}" xr6:coauthVersionLast="45" xr6:coauthVersionMax="45" xr10:uidLastSave="{00000000-0000-0000-0000-000000000000}"/>
  <bookViews>
    <workbookView xWindow="-120" yWindow="-120" windowWidth="29040" windowHeight="15840" activeTab="3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Lubrification" sheetId="6" r:id="rId6"/>
    <sheet name="Clavettes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6" l="1"/>
  <c r="B40" i="6"/>
  <c r="C31" i="6"/>
  <c r="C33" i="6"/>
  <c r="C30" i="6"/>
  <c r="C29" i="6"/>
  <c r="C28" i="6"/>
  <c r="B33" i="6"/>
  <c r="B31" i="6"/>
  <c r="B30" i="6"/>
  <c r="B29" i="6"/>
  <c r="B28" i="6"/>
  <c r="B38" i="6" s="1"/>
  <c r="C38" i="6" l="1"/>
  <c r="B37" i="6"/>
  <c r="B39" i="6" s="1"/>
  <c r="C37" i="6"/>
  <c r="S21" i="4" a="1"/>
  <c r="S21" i="4" s="1"/>
  <c r="B13" i="4"/>
  <c r="Q5" i="4" s="1"/>
  <c r="C39" i="6" l="1"/>
  <c r="Q4" i="4"/>
  <c r="Q12" i="4"/>
  <c r="Q11" i="4"/>
  <c r="Q10" i="4"/>
  <c r="Q9" i="4"/>
  <c r="Q8" i="4"/>
  <c r="Q7" i="4"/>
  <c r="Q6" i="4"/>
  <c r="A33" i="2"/>
  <c r="A32" i="2"/>
  <c r="C940" i="3"/>
  <c r="D940" i="3"/>
  <c r="H940" i="3"/>
  <c r="G592" i="2"/>
  <c r="E592" i="2"/>
  <c r="D592" i="2"/>
  <c r="C592" i="2"/>
  <c r="H592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41" i="2"/>
  <c r="B940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L556" i="2" s="1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V15" i="4" l="1" a="1"/>
  <c r="V15" i="4" s="1"/>
  <c r="V18" i="4" s="1"/>
  <c r="W22" i="4" s="1" a="1"/>
  <c r="W22" i="4" s="1"/>
  <c r="B15" i="4" s="1"/>
  <c r="V16" i="4" a="1"/>
  <c r="V16" i="4" s="1"/>
  <c r="V19" i="4" s="1"/>
  <c r="W21" i="4" s="1" a="1"/>
  <c r="W21" i="4" s="1"/>
  <c r="B558" i="2"/>
  <c r="F557" i="2"/>
  <c r="L557" i="2" s="1"/>
  <c r="C557" i="2"/>
  <c r="G24" i="3"/>
  <c r="G6" i="3"/>
  <c r="G5" i="3"/>
  <c r="G4" i="2"/>
  <c r="W23" i="4" l="1" a="1"/>
  <c r="W23" i="4" s="1"/>
  <c r="B16" i="4" s="1"/>
  <c r="B14" i="4"/>
  <c r="B18" i="4" s="1"/>
  <c r="B559" i="2"/>
  <c r="G558" i="2"/>
  <c r="F558" i="2"/>
  <c r="L558" i="2" s="1"/>
  <c r="C558" i="2"/>
  <c r="B12" i="1"/>
  <c r="B13" i="1" s="1"/>
  <c r="B11" i="1" s="1"/>
  <c r="B10" i="1"/>
  <c r="G8" i="1" s="1"/>
  <c r="B16" i="1" s="1"/>
  <c r="G5" i="1"/>
  <c r="G4" i="1"/>
  <c r="L2" i="1" s="1"/>
  <c r="L3" i="1" s="1"/>
  <c r="R5" i="5"/>
  <c r="R16" i="5" s="1" a="1"/>
  <c r="R16" i="5" s="1"/>
  <c r="R19" i="5" s="1"/>
  <c r="R6" i="5"/>
  <c r="R7" i="5"/>
  <c r="R8" i="5"/>
  <c r="R9" i="5"/>
  <c r="R10" i="5"/>
  <c r="R11" i="5"/>
  <c r="R12" i="5"/>
  <c r="R4" i="5"/>
  <c r="G13" i="4"/>
  <c r="R7" i="4" s="1"/>
  <c r="R8" i="4"/>
  <c r="E13" i="6"/>
  <c r="D13" i="6"/>
  <c r="C13" i="6"/>
  <c r="B13" i="6"/>
  <c r="E11" i="6"/>
  <c r="D11" i="6"/>
  <c r="C11" i="6"/>
  <c r="B11" i="6"/>
  <c r="E9" i="6"/>
  <c r="D9" i="6"/>
  <c r="C9" i="6"/>
  <c r="B9" i="6"/>
  <c r="R9" i="4" l="1"/>
  <c r="R10" i="4"/>
  <c r="B560" i="2"/>
  <c r="G559" i="2"/>
  <c r="F559" i="2"/>
  <c r="L559" i="2" s="1"/>
  <c r="C559" i="2"/>
  <c r="G11" i="1"/>
  <c r="B19" i="1" s="1"/>
  <c r="G10" i="1"/>
  <c r="B18" i="1" s="1"/>
  <c r="R15" i="5" a="1"/>
  <c r="R15" i="5" s="1"/>
  <c r="R18" i="5" s="1"/>
  <c r="S22" i="5" s="1" a="1"/>
  <c r="S22" i="5" s="1"/>
  <c r="R11" i="4"/>
  <c r="R12" i="4"/>
  <c r="R4" i="4"/>
  <c r="R5" i="4"/>
  <c r="R6" i="4"/>
  <c r="B561" i="2" l="1"/>
  <c r="G560" i="2"/>
  <c r="F560" i="2"/>
  <c r="L560" i="2" s="1"/>
  <c r="C560" i="2"/>
  <c r="G9" i="1"/>
  <c r="B17" i="1" s="1"/>
  <c r="S21" i="5" a="1"/>
  <c r="S21" i="5" s="1"/>
  <c r="S23" i="5" a="1"/>
  <c r="S23" i="5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F561" i="2"/>
  <c r="L561" i="2" s="1"/>
  <c r="G561" i="2"/>
  <c r="C561" i="2"/>
  <c r="G14" i="4"/>
  <c r="S23" i="4" a="1"/>
  <c r="S23" i="4" s="1"/>
  <c r="G16" i="4" s="1"/>
  <c r="B563" i="2" l="1"/>
  <c r="G562" i="2"/>
  <c r="F562" i="2"/>
  <c r="L562" i="2" s="1"/>
  <c r="C562" i="2"/>
  <c r="G23" i="2"/>
  <c r="B564" i="2" l="1"/>
  <c r="G563" i="2"/>
  <c r="F563" i="2"/>
  <c r="L563" i="2" s="1"/>
  <c r="C563" i="2"/>
  <c r="B2" i="7"/>
  <c r="B565" i="2" l="1"/>
  <c r="G564" i="2"/>
  <c r="F564" i="2"/>
  <c r="L564" i="2" s="1"/>
  <c r="C564" i="2"/>
  <c r="G21" i="3"/>
  <c r="G18" i="3"/>
  <c r="G16" i="3"/>
  <c r="G19" i="2"/>
  <c r="B42" i="3"/>
  <c r="Q686" i="3" l="1"/>
  <c r="Q690" i="3"/>
  <c r="Q694" i="3"/>
  <c r="Q698" i="3"/>
  <c r="Q702" i="3"/>
  <c r="Q706" i="3"/>
  <c r="Q710" i="3"/>
  <c r="Q714" i="3"/>
  <c r="Q718" i="3"/>
  <c r="Q722" i="3"/>
  <c r="Q726" i="3"/>
  <c r="Q730" i="3"/>
  <c r="Q734" i="3"/>
  <c r="Q738" i="3"/>
  <c r="Q742" i="3"/>
  <c r="Q746" i="3"/>
  <c r="Q750" i="3"/>
  <c r="Q754" i="3"/>
  <c r="Q758" i="3"/>
  <c r="Q762" i="3"/>
  <c r="Q766" i="3"/>
  <c r="Q770" i="3"/>
  <c r="Q774" i="3"/>
  <c r="Q778" i="3"/>
  <c r="Q782" i="3"/>
  <c r="Q786" i="3"/>
  <c r="Q790" i="3"/>
  <c r="Q794" i="3"/>
  <c r="Q798" i="3"/>
  <c r="Q802" i="3"/>
  <c r="Q806" i="3"/>
  <c r="Q810" i="3"/>
  <c r="Q814" i="3"/>
  <c r="Q818" i="3"/>
  <c r="Q822" i="3"/>
  <c r="Q826" i="3"/>
  <c r="Q830" i="3"/>
  <c r="Q834" i="3"/>
  <c r="Q838" i="3"/>
  <c r="Q842" i="3"/>
  <c r="Q846" i="3"/>
  <c r="Q850" i="3"/>
  <c r="Q854" i="3"/>
  <c r="Q858" i="3"/>
  <c r="Q862" i="3"/>
  <c r="Q866" i="3"/>
  <c r="Q870" i="3"/>
  <c r="Q874" i="3"/>
  <c r="Q878" i="3"/>
  <c r="Q882" i="3"/>
  <c r="Q886" i="3"/>
  <c r="Q890" i="3"/>
  <c r="Q894" i="3"/>
  <c r="Q898" i="3"/>
  <c r="Q902" i="3"/>
  <c r="Q906" i="3"/>
  <c r="Q910" i="3"/>
  <c r="Q914" i="3"/>
  <c r="Q918" i="3"/>
  <c r="Q922" i="3"/>
  <c r="Q926" i="3"/>
  <c r="Q930" i="3"/>
  <c r="Q934" i="3"/>
  <c r="Q938" i="3"/>
  <c r="Q687" i="3"/>
  <c r="Q691" i="3"/>
  <c r="Q695" i="3"/>
  <c r="Q699" i="3"/>
  <c r="Q703" i="3"/>
  <c r="Q707" i="3"/>
  <c r="Q711" i="3"/>
  <c r="Q715" i="3"/>
  <c r="Q719" i="3"/>
  <c r="Q723" i="3"/>
  <c r="Q727" i="3"/>
  <c r="Q731" i="3"/>
  <c r="Q735" i="3"/>
  <c r="Q739" i="3"/>
  <c r="Q743" i="3"/>
  <c r="Q747" i="3"/>
  <c r="Q751" i="3"/>
  <c r="Q755" i="3"/>
  <c r="Q759" i="3"/>
  <c r="Q763" i="3"/>
  <c r="Q767" i="3"/>
  <c r="Q771" i="3"/>
  <c r="Q775" i="3"/>
  <c r="Q779" i="3"/>
  <c r="Q783" i="3"/>
  <c r="Q787" i="3"/>
  <c r="Q791" i="3"/>
  <c r="Q795" i="3"/>
  <c r="Q799" i="3"/>
  <c r="Q803" i="3"/>
  <c r="Q807" i="3"/>
  <c r="Q811" i="3"/>
  <c r="Q815" i="3"/>
  <c r="Q819" i="3"/>
  <c r="Q823" i="3"/>
  <c r="Q827" i="3"/>
  <c r="Q831" i="3"/>
  <c r="Q835" i="3"/>
  <c r="Q839" i="3"/>
  <c r="Q843" i="3"/>
  <c r="Q847" i="3"/>
  <c r="Q851" i="3"/>
  <c r="Q855" i="3"/>
  <c r="Q859" i="3"/>
  <c r="Q863" i="3"/>
  <c r="Q867" i="3"/>
  <c r="Q871" i="3"/>
  <c r="Q875" i="3"/>
  <c r="Q879" i="3"/>
  <c r="Q883" i="3"/>
  <c r="Q887" i="3"/>
  <c r="Q891" i="3"/>
  <c r="Q895" i="3"/>
  <c r="Q899" i="3"/>
  <c r="Q903" i="3"/>
  <c r="Q907" i="3"/>
  <c r="Q911" i="3"/>
  <c r="Q915" i="3"/>
  <c r="Q919" i="3"/>
  <c r="Q923" i="3"/>
  <c r="Q927" i="3"/>
  <c r="Q931" i="3"/>
  <c r="Q935" i="3"/>
  <c r="Q939" i="3"/>
  <c r="Q688" i="3"/>
  <c r="Q692" i="3"/>
  <c r="Q696" i="3"/>
  <c r="Q700" i="3"/>
  <c r="Q704" i="3"/>
  <c r="Q708" i="3"/>
  <c r="Q712" i="3"/>
  <c r="Q716" i="3"/>
  <c r="Q720" i="3"/>
  <c r="Q724" i="3"/>
  <c r="Q728" i="3"/>
  <c r="Q732" i="3"/>
  <c r="Q736" i="3"/>
  <c r="Q740" i="3"/>
  <c r="Q744" i="3"/>
  <c r="Q748" i="3"/>
  <c r="Q752" i="3"/>
  <c r="Q756" i="3"/>
  <c r="Q760" i="3"/>
  <c r="Q764" i="3"/>
  <c r="Q768" i="3"/>
  <c r="Q772" i="3"/>
  <c r="Q776" i="3"/>
  <c r="Q780" i="3"/>
  <c r="Q784" i="3"/>
  <c r="Q788" i="3"/>
  <c r="Q792" i="3"/>
  <c r="Q796" i="3"/>
  <c r="Q800" i="3"/>
  <c r="Q804" i="3"/>
  <c r="Q808" i="3"/>
  <c r="Q812" i="3"/>
  <c r="Q816" i="3"/>
  <c r="Q820" i="3"/>
  <c r="Q824" i="3"/>
  <c r="Q828" i="3"/>
  <c r="Q832" i="3"/>
  <c r="Q836" i="3"/>
  <c r="Q840" i="3"/>
  <c r="Q844" i="3"/>
  <c r="Q848" i="3"/>
  <c r="Q852" i="3"/>
  <c r="Q856" i="3"/>
  <c r="Q860" i="3"/>
  <c r="Q864" i="3"/>
  <c r="Q868" i="3"/>
  <c r="Q872" i="3"/>
  <c r="Q876" i="3"/>
  <c r="Q880" i="3"/>
  <c r="Q884" i="3"/>
  <c r="Q888" i="3"/>
  <c r="Q892" i="3"/>
  <c r="Q896" i="3"/>
  <c r="Q900" i="3"/>
  <c r="Q904" i="3"/>
  <c r="Q908" i="3"/>
  <c r="Q912" i="3"/>
  <c r="Q916" i="3"/>
  <c r="Q920" i="3"/>
  <c r="Q924" i="3"/>
  <c r="Q928" i="3"/>
  <c r="Q932" i="3"/>
  <c r="Q936" i="3"/>
  <c r="Q685" i="3"/>
  <c r="Q689" i="3"/>
  <c r="Q693" i="3"/>
  <c r="Q697" i="3"/>
  <c r="Q701" i="3"/>
  <c r="Q705" i="3"/>
  <c r="Q709" i="3"/>
  <c r="Q713" i="3"/>
  <c r="Q717" i="3"/>
  <c r="Q721" i="3"/>
  <c r="Q725" i="3"/>
  <c r="Q729" i="3"/>
  <c r="Q733" i="3"/>
  <c r="Q737" i="3"/>
  <c r="Q741" i="3"/>
  <c r="Q745" i="3"/>
  <c r="Q749" i="3"/>
  <c r="Q753" i="3"/>
  <c r="Q757" i="3"/>
  <c r="Q761" i="3"/>
  <c r="Q765" i="3"/>
  <c r="Q769" i="3"/>
  <c r="Q773" i="3"/>
  <c r="Q777" i="3"/>
  <c r="Q781" i="3"/>
  <c r="Q785" i="3"/>
  <c r="Q789" i="3"/>
  <c r="Q793" i="3"/>
  <c r="Q797" i="3"/>
  <c r="Q801" i="3"/>
  <c r="Q805" i="3"/>
  <c r="Q809" i="3"/>
  <c r="Q813" i="3"/>
  <c r="Q817" i="3"/>
  <c r="Q821" i="3"/>
  <c r="Q825" i="3"/>
  <c r="Q829" i="3"/>
  <c r="Q833" i="3"/>
  <c r="Q837" i="3"/>
  <c r="Q841" i="3"/>
  <c r="Q845" i="3"/>
  <c r="Q849" i="3"/>
  <c r="Q853" i="3"/>
  <c r="Q857" i="3"/>
  <c r="Q861" i="3"/>
  <c r="Q865" i="3"/>
  <c r="Q869" i="3"/>
  <c r="Q873" i="3"/>
  <c r="Q877" i="3"/>
  <c r="Q881" i="3"/>
  <c r="Q885" i="3"/>
  <c r="Q889" i="3"/>
  <c r="Q893" i="3"/>
  <c r="Q897" i="3"/>
  <c r="Q901" i="3"/>
  <c r="Q905" i="3"/>
  <c r="Q909" i="3"/>
  <c r="Q913" i="3"/>
  <c r="Q917" i="3"/>
  <c r="Q921" i="3"/>
  <c r="Q925" i="3"/>
  <c r="Q929" i="3"/>
  <c r="Q933" i="3"/>
  <c r="Q937" i="3"/>
  <c r="B566" i="2"/>
  <c r="F565" i="2"/>
  <c r="L565" i="2" s="1"/>
  <c r="G565" i="2"/>
  <c r="C565" i="2"/>
  <c r="B41" i="3"/>
  <c r="B54" i="3"/>
  <c r="B2" i="3"/>
  <c r="G4" i="3"/>
  <c r="G2" i="3"/>
  <c r="G3" i="3" s="1"/>
  <c r="G3" i="2"/>
  <c r="G2" i="2"/>
  <c r="B3" i="3"/>
  <c r="B3" i="2"/>
  <c r="B2" i="2"/>
  <c r="B567" i="2" l="1"/>
  <c r="G566" i="2"/>
  <c r="F566" i="2"/>
  <c r="L566" i="2" s="1"/>
  <c r="C566" i="2"/>
  <c r="C6" i="6"/>
  <c r="B6" i="6"/>
  <c r="B7" i="4"/>
  <c r="G7" i="4"/>
  <c r="B8" i="3"/>
  <c r="B10" i="5"/>
  <c r="D6" i="6"/>
  <c r="G6" i="5"/>
  <c r="E6" i="6"/>
  <c r="C54" i="3"/>
  <c r="B55" i="3"/>
  <c r="G13" i="2"/>
  <c r="B28" i="2"/>
  <c r="G16" i="2"/>
  <c r="G14" i="2"/>
  <c r="B568" i="2" l="1"/>
  <c r="G567" i="2"/>
  <c r="F567" i="2"/>
  <c r="L567" i="2" s="1"/>
  <c r="C567" i="2"/>
  <c r="B9" i="3"/>
  <c r="G19" i="3"/>
  <c r="B56" i="3"/>
  <c r="C55" i="3"/>
  <c r="B41" i="2"/>
  <c r="L41" i="2" s="1"/>
  <c r="B6" i="2"/>
  <c r="B7" i="2" s="1"/>
  <c r="B569" i="2" l="1"/>
  <c r="G568" i="2"/>
  <c r="F568" i="2"/>
  <c r="L568" i="2" s="1"/>
  <c r="C568" i="2"/>
  <c r="B8" i="2"/>
  <c r="B10" i="2" s="1"/>
  <c r="B3" i="7"/>
  <c r="B8" i="7" s="1"/>
  <c r="B5" i="7"/>
  <c r="B13" i="7" s="1"/>
  <c r="B13" i="3"/>
  <c r="F56" i="3" s="1"/>
  <c r="L56" i="3" s="1"/>
  <c r="B10" i="3"/>
  <c r="B57" i="3"/>
  <c r="C56" i="3"/>
  <c r="B42" i="2"/>
  <c r="B43" i="2"/>
  <c r="B570" i="2" l="1"/>
  <c r="F569" i="2"/>
  <c r="L569" i="2" s="1"/>
  <c r="G569" i="2"/>
  <c r="C569" i="2"/>
  <c r="B12" i="2"/>
  <c r="D56" i="3"/>
  <c r="B9" i="2"/>
  <c r="B11" i="2" s="1"/>
  <c r="B3" i="4" s="1"/>
  <c r="B14" i="2"/>
  <c r="B12" i="3"/>
  <c r="B11" i="3"/>
  <c r="B16" i="3"/>
  <c r="B18" i="3"/>
  <c r="H54" i="3"/>
  <c r="F54" i="3"/>
  <c r="D54" i="3"/>
  <c r="F55" i="3"/>
  <c r="L55" i="3" s="1"/>
  <c r="D55" i="3"/>
  <c r="E57" i="3"/>
  <c r="H55" i="3"/>
  <c r="B17" i="7"/>
  <c r="B14" i="7"/>
  <c r="B15" i="7" s="1"/>
  <c r="B16" i="7"/>
  <c r="B9" i="7"/>
  <c r="B10" i="7" s="1"/>
  <c r="B11" i="7"/>
  <c r="H56" i="3"/>
  <c r="Q56" i="3" s="1"/>
  <c r="B58" i="3"/>
  <c r="D57" i="3"/>
  <c r="H57" i="3"/>
  <c r="C57" i="3"/>
  <c r="F57" i="3"/>
  <c r="L57" i="3" s="1"/>
  <c r="L42" i="2"/>
  <c r="L43" i="2"/>
  <c r="B44" i="2"/>
  <c r="B571" i="2" l="1"/>
  <c r="G570" i="2"/>
  <c r="F570" i="2"/>
  <c r="L570" i="2" s="1"/>
  <c r="C570" i="2"/>
  <c r="H41" i="2"/>
  <c r="Q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R42" i="2" s="1"/>
  <c r="B15" i="2"/>
  <c r="C42" i="2"/>
  <c r="C41" i="2"/>
  <c r="B13" i="2"/>
  <c r="G57" i="3"/>
  <c r="N57" i="3" s="1"/>
  <c r="B17" i="3"/>
  <c r="L54" i="3"/>
  <c r="Q54" i="3"/>
  <c r="Q55" i="3"/>
  <c r="B15" i="3"/>
  <c r="B3" i="5" s="1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R41" i="2"/>
  <c r="B45" i="2"/>
  <c r="C44" i="2"/>
  <c r="D44" i="2"/>
  <c r="B4" i="4" a="1"/>
  <c r="G4" i="4" a="1"/>
  <c r="B4" i="5" a="1"/>
  <c r="G3" i="5" a="1"/>
  <c r="G685" i="3" l="1"/>
  <c r="G686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E685" i="3"/>
  <c r="J685" i="3" s="1"/>
  <c r="E689" i="3"/>
  <c r="J689" i="3" s="1"/>
  <c r="E693" i="3"/>
  <c r="J693" i="3" s="1"/>
  <c r="E697" i="3"/>
  <c r="J697" i="3" s="1"/>
  <c r="E701" i="3"/>
  <c r="J701" i="3" s="1"/>
  <c r="E705" i="3"/>
  <c r="J705" i="3" s="1"/>
  <c r="E709" i="3"/>
  <c r="J709" i="3" s="1"/>
  <c r="E713" i="3"/>
  <c r="J713" i="3" s="1"/>
  <c r="E717" i="3"/>
  <c r="J717" i="3" s="1"/>
  <c r="E721" i="3"/>
  <c r="J721" i="3" s="1"/>
  <c r="E725" i="3"/>
  <c r="J725" i="3" s="1"/>
  <c r="E729" i="3"/>
  <c r="J729" i="3" s="1"/>
  <c r="E733" i="3"/>
  <c r="J733" i="3" s="1"/>
  <c r="E737" i="3"/>
  <c r="J737" i="3" s="1"/>
  <c r="E741" i="3"/>
  <c r="J741" i="3" s="1"/>
  <c r="E745" i="3"/>
  <c r="J745" i="3" s="1"/>
  <c r="E749" i="3"/>
  <c r="J749" i="3" s="1"/>
  <c r="E753" i="3"/>
  <c r="J753" i="3" s="1"/>
  <c r="E757" i="3"/>
  <c r="J757" i="3" s="1"/>
  <c r="E761" i="3"/>
  <c r="J761" i="3" s="1"/>
  <c r="E765" i="3"/>
  <c r="J765" i="3" s="1"/>
  <c r="E769" i="3"/>
  <c r="J769" i="3" s="1"/>
  <c r="E773" i="3"/>
  <c r="J773" i="3" s="1"/>
  <c r="E777" i="3"/>
  <c r="J777" i="3" s="1"/>
  <c r="E781" i="3"/>
  <c r="J781" i="3" s="1"/>
  <c r="E785" i="3"/>
  <c r="J785" i="3" s="1"/>
  <c r="E789" i="3"/>
  <c r="J789" i="3" s="1"/>
  <c r="E793" i="3"/>
  <c r="J793" i="3" s="1"/>
  <c r="E797" i="3"/>
  <c r="J797" i="3" s="1"/>
  <c r="E801" i="3"/>
  <c r="J801" i="3" s="1"/>
  <c r="E805" i="3"/>
  <c r="J805" i="3" s="1"/>
  <c r="E809" i="3"/>
  <c r="J809" i="3" s="1"/>
  <c r="E813" i="3"/>
  <c r="J813" i="3" s="1"/>
  <c r="E817" i="3"/>
  <c r="J817" i="3" s="1"/>
  <c r="E821" i="3"/>
  <c r="J821" i="3" s="1"/>
  <c r="E825" i="3"/>
  <c r="J825" i="3" s="1"/>
  <c r="E829" i="3"/>
  <c r="J829" i="3" s="1"/>
  <c r="E833" i="3"/>
  <c r="J833" i="3" s="1"/>
  <c r="E837" i="3"/>
  <c r="J837" i="3" s="1"/>
  <c r="E841" i="3"/>
  <c r="J841" i="3" s="1"/>
  <c r="E845" i="3"/>
  <c r="J845" i="3" s="1"/>
  <c r="E849" i="3"/>
  <c r="J849" i="3" s="1"/>
  <c r="E853" i="3"/>
  <c r="J853" i="3" s="1"/>
  <c r="E857" i="3"/>
  <c r="J857" i="3" s="1"/>
  <c r="E861" i="3"/>
  <c r="J861" i="3" s="1"/>
  <c r="E865" i="3"/>
  <c r="J865" i="3" s="1"/>
  <c r="E869" i="3"/>
  <c r="J869" i="3" s="1"/>
  <c r="E873" i="3"/>
  <c r="J873" i="3" s="1"/>
  <c r="E877" i="3"/>
  <c r="J877" i="3" s="1"/>
  <c r="E881" i="3"/>
  <c r="J881" i="3" s="1"/>
  <c r="E885" i="3"/>
  <c r="J885" i="3" s="1"/>
  <c r="E889" i="3"/>
  <c r="J889" i="3" s="1"/>
  <c r="E893" i="3"/>
  <c r="J893" i="3" s="1"/>
  <c r="E897" i="3"/>
  <c r="J897" i="3" s="1"/>
  <c r="E901" i="3"/>
  <c r="J901" i="3" s="1"/>
  <c r="E905" i="3"/>
  <c r="J905" i="3" s="1"/>
  <c r="E909" i="3"/>
  <c r="J909" i="3" s="1"/>
  <c r="E913" i="3"/>
  <c r="J913" i="3" s="1"/>
  <c r="E917" i="3"/>
  <c r="J917" i="3" s="1"/>
  <c r="E921" i="3"/>
  <c r="J921" i="3" s="1"/>
  <c r="E925" i="3"/>
  <c r="J925" i="3" s="1"/>
  <c r="E929" i="3"/>
  <c r="J929" i="3" s="1"/>
  <c r="E933" i="3"/>
  <c r="J933" i="3" s="1"/>
  <c r="E937" i="3"/>
  <c r="J937" i="3" s="1"/>
  <c r="G688" i="3"/>
  <c r="G692" i="3"/>
  <c r="G696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E686" i="3"/>
  <c r="J686" i="3" s="1"/>
  <c r="E690" i="3"/>
  <c r="J690" i="3" s="1"/>
  <c r="E694" i="3"/>
  <c r="J694" i="3" s="1"/>
  <c r="E698" i="3"/>
  <c r="J698" i="3" s="1"/>
  <c r="E702" i="3"/>
  <c r="J702" i="3" s="1"/>
  <c r="E706" i="3"/>
  <c r="J706" i="3" s="1"/>
  <c r="E710" i="3"/>
  <c r="J710" i="3" s="1"/>
  <c r="E714" i="3"/>
  <c r="J714" i="3" s="1"/>
  <c r="E718" i="3"/>
  <c r="J718" i="3" s="1"/>
  <c r="E722" i="3"/>
  <c r="J722" i="3" s="1"/>
  <c r="E726" i="3"/>
  <c r="J726" i="3" s="1"/>
  <c r="E730" i="3"/>
  <c r="J730" i="3" s="1"/>
  <c r="E734" i="3"/>
  <c r="J734" i="3" s="1"/>
  <c r="E738" i="3"/>
  <c r="J738" i="3" s="1"/>
  <c r="E742" i="3"/>
  <c r="J742" i="3" s="1"/>
  <c r="E746" i="3"/>
  <c r="J746" i="3" s="1"/>
  <c r="E750" i="3"/>
  <c r="J750" i="3" s="1"/>
  <c r="E754" i="3"/>
  <c r="J754" i="3" s="1"/>
  <c r="E758" i="3"/>
  <c r="J758" i="3" s="1"/>
  <c r="E762" i="3"/>
  <c r="J762" i="3" s="1"/>
  <c r="E766" i="3"/>
  <c r="J766" i="3" s="1"/>
  <c r="E770" i="3"/>
  <c r="J770" i="3" s="1"/>
  <c r="E774" i="3"/>
  <c r="J774" i="3" s="1"/>
  <c r="E778" i="3"/>
  <c r="J778" i="3" s="1"/>
  <c r="E782" i="3"/>
  <c r="J782" i="3" s="1"/>
  <c r="E786" i="3"/>
  <c r="J786" i="3" s="1"/>
  <c r="E790" i="3"/>
  <c r="J790" i="3" s="1"/>
  <c r="E794" i="3"/>
  <c r="J794" i="3" s="1"/>
  <c r="E798" i="3"/>
  <c r="J798" i="3" s="1"/>
  <c r="E802" i="3"/>
  <c r="J802" i="3" s="1"/>
  <c r="E806" i="3"/>
  <c r="J806" i="3" s="1"/>
  <c r="E810" i="3"/>
  <c r="J810" i="3" s="1"/>
  <c r="E814" i="3"/>
  <c r="J814" i="3" s="1"/>
  <c r="E818" i="3"/>
  <c r="J818" i="3" s="1"/>
  <c r="E822" i="3"/>
  <c r="J822" i="3" s="1"/>
  <c r="E826" i="3"/>
  <c r="J826" i="3" s="1"/>
  <c r="E830" i="3"/>
  <c r="J830" i="3" s="1"/>
  <c r="E834" i="3"/>
  <c r="J834" i="3" s="1"/>
  <c r="E838" i="3"/>
  <c r="J838" i="3" s="1"/>
  <c r="E842" i="3"/>
  <c r="J842" i="3" s="1"/>
  <c r="E846" i="3"/>
  <c r="J846" i="3" s="1"/>
  <c r="E850" i="3"/>
  <c r="J850" i="3" s="1"/>
  <c r="E854" i="3"/>
  <c r="J854" i="3" s="1"/>
  <c r="E858" i="3"/>
  <c r="J858" i="3" s="1"/>
  <c r="E862" i="3"/>
  <c r="J862" i="3" s="1"/>
  <c r="E866" i="3"/>
  <c r="J866" i="3" s="1"/>
  <c r="E870" i="3"/>
  <c r="J870" i="3" s="1"/>
  <c r="E874" i="3"/>
  <c r="J874" i="3" s="1"/>
  <c r="E878" i="3"/>
  <c r="J878" i="3" s="1"/>
  <c r="E882" i="3"/>
  <c r="J882" i="3" s="1"/>
  <c r="E886" i="3"/>
  <c r="J886" i="3" s="1"/>
  <c r="E890" i="3"/>
  <c r="J890" i="3" s="1"/>
  <c r="E894" i="3"/>
  <c r="J894" i="3" s="1"/>
  <c r="E898" i="3"/>
  <c r="J898" i="3" s="1"/>
  <c r="E902" i="3"/>
  <c r="J902" i="3" s="1"/>
  <c r="E906" i="3"/>
  <c r="J906" i="3" s="1"/>
  <c r="E910" i="3"/>
  <c r="J910" i="3" s="1"/>
  <c r="E914" i="3"/>
  <c r="J914" i="3" s="1"/>
  <c r="E918" i="3"/>
  <c r="J918" i="3" s="1"/>
  <c r="E922" i="3"/>
  <c r="J922" i="3" s="1"/>
  <c r="E926" i="3"/>
  <c r="J926" i="3" s="1"/>
  <c r="E930" i="3"/>
  <c r="J930" i="3" s="1"/>
  <c r="E934" i="3"/>
  <c r="J934" i="3" s="1"/>
  <c r="E938" i="3"/>
  <c r="J938" i="3" s="1"/>
  <c r="G690" i="3"/>
  <c r="G698" i="3"/>
  <c r="G706" i="3"/>
  <c r="G718" i="3"/>
  <c r="G689" i="3"/>
  <c r="G693" i="3"/>
  <c r="G697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E687" i="3"/>
  <c r="J687" i="3" s="1"/>
  <c r="E691" i="3"/>
  <c r="J691" i="3" s="1"/>
  <c r="E695" i="3"/>
  <c r="J695" i="3" s="1"/>
  <c r="E699" i="3"/>
  <c r="J699" i="3" s="1"/>
  <c r="E703" i="3"/>
  <c r="J703" i="3" s="1"/>
  <c r="E707" i="3"/>
  <c r="J707" i="3" s="1"/>
  <c r="E711" i="3"/>
  <c r="J711" i="3" s="1"/>
  <c r="E715" i="3"/>
  <c r="J715" i="3" s="1"/>
  <c r="E719" i="3"/>
  <c r="J719" i="3" s="1"/>
  <c r="E723" i="3"/>
  <c r="J723" i="3" s="1"/>
  <c r="E727" i="3"/>
  <c r="J727" i="3" s="1"/>
  <c r="E731" i="3"/>
  <c r="J731" i="3" s="1"/>
  <c r="E735" i="3"/>
  <c r="J735" i="3" s="1"/>
  <c r="E739" i="3"/>
  <c r="J739" i="3" s="1"/>
  <c r="E743" i="3"/>
  <c r="J743" i="3" s="1"/>
  <c r="E747" i="3"/>
  <c r="J747" i="3" s="1"/>
  <c r="E751" i="3"/>
  <c r="J751" i="3" s="1"/>
  <c r="E755" i="3"/>
  <c r="J755" i="3" s="1"/>
  <c r="E759" i="3"/>
  <c r="J759" i="3" s="1"/>
  <c r="E763" i="3"/>
  <c r="J763" i="3" s="1"/>
  <c r="E767" i="3"/>
  <c r="J767" i="3" s="1"/>
  <c r="E771" i="3"/>
  <c r="J771" i="3" s="1"/>
  <c r="E775" i="3"/>
  <c r="J775" i="3" s="1"/>
  <c r="E779" i="3"/>
  <c r="J779" i="3" s="1"/>
  <c r="E783" i="3"/>
  <c r="J783" i="3" s="1"/>
  <c r="E787" i="3"/>
  <c r="J787" i="3" s="1"/>
  <c r="E791" i="3"/>
  <c r="J791" i="3" s="1"/>
  <c r="E795" i="3"/>
  <c r="J795" i="3" s="1"/>
  <c r="E799" i="3"/>
  <c r="J799" i="3" s="1"/>
  <c r="E803" i="3"/>
  <c r="J803" i="3" s="1"/>
  <c r="E807" i="3"/>
  <c r="J807" i="3" s="1"/>
  <c r="E811" i="3"/>
  <c r="J811" i="3" s="1"/>
  <c r="E815" i="3"/>
  <c r="J815" i="3" s="1"/>
  <c r="E819" i="3"/>
  <c r="J819" i="3" s="1"/>
  <c r="E823" i="3"/>
  <c r="J823" i="3" s="1"/>
  <c r="E827" i="3"/>
  <c r="J827" i="3" s="1"/>
  <c r="E831" i="3"/>
  <c r="J831" i="3" s="1"/>
  <c r="E835" i="3"/>
  <c r="J835" i="3" s="1"/>
  <c r="E839" i="3"/>
  <c r="J839" i="3" s="1"/>
  <c r="E843" i="3"/>
  <c r="J843" i="3" s="1"/>
  <c r="E847" i="3"/>
  <c r="J847" i="3" s="1"/>
  <c r="E851" i="3"/>
  <c r="J851" i="3" s="1"/>
  <c r="E855" i="3"/>
  <c r="J855" i="3" s="1"/>
  <c r="E859" i="3"/>
  <c r="J859" i="3" s="1"/>
  <c r="E863" i="3"/>
  <c r="J863" i="3" s="1"/>
  <c r="E867" i="3"/>
  <c r="J867" i="3" s="1"/>
  <c r="E871" i="3"/>
  <c r="J871" i="3" s="1"/>
  <c r="E875" i="3"/>
  <c r="J875" i="3" s="1"/>
  <c r="E879" i="3"/>
  <c r="J879" i="3" s="1"/>
  <c r="E883" i="3"/>
  <c r="J883" i="3" s="1"/>
  <c r="E887" i="3"/>
  <c r="J887" i="3" s="1"/>
  <c r="E891" i="3"/>
  <c r="J891" i="3" s="1"/>
  <c r="E895" i="3"/>
  <c r="J895" i="3" s="1"/>
  <c r="E899" i="3"/>
  <c r="J899" i="3" s="1"/>
  <c r="E903" i="3"/>
  <c r="J903" i="3" s="1"/>
  <c r="E907" i="3"/>
  <c r="J907" i="3" s="1"/>
  <c r="E911" i="3"/>
  <c r="J911" i="3" s="1"/>
  <c r="E915" i="3"/>
  <c r="J915" i="3" s="1"/>
  <c r="E919" i="3"/>
  <c r="J919" i="3" s="1"/>
  <c r="E923" i="3"/>
  <c r="J923" i="3" s="1"/>
  <c r="E927" i="3"/>
  <c r="J927" i="3" s="1"/>
  <c r="E931" i="3"/>
  <c r="J931" i="3" s="1"/>
  <c r="E935" i="3"/>
  <c r="J935" i="3" s="1"/>
  <c r="E939" i="3"/>
  <c r="G694" i="3"/>
  <c r="G702" i="3"/>
  <c r="G710" i="3"/>
  <c r="G714" i="3"/>
  <c r="G722" i="3"/>
  <c r="G730" i="3"/>
  <c r="G746" i="3"/>
  <c r="G762" i="3"/>
  <c r="G778" i="3"/>
  <c r="G794" i="3"/>
  <c r="G810" i="3"/>
  <c r="G826" i="3"/>
  <c r="G842" i="3"/>
  <c r="G858" i="3"/>
  <c r="G874" i="3"/>
  <c r="G890" i="3"/>
  <c r="G906" i="3"/>
  <c r="G922" i="3"/>
  <c r="G938" i="3"/>
  <c r="E688" i="3"/>
  <c r="J688" i="3" s="1"/>
  <c r="E704" i="3"/>
  <c r="J704" i="3" s="1"/>
  <c r="E720" i="3"/>
  <c r="J720" i="3" s="1"/>
  <c r="E736" i="3"/>
  <c r="J736" i="3" s="1"/>
  <c r="E752" i="3"/>
  <c r="J752" i="3" s="1"/>
  <c r="E768" i="3"/>
  <c r="J768" i="3" s="1"/>
  <c r="E784" i="3"/>
  <c r="J784" i="3" s="1"/>
  <c r="E800" i="3"/>
  <c r="J800" i="3" s="1"/>
  <c r="E816" i="3"/>
  <c r="J816" i="3" s="1"/>
  <c r="E832" i="3"/>
  <c r="J832" i="3" s="1"/>
  <c r="E848" i="3"/>
  <c r="J848" i="3" s="1"/>
  <c r="E864" i="3"/>
  <c r="J864" i="3" s="1"/>
  <c r="E880" i="3"/>
  <c r="J880" i="3" s="1"/>
  <c r="E896" i="3"/>
  <c r="J896" i="3" s="1"/>
  <c r="E912" i="3"/>
  <c r="J912" i="3" s="1"/>
  <c r="E928" i="3"/>
  <c r="J928" i="3" s="1"/>
  <c r="G738" i="3"/>
  <c r="G770" i="3"/>
  <c r="G786" i="3"/>
  <c r="G802" i="3"/>
  <c r="G818" i="3"/>
  <c r="G850" i="3"/>
  <c r="G882" i="3"/>
  <c r="G914" i="3"/>
  <c r="E696" i="3"/>
  <c r="J696" i="3" s="1"/>
  <c r="E728" i="3"/>
  <c r="J728" i="3" s="1"/>
  <c r="E760" i="3"/>
  <c r="J760" i="3" s="1"/>
  <c r="E792" i="3"/>
  <c r="J792" i="3" s="1"/>
  <c r="E824" i="3"/>
  <c r="J824" i="3" s="1"/>
  <c r="E840" i="3"/>
  <c r="J840" i="3" s="1"/>
  <c r="E872" i="3"/>
  <c r="J872" i="3" s="1"/>
  <c r="E904" i="3"/>
  <c r="J904" i="3" s="1"/>
  <c r="E936" i="3"/>
  <c r="J936" i="3" s="1"/>
  <c r="G726" i="3"/>
  <c r="G758" i="3"/>
  <c r="G774" i="3"/>
  <c r="G806" i="3"/>
  <c r="G838" i="3"/>
  <c r="G870" i="3"/>
  <c r="G902" i="3"/>
  <c r="G934" i="3"/>
  <c r="E716" i="3"/>
  <c r="J716" i="3" s="1"/>
  <c r="E748" i="3"/>
  <c r="J748" i="3" s="1"/>
  <c r="E780" i="3"/>
  <c r="J780" i="3" s="1"/>
  <c r="E812" i="3"/>
  <c r="J812" i="3" s="1"/>
  <c r="E844" i="3"/>
  <c r="J844" i="3" s="1"/>
  <c r="E876" i="3"/>
  <c r="J876" i="3" s="1"/>
  <c r="E908" i="3"/>
  <c r="J908" i="3" s="1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E692" i="3"/>
  <c r="J692" i="3" s="1"/>
  <c r="E708" i="3"/>
  <c r="J708" i="3" s="1"/>
  <c r="E724" i="3"/>
  <c r="J724" i="3" s="1"/>
  <c r="E740" i="3"/>
  <c r="J740" i="3" s="1"/>
  <c r="E756" i="3"/>
  <c r="J756" i="3" s="1"/>
  <c r="E772" i="3"/>
  <c r="J772" i="3" s="1"/>
  <c r="E788" i="3"/>
  <c r="J788" i="3" s="1"/>
  <c r="E804" i="3"/>
  <c r="J804" i="3" s="1"/>
  <c r="E820" i="3"/>
  <c r="J820" i="3" s="1"/>
  <c r="E836" i="3"/>
  <c r="J836" i="3" s="1"/>
  <c r="E852" i="3"/>
  <c r="J852" i="3" s="1"/>
  <c r="E868" i="3"/>
  <c r="J868" i="3" s="1"/>
  <c r="E884" i="3"/>
  <c r="J884" i="3" s="1"/>
  <c r="E900" i="3"/>
  <c r="J900" i="3" s="1"/>
  <c r="E916" i="3"/>
  <c r="J916" i="3" s="1"/>
  <c r="E932" i="3"/>
  <c r="J932" i="3" s="1"/>
  <c r="G754" i="3"/>
  <c r="G834" i="3"/>
  <c r="G866" i="3"/>
  <c r="G898" i="3"/>
  <c r="G930" i="3"/>
  <c r="E712" i="3"/>
  <c r="J712" i="3" s="1"/>
  <c r="E744" i="3"/>
  <c r="J744" i="3" s="1"/>
  <c r="E776" i="3"/>
  <c r="J776" i="3" s="1"/>
  <c r="E808" i="3"/>
  <c r="J808" i="3" s="1"/>
  <c r="E856" i="3"/>
  <c r="J856" i="3" s="1"/>
  <c r="E888" i="3"/>
  <c r="J888" i="3" s="1"/>
  <c r="E920" i="3"/>
  <c r="J920" i="3" s="1"/>
  <c r="G742" i="3"/>
  <c r="G790" i="3"/>
  <c r="G822" i="3"/>
  <c r="G854" i="3"/>
  <c r="G886" i="3"/>
  <c r="G918" i="3"/>
  <c r="E700" i="3"/>
  <c r="J700" i="3" s="1"/>
  <c r="E732" i="3"/>
  <c r="J732" i="3" s="1"/>
  <c r="E764" i="3"/>
  <c r="J764" i="3" s="1"/>
  <c r="E796" i="3"/>
  <c r="J796" i="3" s="1"/>
  <c r="E828" i="3"/>
  <c r="J828" i="3" s="1"/>
  <c r="E860" i="3"/>
  <c r="J860" i="3" s="1"/>
  <c r="E892" i="3"/>
  <c r="J892" i="3" s="1"/>
  <c r="E924" i="3"/>
  <c r="J924" i="3" s="1"/>
  <c r="B572" i="2"/>
  <c r="G571" i="2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I494" i="2"/>
  <c r="K494" i="2" s="1"/>
  <c r="M494" i="2" s="1"/>
  <c r="Q497" i="2"/>
  <c r="Q561" i="2"/>
  <c r="Q557" i="2"/>
  <c r="Q549" i="2"/>
  <c r="Q568" i="2"/>
  <c r="Q520" i="2"/>
  <c r="Q527" i="2"/>
  <c r="Q566" i="2"/>
  <c r="Q550" i="2"/>
  <c r="Q534" i="2"/>
  <c r="Q501" i="2"/>
  <c r="J545" i="2"/>
  <c r="Q529" i="2"/>
  <c r="Q525" i="2"/>
  <c r="Q553" i="2"/>
  <c r="I553" i="2"/>
  <c r="K553" i="2" s="1"/>
  <c r="M553" i="2" s="1"/>
  <c r="Q517" i="2"/>
  <c r="Q560" i="2"/>
  <c r="I560" i="2"/>
  <c r="K560" i="2" s="1"/>
  <c r="M560" i="2" s="1"/>
  <c r="Q544" i="2"/>
  <c r="Q528" i="2"/>
  <c r="Q512" i="2"/>
  <c r="Q567" i="2"/>
  <c r="Q551" i="2"/>
  <c r="I551" i="2"/>
  <c r="K551" i="2" s="1"/>
  <c r="M551" i="2" s="1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2" i="2"/>
  <c r="N492" i="2"/>
  <c r="N496" i="2"/>
  <c r="N500" i="2"/>
  <c r="N504" i="2"/>
  <c r="N508" i="2"/>
  <c r="N512" i="2"/>
  <c r="N516" i="2"/>
  <c r="N520" i="2"/>
  <c r="N524" i="2"/>
  <c r="N528" i="2"/>
  <c r="N532" i="2"/>
  <c r="N536" i="2"/>
  <c r="N540" i="2"/>
  <c r="N544" i="2"/>
  <c r="N548" i="2"/>
  <c r="N552" i="2"/>
  <c r="N556" i="2"/>
  <c r="N560" i="2"/>
  <c r="N564" i="2"/>
  <c r="N568" i="2"/>
  <c r="E494" i="2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E522" i="2"/>
  <c r="J522" i="2" s="1"/>
  <c r="E526" i="2"/>
  <c r="J526" i="2" s="1"/>
  <c r="E530" i="2"/>
  <c r="N493" i="2"/>
  <c r="N497" i="2"/>
  <c r="N501" i="2"/>
  <c r="N505" i="2"/>
  <c r="N509" i="2"/>
  <c r="N513" i="2"/>
  <c r="N517" i="2"/>
  <c r="N521" i="2"/>
  <c r="N525" i="2"/>
  <c r="N529" i="2"/>
  <c r="N533" i="2"/>
  <c r="N537" i="2"/>
  <c r="N541" i="2"/>
  <c r="N545" i="2"/>
  <c r="N549" i="2"/>
  <c r="N553" i="2"/>
  <c r="N557" i="2"/>
  <c r="N561" i="2"/>
  <c r="N565" i="2"/>
  <c r="N569" i="2"/>
  <c r="N494" i="2"/>
  <c r="N498" i="2"/>
  <c r="N502" i="2"/>
  <c r="N506" i="2"/>
  <c r="N510" i="2"/>
  <c r="N514" i="2"/>
  <c r="N518" i="2"/>
  <c r="N522" i="2"/>
  <c r="N526" i="2"/>
  <c r="N530" i="2"/>
  <c r="N534" i="2"/>
  <c r="N538" i="2"/>
  <c r="N542" i="2"/>
  <c r="N546" i="2"/>
  <c r="N550" i="2"/>
  <c r="N554" i="2"/>
  <c r="N558" i="2"/>
  <c r="N562" i="2"/>
  <c r="N566" i="2"/>
  <c r="N570" i="2"/>
  <c r="N503" i="2"/>
  <c r="N519" i="2"/>
  <c r="N535" i="2"/>
  <c r="N551" i="2"/>
  <c r="N567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E543" i="2"/>
  <c r="J543" i="2" s="1"/>
  <c r="E547" i="2"/>
  <c r="J547" i="2" s="1"/>
  <c r="E551" i="2"/>
  <c r="J551" i="2" s="1"/>
  <c r="E555" i="2"/>
  <c r="E559" i="2"/>
  <c r="J559" i="2" s="1"/>
  <c r="E563" i="2"/>
  <c r="J563" i="2" s="1"/>
  <c r="E567" i="2"/>
  <c r="J567" i="2" s="1"/>
  <c r="E571" i="2"/>
  <c r="N507" i="2"/>
  <c r="N523" i="2"/>
  <c r="N539" i="2"/>
  <c r="N555" i="2"/>
  <c r="N495" i="2"/>
  <c r="N511" i="2"/>
  <c r="N527" i="2"/>
  <c r="N543" i="2"/>
  <c r="N559" i="2"/>
  <c r="E496" i="2"/>
  <c r="E501" i="2"/>
  <c r="J501" i="2" s="1"/>
  <c r="E507" i="2"/>
  <c r="J507" i="2" s="1"/>
  <c r="E512" i="2"/>
  <c r="J512" i="2" s="1"/>
  <c r="E517" i="2"/>
  <c r="E523" i="2"/>
  <c r="E528" i="2"/>
  <c r="J528" i="2" s="1"/>
  <c r="E533" i="2"/>
  <c r="J533" i="2" s="1"/>
  <c r="E537" i="2"/>
  <c r="E541" i="2"/>
  <c r="J541" i="2" s="1"/>
  <c r="E545" i="2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499" i="2"/>
  <c r="N515" i="2"/>
  <c r="N531" i="2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E560" i="2"/>
  <c r="J560" i="2" s="1"/>
  <c r="E568" i="2"/>
  <c r="J568" i="2" s="1"/>
  <c r="E500" i="2"/>
  <c r="J500" i="2" s="1"/>
  <c r="N571" i="2"/>
  <c r="E497" i="2"/>
  <c r="J497" i="2" s="1"/>
  <c r="E508" i="2"/>
  <c r="J508" i="2" s="1"/>
  <c r="E519" i="2"/>
  <c r="J519" i="2" s="1"/>
  <c r="E529" i="2"/>
  <c r="J529" i="2" s="1"/>
  <c r="E538" i="2"/>
  <c r="E546" i="2"/>
  <c r="J546" i="2" s="1"/>
  <c r="E554" i="2"/>
  <c r="J554" i="2" s="1"/>
  <c r="E562" i="2"/>
  <c r="J562" i="2" s="1"/>
  <c r="E570" i="2"/>
  <c r="J570" i="2" s="1"/>
  <c r="E41" i="2"/>
  <c r="E511" i="2"/>
  <c r="J511" i="2" s="1"/>
  <c r="E521" i="2"/>
  <c r="J521" i="2" s="1"/>
  <c r="E532" i="2"/>
  <c r="J532" i="2" s="1"/>
  <c r="E540" i="2"/>
  <c r="E548" i="2"/>
  <c r="J548" i="2" s="1"/>
  <c r="E556" i="2"/>
  <c r="J556" i="2" s="1"/>
  <c r="E564" i="2"/>
  <c r="J564" i="2" s="1"/>
  <c r="E572" i="2"/>
  <c r="J518" i="2"/>
  <c r="J538" i="2"/>
  <c r="J517" i="2"/>
  <c r="J496" i="2"/>
  <c r="J540" i="2"/>
  <c r="J537" i="2"/>
  <c r="J494" i="2"/>
  <c r="J552" i="2"/>
  <c r="J530" i="2"/>
  <c r="Q513" i="2"/>
  <c r="J571" i="2"/>
  <c r="J555" i="2"/>
  <c r="J539" i="2"/>
  <c r="J523" i="2"/>
  <c r="Q508" i="2"/>
  <c r="I508" i="2"/>
  <c r="K508" i="2" s="1"/>
  <c r="M508" i="2" s="1"/>
  <c r="Q537" i="2"/>
  <c r="I537" i="2"/>
  <c r="K537" i="2" s="1"/>
  <c r="M537" i="2" s="1"/>
  <c r="Q565" i="2"/>
  <c r="I565" i="2"/>
  <c r="K565" i="2" s="1"/>
  <c r="M565" i="2" s="1"/>
  <c r="Q498" i="2"/>
  <c r="I498" i="2"/>
  <c r="K498" i="2" s="1"/>
  <c r="M498" i="2" s="1"/>
  <c r="Q556" i="2"/>
  <c r="I556" i="2"/>
  <c r="K556" i="2" s="1"/>
  <c r="M556" i="2" s="1"/>
  <c r="Q540" i="2"/>
  <c r="I540" i="2"/>
  <c r="K540" i="2" s="1"/>
  <c r="M540" i="2" s="1"/>
  <c r="Q524" i="2"/>
  <c r="I524" i="2"/>
  <c r="K524" i="2" s="1"/>
  <c r="M524" i="2" s="1"/>
  <c r="Q507" i="2"/>
  <c r="Q563" i="2"/>
  <c r="I563" i="2"/>
  <c r="K563" i="2" s="1"/>
  <c r="M563" i="2" s="1"/>
  <c r="Q547" i="2"/>
  <c r="I547" i="2"/>
  <c r="K547" i="2" s="1"/>
  <c r="M547" i="2" s="1"/>
  <c r="Q531" i="2"/>
  <c r="Q515" i="2"/>
  <c r="Q495" i="2"/>
  <c r="Q570" i="2"/>
  <c r="I570" i="2"/>
  <c r="K570" i="2" s="1"/>
  <c r="M570" i="2" s="1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N44" i="2"/>
  <c r="E43" i="2"/>
  <c r="J43" i="2" s="1"/>
  <c r="J41" i="2"/>
  <c r="E42" i="2"/>
  <c r="J42" i="2" s="1"/>
  <c r="N41" i="2"/>
  <c r="E44" i="2"/>
  <c r="J44" i="2" s="1"/>
  <c r="N43" i="2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7" i="4" s="1"/>
  <c r="B23" i="4" s="1"/>
  <c r="B21" i="4" s="1"/>
  <c r="B22" i="4" s="1"/>
  <c r="B4" i="5"/>
  <c r="B16" i="5" s="1"/>
  <c r="B17" i="5" s="1"/>
  <c r="I55" i="3"/>
  <c r="K55" i="3" s="1"/>
  <c r="M55" i="3" s="1"/>
  <c r="G3" i="5"/>
  <c r="G12" i="5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I854" i="3" l="1"/>
  <c r="K854" i="3" s="1"/>
  <c r="M854" i="3" s="1"/>
  <c r="N854" i="3"/>
  <c r="I898" i="3"/>
  <c r="K898" i="3" s="1"/>
  <c r="M898" i="3" s="1"/>
  <c r="N898" i="3"/>
  <c r="I926" i="3"/>
  <c r="K926" i="3" s="1"/>
  <c r="M926" i="3" s="1"/>
  <c r="N926" i="3"/>
  <c r="I862" i="3"/>
  <c r="K862" i="3" s="1"/>
  <c r="M862" i="3" s="1"/>
  <c r="N862" i="3"/>
  <c r="I798" i="3"/>
  <c r="K798" i="3" s="1"/>
  <c r="M798" i="3" s="1"/>
  <c r="N798" i="3"/>
  <c r="I734" i="3"/>
  <c r="K734" i="3" s="1"/>
  <c r="M734" i="3" s="1"/>
  <c r="N734" i="3"/>
  <c r="I934" i="3"/>
  <c r="K934" i="3" s="1"/>
  <c r="M934" i="3" s="1"/>
  <c r="N934" i="3"/>
  <c r="I806" i="3"/>
  <c r="K806" i="3" s="1"/>
  <c r="M806" i="3" s="1"/>
  <c r="N806" i="3"/>
  <c r="I818" i="3"/>
  <c r="K818" i="3" s="1"/>
  <c r="M818" i="3" s="1"/>
  <c r="N818" i="3"/>
  <c r="I738" i="3"/>
  <c r="K738" i="3" s="1"/>
  <c r="M738" i="3" s="1"/>
  <c r="N738" i="3"/>
  <c r="I890" i="3"/>
  <c r="K890" i="3" s="1"/>
  <c r="M890" i="3" s="1"/>
  <c r="N890" i="3"/>
  <c r="I826" i="3"/>
  <c r="K826" i="3" s="1"/>
  <c r="M826" i="3" s="1"/>
  <c r="N826" i="3"/>
  <c r="I762" i="3"/>
  <c r="K762" i="3" s="1"/>
  <c r="M762" i="3" s="1"/>
  <c r="N762" i="3"/>
  <c r="I714" i="3"/>
  <c r="K714" i="3" s="1"/>
  <c r="M714" i="3" s="1"/>
  <c r="N714" i="3"/>
  <c r="E940" i="3"/>
  <c r="J939" i="3"/>
  <c r="I937" i="3"/>
  <c r="K937" i="3" s="1"/>
  <c r="M937" i="3" s="1"/>
  <c r="N937" i="3"/>
  <c r="I921" i="3"/>
  <c r="K921" i="3" s="1"/>
  <c r="M921" i="3" s="1"/>
  <c r="N921" i="3"/>
  <c r="I905" i="3"/>
  <c r="K905" i="3" s="1"/>
  <c r="M905" i="3" s="1"/>
  <c r="N905" i="3"/>
  <c r="I889" i="3"/>
  <c r="K889" i="3" s="1"/>
  <c r="M889" i="3" s="1"/>
  <c r="N889" i="3"/>
  <c r="I873" i="3"/>
  <c r="K873" i="3" s="1"/>
  <c r="M873" i="3" s="1"/>
  <c r="N873" i="3"/>
  <c r="I857" i="3"/>
  <c r="K857" i="3" s="1"/>
  <c r="M857" i="3" s="1"/>
  <c r="N857" i="3"/>
  <c r="I841" i="3"/>
  <c r="K841" i="3" s="1"/>
  <c r="M841" i="3" s="1"/>
  <c r="N841" i="3"/>
  <c r="I825" i="3"/>
  <c r="K825" i="3" s="1"/>
  <c r="M825" i="3" s="1"/>
  <c r="N825" i="3"/>
  <c r="I809" i="3"/>
  <c r="K809" i="3" s="1"/>
  <c r="M809" i="3" s="1"/>
  <c r="N809" i="3"/>
  <c r="I793" i="3"/>
  <c r="K793" i="3" s="1"/>
  <c r="M793" i="3" s="1"/>
  <c r="N793" i="3"/>
  <c r="I777" i="3"/>
  <c r="K777" i="3" s="1"/>
  <c r="M777" i="3" s="1"/>
  <c r="N777" i="3"/>
  <c r="I761" i="3"/>
  <c r="K761" i="3" s="1"/>
  <c r="M761" i="3" s="1"/>
  <c r="N761" i="3"/>
  <c r="I745" i="3"/>
  <c r="K745" i="3" s="1"/>
  <c r="M745" i="3" s="1"/>
  <c r="N745" i="3"/>
  <c r="I729" i="3"/>
  <c r="K729" i="3" s="1"/>
  <c r="M729" i="3" s="1"/>
  <c r="N729" i="3"/>
  <c r="I713" i="3"/>
  <c r="K713" i="3" s="1"/>
  <c r="M713" i="3" s="1"/>
  <c r="N713" i="3"/>
  <c r="I697" i="3"/>
  <c r="K697" i="3" s="1"/>
  <c r="M697" i="3" s="1"/>
  <c r="N697" i="3"/>
  <c r="I706" i="3"/>
  <c r="K706" i="3" s="1"/>
  <c r="M706" i="3" s="1"/>
  <c r="N706" i="3"/>
  <c r="I932" i="3"/>
  <c r="K932" i="3" s="1"/>
  <c r="M932" i="3" s="1"/>
  <c r="N932" i="3"/>
  <c r="I916" i="3"/>
  <c r="K916" i="3" s="1"/>
  <c r="M916" i="3" s="1"/>
  <c r="N916" i="3"/>
  <c r="I900" i="3"/>
  <c r="K900" i="3" s="1"/>
  <c r="M900" i="3" s="1"/>
  <c r="N900" i="3"/>
  <c r="I884" i="3"/>
  <c r="K884" i="3" s="1"/>
  <c r="M884" i="3" s="1"/>
  <c r="N884" i="3"/>
  <c r="I868" i="3"/>
  <c r="K868" i="3" s="1"/>
  <c r="M868" i="3" s="1"/>
  <c r="N868" i="3"/>
  <c r="I852" i="3"/>
  <c r="K852" i="3" s="1"/>
  <c r="M852" i="3" s="1"/>
  <c r="N852" i="3"/>
  <c r="I836" i="3"/>
  <c r="K836" i="3" s="1"/>
  <c r="M836" i="3" s="1"/>
  <c r="N836" i="3"/>
  <c r="I820" i="3"/>
  <c r="K820" i="3" s="1"/>
  <c r="M820" i="3" s="1"/>
  <c r="N820" i="3"/>
  <c r="I804" i="3"/>
  <c r="K804" i="3" s="1"/>
  <c r="M804" i="3" s="1"/>
  <c r="N804" i="3"/>
  <c r="I788" i="3"/>
  <c r="K788" i="3" s="1"/>
  <c r="M788" i="3" s="1"/>
  <c r="N788" i="3"/>
  <c r="I772" i="3"/>
  <c r="K772" i="3" s="1"/>
  <c r="M772" i="3" s="1"/>
  <c r="N772" i="3"/>
  <c r="I756" i="3"/>
  <c r="K756" i="3" s="1"/>
  <c r="M756" i="3" s="1"/>
  <c r="N756" i="3"/>
  <c r="I740" i="3"/>
  <c r="K740" i="3" s="1"/>
  <c r="M740" i="3" s="1"/>
  <c r="N740" i="3"/>
  <c r="I724" i="3"/>
  <c r="K724" i="3" s="1"/>
  <c r="M724" i="3" s="1"/>
  <c r="N724" i="3"/>
  <c r="I708" i="3"/>
  <c r="K708" i="3" s="1"/>
  <c r="M708" i="3" s="1"/>
  <c r="N708" i="3"/>
  <c r="I692" i="3"/>
  <c r="K692" i="3" s="1"/>
  <c r="M692" i="3" s="1"/>
  <c r="N692" i="3"/>
  <c r="I931" i="3"/>
  <c r="K931" i="3" s="1"/>
  <c r="M931" i="3" s="1"/>
  <c r="N931" i="3"/>
  <c r="I915" i="3"/>
  <c r="K915" i="3" s="1"/>
  <c r="M915" i="3" s="1"/>
  <c r="N915" i="3"/>
  <c r="I899" i="3"/>
  <c r="K899" i="3" s="1"/>
  <c r="M899" i="3" s="1"/>
  <c r="N899" i="3"/>
  <c r="I883" i="3"/>
  <c r="K883" i="3" s="1"/>
  <c r="M883" i="3" s="1"/>
  <c r="N883" i="3"/>
  <c r="I867" i="3"/>
  <c r="K867" i="3" s="1"/>
  <c r="M867" i="3" s="1"/>
  <c r="N867" i="3"/>
  <c r="I851" i="3"/>
  <c r="K851" i="3" s="1"/>
  <c r="M851" i="3" s="1"/>
  <c r="N851" i="3"/>
  <c r="I835" i="3"/>
  <c r="K835" i="3" s="1"/>
  <c r="M835" i="3" s="1"/>
  <c r="N835" i="3"/>
  <c r="I819" i="3"/>
  <c r="K819" i="3" s="1"/>
  <c r="M819" i="3" s="1"/>
  <c r="N819" i="3"/>
  <c r="I803" i="3"/>
  <c r="K803" i="3" s="1"/>
  <c r="M803" i="3" s="1"/>
  <c r="N803" i="3"/>
  <c r="I787" i="3"/>
  <c r="K787" i="3" s="1"/>
  <c r="M787" i="3" s="1"/>
  <c r="N787" i="3"/>
  <c r="I771" i="3"/>
  <c r="K771" i="3" s="1"/>
  <c r="M771" i="3" s="1"/>
  <c r="N771" i="3"/>
  <c r="I755" i="3"/>
  <c r="K755" i="3" s="1"/>
  <c r="M755" i="3" s="1"/>
  <c r="N755" i="3"/>
  <c r="I739" i="3"/>
  <c r="K739" i="3" s="1"/>
  <c r="M739" i="3" s="1"/>
  <c r="N739" i="3"/>
  <c r="I723" i="3"/>
  <c r="K723" i="3" s="1"/>
  <c r="M723" i="3" s="1"/>
  <c r="N723" i="3"/>
  <c r="I707" i="3"/>
  <c r="K707" i="3" s="1"/>
  <c r="M707" i="3" s="1"/>
  <c r="N707" i="3"/>
  <c r="I691" i="3"/>
  <c r="K691" i="3" s="1"/>
  <c r="M691" i="3" s="1"/>
  <c r="N691" i="3"/>
  <c r="I822" i="3"/>
  <c r="K822" i="3" s="1"/>
  <c r="M822" i="3" s="1"/>
  <c r="N822" i="3"/>
  <c r="I866" i="3"/>
  <c r="K866" i="3" s="1"/>
  <c r="M866" i="3" s="1"/>
  <c r="N866" i="3"/>
  <c r="I910" i="3"/>
  <c r="K910" i="3" s="1"/>
  <c r="M910" i="3" s="1"/>
  <c r="N910" i="3"/>
  <c r="I846" i="3"/>
  <c r="K846" i="3" s="1"/>
  <c r="M846" i="3" s="1"/>
  <c r="N846" i="3"/>
  <c r="I782" i="3"/>
  <c r="K782" i="3" s="1"/>
  <c r="M782" i="3" s="1"/>
  <c r="N782" i="3"/>
  <c r="I902" i="3"/>
  <c r="K902" i="3" s="1"/>
  <c r="M902" i="3" s="1"/>
  <c r="N902" i="3"/>
  <c r="I774" i="3"/>
  <c r="K774" i="3" s="1"/>
  <c r="M774" i="3" s="1"/>
  <c r="N774" i="3"/>
  <c r="I914" i="3"/>
  <c r="K914" i="3" s="1"/>
  <c r="M914" i="3" s="1"/>
  <c r="N914" i="3"/>
  <c r="I802" i="3"/>
  <c r="K802" i="3" s="1"/>
  <c r="M802" i="3" s="1"/>
  <c r="N802" i="3"/>
  <c r="I938" i="3"/>
  <c r="K938" i="3" s="1"/>
  <c r="M938" i="3" s="1"/>
  <c r="N938" i="3"/>
  <c r="I874" i="3"/>
  <c r="K874" i="3" s="1"/>
  <c r="M874" i="3" s="1"/>
  <c r="N874" i="3"/>
  <c r="I810" i="3"/>
  <c r="K810" i="3" s="1"/>
  <c r="M810" i="3" s="1"/>
  <c r="N810" i="3"/>
  <c r="I746" i="3"/>
  <c r="K746" i="3" s="1"/>
  <c r="M746" i="3" s="1"/>
  <c r="N746" i="3"/>
  <c r="I710" i="3"/>
  <c r="K710" i="3" s="1"/>
  <c r="M710" i="3" s="1"/>
  <c r="N710" i="3"/>
  <c r="I933" i="3"/>
  <c r="K933" i="3" s="1"/>
  <c r="M933" i="3" s="1"/>
  <c r="N933" i="3"/>
  <c r="I917" i="3"/>
  <c r="K917" i="3" s="1"/>
  <c r="M917" i="3" s="1"/>
  <c r="N917" i="3"/>
  <c r="I901" i="3"/>
  <c r="K901" i="3" s="1"/>
  <c r="M901" i="3" s="1"/>
  <c r="N901" i="3"/>
  <c r="I885" i="3"/>
  <c r="K885" i="3" s="1"/>
  <c r="M885" i="3" s="1"/>
  <c r="N885" i="3"/>
  <c r="I869" i="3"/>
  <c r="K869" i="3" s="1"/>
  <c r="M869" i="3" s="1"/>
  <c r="N869" i="3"/>
  <c r="I853" i="3"/>
  <c r="K853" i="3" s="1"/>
  <c r="M853" i="3" s="1"/>
  <c r="N853" i="3"/>
  <c r="I837" i="3"/>
  <c r="K837" i="3" s="1"/>
  <c r="M837" i="3" s="1"/>
  <c r="N837" i="3"/>
  <c r="I821" i="3"/>
  <c r="K821" i="3" s="1"/>
  <c r="M821" i="3" s="1"/>
  <c r="N821" i="3"/>
  <c r="I805" i="3"/>
  <c r="K805" i="3" s="1"/>
  <c r="M805" i="3" s="1"/>
  <c r="N805" i="3"/>
  <c r="I789" i="3"/>
  <c r="K789" i="3" s="1"/>
  <c r="M789" i="3" s="1"/>
  <c r="N789" i="3"/>
  <c r="I773" i="3"/>
  <c r="K773" i="3" s="1"/>
  <c r="M773" i="3" s="1"/>
  <c r="N773" i="3"/>
  <c r="I757" i="3"/>
  <c r="K757" i="3" s="1"/>
  <c r="M757" i="3" s="1"/>
  <c r="N757" i="3"/>
  <c r="I741" i="3"/>
  <c r="K741" i="3" s="1"/>
  <c r="M741" i="3" s="1"/>
  <c r="N741" i="3"/>
  <c r="I725" i="3"/>
  <c r="K725" i="3" s="1"/>
  <c r="M725" i="3" s="1"/>
  <c r="N725" i="3"/>
  <c r="I709" i="3"/>
  <c r="K709" i="3" s="1"/>
  <c r="M709" i="3" s="1"/>
  <c r="N709" i="3"/>
  <c r="I693" i="3"/>
  <c r="K693" i="3" s="1"/>
  <c r="M693" i="3" s="1"/>
  <c r="N693" i="3"/>
  <c r="I698" i="3"/>
  <c r="K698" i="3" s="1"/>
  <c r="M698" i="3" s="1"/>
  <c r="N698" i="3"/>
  <c r="I928" i="3"/>
  <c r="K928" i="3" s="1"/>
  <c r="M928" i="3" s="1"/>
  <c r="N928" i="3"/>
  <c r="I912" i="3"/>
  <c r="K912" i="3" s="1"/>
  <c r="M912" i="3" s="1"/>
  <c r="N912" i="3"/>
  <c r="I896" i="3"/>
  <c r="K896" i="3" s="1"/>
  <c r="M896" i="3" s="1"/>
  <c r="N896" i="3"/>
  <c r="I880" i="3"/>
  <c r="K880" i="3" s="1"/>
  <c r="M880" i="3" s="1"/>
  <c r="N880" i="3"/>
  <c r="I864" i="3"/>
  <c r="K864" i="3" s="1"/>
  <c r="M864" i="3" s="1"/>
  <c r="N864" i="3"/>
  <c r="I848" i="3"/>
  <c r="K848" i="3" s="1"/>
  <c r="M848" i="3" s="1"/>
  <c r="N848" i="3"/>
  <c r="I832" i="3"/>
  <c r="K832" i="3" s="1"/>
  <c r="M832" i="3" s="1"/>
  <c r="N832" i="3"/>
  <c r="I816" i="3"/>
  <c r="K816" i="3" s="1"/>
  <c r="M816" i="3" s="1"/>
  <c r="N816" i="3"/>
  <c r="I800" i="3"/>
  <c r="K800" i="3" s="1"/>
  <c r="M800" i="3" s="1"/>
  <c r="N800" i="3"/>
  <c r="I784" i="3"/>
  <c r="K784" i="3" s="1"/>
  <c r="M784" i="3" s="1"/>
  <c r="N784" i="3"/>
  <c r="I768" i="3"/>
  <c r="K768" i="3" s="1"/>
  <c r="M768" i="3" s="1"/>
  <c r="N768" i="3"/>
  <c r="I752" i="3"/>
  <c r="K752" i="3" s="1"/>
  <c r="M752" i="3" s="1"/>
  <c r="N752" i="3"/>
  <c r="I736" i="3"/>
  <c r="K736" i="3" s="1"/>
  <c r="M736" i="3" s="1"/>
  <c r="N736" i="3"/>
  <c r="I720" i="3"/>
  <c r="K720" i="3" s="1"/>
  <c r="M720" i="3" s="1"/>
  <c r="N720" i="3"/>
  <c r="I704" i="3"/>
  <c r="K704" i="3" s="1"/>
  <c r="M704" i="3" s="1"/>
  <c r="N704" i="3"/>
  <c r="I688" i="3"/>
  <c r="K688" i="3" s="1"/>
  <c r="M688" i="3" s="1"/>
  <c r="N688" i="3"/>
  <c r="I927" i="3"/>
  <c r="K927" i="3" s="1"/>
  <c r="M927" i="3" s="1"/>
  <c r="N927" i="3"/>
  <c r="I911" i="3"/>
  <c r="K911" i="3" s="1"/>
  <c r="M911" i="3" s="1"/>
  <c r="N911" i="3"/>
  <c r="I895" i="3"/>
  <c r="K895" i="3" s="1"/>
  <c r="M895" i="3" s="1"/>
  <c r="N895" i="3"/>
  <c r="I879" i="3"/>
  <c r="K879" i="3" s="1"/>
  <c r="M879" i="3" s="1"/>
  <c r="N879" i="3"/>
  <c r="I863" i="3"/>
  <c r="K863" i="3" s="1"/>
  <c r="M863" i="3" s="1"/>
  <c r="N863" i="3"/>
  <c r="I847" i="3"/>
  <c r="K847" i="3" s="1"/>
  <c r="M847" i="3" s="1"/>
  <c r="N847" i="3"/>
  <c r="I831" i="3"/>
  <c r="K831" i="3" s="1"/>
  <c r="M831" i="3" s="1"/>
  <c r="N831" i="3"/>
  <c r="I815" i="3"/>
  <c r="K815" i="3" s="1"/>
  <c r="M815" i="3" s="1"/>
  <c r="N815" i="3"/>
  <c r="I799" i="3"/>
  <c r="K799" i="3" s="1"/>
  <c r="M799" i="3" s="1"/>
  <c r="N799" i="3"/>
  <c r="I783" i="3"/>
  <c r="K783" i="3" s="1"/>
  <c r="M783" i="3" s="1"/>
  <c r="N783" i="3"/>
  <c r="I767" i="3"/>
  <c r="K767" i="3" s="1"/>
  <c r="M767" i="3" s="1"/>
  <c r="N767" i="3"/>
  <c r="I751" i="3"/>
  <c r="K751" i="3" s="1"/>
  <c r="M751" i="3" s="1"/>
  <c r="N751" i="3"/>
  <c r="I735" i="3"/>
  <c r="K735" i="3" s="1"/>
  <c r="M735" i="3" s="1"/>
  <c r="N735" i="3"/>
  <c r="I719" i="3"/>
  <c r="K719" i="3" s="1"/>
  <c r="M719" i="3" s="1"/>
  <c r="N719" i="3"/>
  <c r="I703" i="3"/>
  <c r="K703" i="3" s="1"/>
  <c r="M703" i="3" s="1"/>
  <c r="N703" i="3"/>
  <c r="I687" i="3"/>
  <c r="K687" i="3" s="1"/>
  <c r="M687" i="3" s="1"/>
  <c r="N687" i="3"/>
  <c r="I918" i="3"/>
  <c r="K918" i="3" s="1"/>
  <c r="M918" i="3" s="1"/>
  <c r="N918" i="3"/>
  <c r="I790" i="3"/>
  <c r="K790" i="3" s="1"/>
  <c r="M790" i="3" s="1"/>
  <c r="N790" i="3"/>
  <c r="I834" i="3"/>
  <c r="K834" i="3" s="1"/>
  <c r="M834" i="3" s="1"/>
  <c r="N834" i="3"/>
  <c r="I894" i="3"/>
  <c r="K894" i="3" s="1"/>
  <c r="M894" i="3" s="1"/>
  <c r="N894" i="3"/>
  <c r="I830" i="3"/>
  <c r="K830" i="3" s="1"/>
  <c r="M830" i="3" s="1"/>
  <c r="N830" i="3"/>
  <c r="I766" i="3"/>
  <c r="K766" i="3" s="1"/>
  <c r="M766" i="3" s="1"/>
  <c r="N766" i="3"/>
  <c r="I870" i="3"/>
  <c r="K870" i="3" s="1"/>
  <c r="M870" i="3" s="1"/>
  <c r="N870" i="3"/>
  <c r="I758" i="3"/>
  <c r="K758" i="3" s="1"/>
  <c r="M758" i="3" s="1"/>
  <c r="N758" i="3"/>
  <c r="I882" i="3"/>
  <c r="K882" i="3" s="1"/>
  <c r="M882" i="3" s="1"/>
  <c r="N882" i="3"/>
  <c r="I786" i="3"/>
  <c r="K786" i="3" s="1"/>
  <c r="M786" i="3" s="1"/>
  <c r="N786" i="3"/>
  <c r="I922" i="3"/>
  <c r="K922" i="3" s="1"/>
  <c r="M922" i="3" s="1"/>
  <c r="N922" i="3"/>
  <c r="I858" i="3"/>
  <c r="K858" i="3" s="1"/>
  <c r="M858" i="3" s="1"/>
  <c r="N858" i="3"/>
  <c r="I794" i="3"/>
  <c r="K794" i="3" s="1"/>
  <c r="M794" i="3" s="1"/>
  <c r="N794" i="3"/>
  <c r="I730" i="3"/>
  <c r="K730" i="3" s="1"/>
  <c r="M730" i="3" s="1"/>
  <c r="N730" i="3"/>
  <c r="I702" i="3"/>
  <c r="K702" i="3" s="1"/>
  <c r="M702" i="3" s="1"/>
  <c r="N702" i="3"/>
  <c r="I929" i="3"/>
  <c r="K929" i="3" s="1"/>
  <c r="M929" i="3" s="1"/>
  <c r="N929" i="3"/>
  <c r="I913" i="3"/>
  <c r="K913" i="3" s="1"/>
  <c r="M913" i="3" s="1"/>
  <c r="N913" i="3"/>
  <c r="I897" i="3"/>
  <c r="K897" i="3" s="1"/>
  <c r="M897" i="3" s="1"/>
  <c r="N897" i="3"/>
  <c r="I881" i="3"/>
  <c r="K881" i="3" s="1"/>
  <c r="M881" i="3" s="1"/>
  <c r="N881" i="3"/>
  <c r="I865" i="3"/>
  <c r="K865" i="3" s="1"/>
  <c r="M865" i="3" s="1"/>
  <c r="N865" i="3"/>
  <c r="I849" i="3"/>
  <c r="K849" i="3" s="1"/>
  <c r="M849" i="3" s="1"/>
  <c r="N849" i="3"/>
  <c r="I833" i="3"/>
  <c r="K833" i="3" s="1"/>
  <c r="M833" i="3" s="1"/>
  <c r="N833" i="3"/>
  <c r="I817" i="3"/>
  <c r="K817" i="3" s="1"/>
  <c r="M817" i="3" s="1"/>
  <c r="N817" i="3"/>
  <c r="I801" i="3"/>
  <c r="K801" i="3" s="1"/>
  <c r="M801" i="3" s="1"/>
  <c r="N801" i="3"/>
  <c r="I785" i="3"/>
  <c r="K785" i="3" s="1"/>
  <c r="M785" i="3" s="1"/>
  <c r="N785" i="3"/>
  <c r="I769" i="3"/>
  <c r="K769" i="3" s="1"/>
  <c r="M769" i="3" s="1"/>
  <c r="N769" i="3"/>
  <c r="I753" i="3"/>
  <c r="K753" i="3" s="1"/>
  <c r="M753" i="3" s="1"/>
  <c r="N753" i="3"/>
  <c r="I737" i="3"/>
  <c r="K737" i="3" s="1"/>
  <c r="M737" i="3" s="1"/>
  <c r="N737" i="3"/>
  <c r="I721" i="3"/>
  <c r="K721" i="3" s="1"/>
  <c r="M721" i="3" s="1"/>
  <c r="N721" i="3"/>
  <c r="I705" i="3"/>
  <c r="K705" i="3" s="1"/>
  <c r="M705" i="3" s="1"/>
  <c r="N705" i="3"/>
  <c r="I689" i="3"/>
  <c r="K689" i="3" s="1"/>
  <c r="M689" i="3" s="1"/>
  <c r="N689" i="3"/>
  <c r="I690" i="3"/>
  <c r="K690" i="3" s="1"/>
  <c r="M690" i="3" s="1"/>
  <c r="N690" i="3"/>
  <c r="I924" i="3"/>
  <c r="K924" i="3" s="1"/>
  <c r="M924" i="3" s="1"/>
  <c r="N924" i="3"/>
  <c r="I908" i="3"/>
  <c r="K908" i="3" s="1"/>
  <c r="M908" i="3" s="1"/>
  <c r="N908" i="3"/>
  <c r="I892" i="3"/>
  <c r="K892" i="3" s="1"/>
  <c r="M892" i="3" s="1"/>
  <c r="N892" i="3"/>
  <c r="I876" i="3"/>
  <c r="K876" i="3" s="1"/>
  <c r="M876" i="3" s="1"/>
  <c r="N876" i="3"/>
  <c r="I860" i="3"/>
  <c r="K860" i="3" s="1"/>
  <c r="M860" i="3" s="1"/>
  <c r="N860" i="3"/>
  <c r="I844" i="3"/>
  <c r="K844" i="3" s="1"/>
  <c r="M844" i="3" s="1"/>
  <c r="N844" i="3"/>
  <c r="I828" i="3"/>
  <c r="K828" i="3" s="1"/>
  <c r="M828" i="3" s="1"/>
  <c r="N828" i="3"/>
  <c r="I812" i="3"/>
  <c r="K812" i="3" s="1"/>
  <c r="M812" i="3" s="1"/>
  <c r="N812" i="3"/>
  <c r="I796" i="3"/>
  <c r="K796" i="3" s="1"/>
  <c r="M796" i="3" s="1"/>
  <c r="N796" i="3"/>
  <c r="I780" i="3"/>
  <c r="K780" i="3" s="1"/>
  <c r="M780" i="3" s="1"/>
  <c r="N780" i="3"/>
  <c r="I764" i="3"/>
  <c r="K764" i="3" s="1"/>
  <c r="M764" i="3" s="1"/>
  <c r="N764" i="3"/>
  <c r="I748" i="3"/>
  <c r="K748" i="3" s="1"/>
  <c r="M748" i="3" s="1"/>
  <c r="N748" i="3"/>
  <c r="I732" i="3"/>
  <c r="K732" i="3" s="1"/>
  <c r="M732" i="3" s="1"/>
  <c r="N732" i="3"/>
  <c r="I716" i="3"/>
  <c r="K716" i="3" s="1"/>
  <c r="M716" i="3" s="1"/>
  <c r="N716" i="3"/>
  <c r="I700" i="3"/>
  <c r="K700" i="3" s="1"/>
  <c r="M700" i="3" s="1"/>
  <c r="N700" i="3"/>
  <c r="G940" i="3"/>
  <c r="I939" i="3"/>
  <c r="K939" i="3" s="1"/>
  <c r="M939" i="3" s="1"/>
  <c r="N939" i="3"/>
  <c r="I923" i="3"/>
  <c r="K923" i="3" s="1"/>
  <c r="M923" i="3" s="1"/>
  <c r="N923" i="3"/>
  <c r="I907" i="3"/>
  <c r="K907" i="3" s="1"/>
  <c r="M907" i="3" s="1"/>
  <c r="N907" i="3"/>
  <c r="I891" i="3"/>
  <c r="K891" i="3" s="1"/>
  <c r="M891" i="3" s="1"/>
  <c r="N891" i="3"/>
  <c r="I875" i="3"/>
  <c r="K875" i="3" s="1"/>
  <c r="M875" i="3" s="1"/>
  <c r="N875" i="3"/>
  <c r="I859" i="3"/>
  <c r="K859" i="3" s="1"/>
  <c r="M859" i="3" s="1"/>
  <c r="N859" i="3"/>
  <c r="I843" i="3"/>
  <c r="K843" i="3" s="1"/>
  <c r="M843" i="3" s="1"/>
  <c r="N843" i="3"/>
  <c r="I827" i="3"/>
  <c r="K827" i="3" s="1"/>
  <c r="M827" i="3" s="1"/>
  <c r="N827" i="3"/>
  <c r="I811" i="3"/>
  <c r="K811" i="3" s="1"/>
  <c r="M811" i="3" s="1"/>
  <c r="N811" i="3"/>
  <c r="I795" i="3"/>
  <c r="K795" i="3" s="1"/>
  <c r="M795" i="3" s="1"/>
  <c r="N795" i="3"/>
  <c r="I779" i="3"/>
  <c r="K779" i="3" s="1"/>
  <c r="M779" i="3" s="1"/>
  <c r="N779" i="3"/>
  <c r="I763" i="3"/>
  <c r="K763" i="3" s="1"/>
  <c r="M763" i="3" s="1"/>
  <c r="N763" i="3"/>
  <c r="I747" i="3"/>
  <c r="K747" i="3" s="1"/>
  <c r="M747" i="3" s="1"/>
  <c r="N747" i="3"/>
  <c r="I731" i="3"/>
  <c r="K731" i="3" s="1"/>
  <c r="M731" i="3" s="1"/>
  <c r="N731" i="3"/>
  <c r="I715" i="3"/>
  <c r="K715" i="3" s="1"/>
  <c r="M715" i="3" s="1"/>
  <c r="N715" i="3"/>
  <c r="I699" i="3"/>
  <c r="K699" i="3" s="1"/>
  <c r="M699" i="3" s="1"/>
  <c r="N699" i="3"/>
  <c r="I686" i="3"/>
  <c r="K686" i="3" s="1"/>
  <c r="M686" i="3" s="1"/>
  <c r="N686" i="3"/>
  <c r="I886" i="3"/>
  <c r="K886" i="3" s="1"/>
  <c r="M886" i="3" s="1"/>
  <c r="N886" i="3"/>
  <c r="I742" i="3"/>
  <c r="K742" i="3" s="1"/>
  <c r="M742" i="3" s="1"/>
  <c r="N742" i="3"/>
  <c r="I930" i="3"/>
  <c r="K930" i="3" s="1"/>
  <c r="M930" i="3" s="1"/>
  <c r="N930" i="3"/>
  <c r="I754" i="3"/>
  <c r="K754" i="3" s="1"/>
  <c r="M754" i="3" s="1"/>
  <c r="N754" i="3"/>
  <c r="I878" i="3"/>
  <c r="K878" i="3" s="1"/>
  <c r="M878" i="3" s="1"/>
  <c r="N878" i="3"/>
  <c r="I814" i="3"/>
  <c r="K814" i="3" s="1"/>
  <c r="M814" i="3" s="1"/>
  <c r="N814" i="3"/>
  <c r="I750" i="3"/>
  <c r="K750" i="3" s="1"/>
  <c r="M750" i="3" s="1"/>
  <c r="N750" i="3"/>
  <c r="I838" i="3"/>
  <c r="K838" i="3" s="1"/>
  <c r="M838" i="3" s="1"/>
  <c r="N838" i="3"/>
  <c r="I726" i="3"/>
  <c r="K726" i="3" s="1"/>
  <c r="M726" i="3" s="1"/>
  <c r="N726" i="3"/>
  <c r="I850" i="3"/>
  <c r="K850" i="3" s="1"/>
  <c r="M850" i="3" s="1"/>
  <c r="N850" i="3"/>
  <c r="I770" i="3"/>
  <c r="K770" i="3" s="1"/>
  <c r="M770" i="3" s="1"/>
  <c r="N770" i="3"/>
  <c r="I906" i="3"/>
  <c r="K906" i="3" s="1"/>
  <c r="M906" i="3" s="1"/>
  <c r="N906" i="3"/>
  <c r="I842" i="3"/>
  <c r="K842" i="3" s="1"/>
  <c r="M842" i="3" s="1"/>
  <c r="N842" i="3"/>
  <c r="I778" i="3"/>
  <c r="K778" i="3" s="1"/>
  <c r="M778" i="3" s="1"/>
  <c r="N778" i="3"/>
  <c r="I722" i="3"/>
  <c r="K722" i="3" s="1"/>
  <c r="M722" i="3" s="1"/>
  <c r="N722" i="3"/>
  <c r="I694" i="3"/>
  <c r="K694" i="3" s="1"/>
  <c r="M694" i="3" s="1"/>
  <c r="N694" i="3"/>
  <c r="I925" i="3"/>
  <c r="K925" i="3" s="1"/>
  <c r="M925" i="3" s="1"/>
  <c r="N925" i="3"/>
  <c r="I909" i="3"/>
  <c r="K909" i="3" s="1"/>
  <c r="M909" i="3" s="1"/>
  <c r="N909" i="3"/>
  <c r="I893" i="3"/>
  <c r="K893" i="3" s="1"/>
  <c r="M893" i="3" s="1"/>
  <c r="N893" i="3"/>
  <c r="I877" i="3"/>
  <c r="K877" i="3" s="1"/>
  <c r="M877" i="3" s="1"/>
  <c r="N877" i="3"/>
  <c r="I861" i="3"/>
  <c r="K861" i="3" s="1"/>
  <c r="M861" i="3" s="1"/>
  <c r="N861" i="3"/>
  <c r="I845" i="3"/>
  <c r="K845" i="3" s="1"/>
  <c r="M845" i="3" s="1"/>
  <c r="N845" i="3"/>
  <c r="I829" i="3"/>
  <c r="K829" i="3" s="1"/>
  <c r="M829" i="3" s="1"/>
  <c r="N829" i="3"/>
  <c r="I813" i="3"/>
  <c r="K813" i="3" s="1"/>
  <c r="M813" i="3" s="1"/>
  <c r="N813" i="3"/>
  <c r="I797" i="3"/>
  <c r="K797" i="3" s="1"/>
  <c r="M797" i="3" s="1"/>
  <c r="N797" i="3"/>
  <c r="I781" i="3"/>
  <c r="K781" i="3" s="1"/>
  <c r="M781" i="3" s="1"/>
  <c r="N781" i="3"/>
  <c r="I765" i="3"/>
  <c r="K765" i="3" s="1"/>
  <c r="M765" i="3" s="1"/>
  <c r="N765" i="3"/>
  <c r="I749" i="3"/>
  <c r="K749" i="3" s="1"/>
  <c r="M749" i="3" s="1"/>
  <c r="N749" i="3"/>
  <c r="I733" i="3"/>
  <c r="K733" i="3" s="1"/>
  <c r="M733" i="3" s="1"/>
  <c r="N733" i="3"/>
  <c r="I717" i="3"/>
  <c r="K717" i="3" s="1"/>
  <c r="M717" i="3" s="1"/>
  <c r="N717" i="3"/>
  <c r="I701" i="3"/>
  <c r="K701" i="3" s="1"/>
  <c r="M701" i="3" s="1"/>
  <c r="N701" i="3"/>
  <c r="I718" i="3"/>
  <c r="K718" i="3" s="1"/>
  <c r="M718" i="3" s="1"/>
  <c r="N718" i="3"/>
  <c r="I936" i="3"/>
  <c r="K936" i="3" s="1"/>
  <c r="M936" i="3" s="1"/>
  <c r="N936" i="3"/>
  <c r="I920" i="3"/>
  <c r="K920" i="3" s="1"/>
  <c r="M920" i="3" s="1"/>
  <c r="N920" i="3"/>
  <c r="I904" i="3"/>
  <c r="K904" i="3" s="1"/>
  <c r="M904" i="3" s="1"/>
  <c r="N904" i="3"/>
  <c r="I888" i="3"/>
  <c r="K888" i="3" s="1"/>
  <c r="M888" i="3" s="1"/>
  <c r="N888" i="3"/>
  <c r="I872" i="3"/>
  <c r="K872" i="3" s="1"/>
  <c r="M872" i="3" s="1"/>
  <c r="N872" i="3"/>
  <c r="I856" i="3"/>
  <c r="K856" i="3" s="1"/>
  <c r="M856" i="3" s="1"/>
  <c r="N856" i="3"/>
  <c r="I840" i="3"/>
  <c r="K840" i="3" s="1"/>
  <c r="M840" i="3" s="1"/>
  <c r="N840" i="3"/>
  <c r="I824" i="3"/>
  <c r="K824" i="3" s="1"/>
  <c r="M824" i="3" s="1"/>
  <c r="N824" i="3"/>
  <c r="I808" i="3"/>
  <c r="K808" i="3" s="1"/>
  <c r="M808" i="3" s="1"/>
  <c r="N808" i="3"/>
  <c r="I792" i="3"/>
  <c r="K792" i="3" s="1"/>
  <c r="M792" i="3" s="1"/>
  <c r="N792" i="3"/>
  <c r="I776" i="3"/>
  <c r="K776" i="3" s="1"/>
  <c r="M776" i="3" s="1"/>
  <c r="N776" i="3"/>
  <c r="I760" i="3"/>
  <c r="K760" i="3" s="1"/>
  <c r="M760" i="3" s="1"/>
  <c r="N760" i="3"/>
  <c r="I744" i="3"/>
  <c r="K744" i="3" s="1"/>
  <c r="M744" i="3" s="1"/>
  <c r="N744" i="3"/>
  <c r="I728" i="3"/>
  <c r="K728" i="3" s="1"/>
  <c r="M728" i="3" s="1"/>
  <c r="N728" i="3"/>
  <c r="I712" i="3"/>
  <c r="K712" i="3" s="1"/>
  <c r="M712" i="3" s="1"/>
  <c r="N712" i="3"/>
  <c r="I696" i="3"/>
  <c r="K696" i="3" s="1"/>
  <c r="M696" i="3" s="1"/>
  <c r="N696" i="3"/>
  <c r="I935" i="3"/>
  <c r="K935" i="3" s="1"/>
  <c r="M935" i="3" s="1"/>
  <c r="N935" i="3"/>
  <c r="I919" i="3"/>
  <c r="K919" i="3" s="1"/>
  <c r="M919" i="3" s="1"/>
  <c r="N919" i="3"/>
  <c r="I903" i="3"/>
  <c r="K903" i="3" s="1"/>
  <c r="M903" i="3" s="1"/>
  <c r="N903" i="3"/>
  <c r="I887" i="3"/>
  <c r="K887" i="3" s="1"/>
  <c r="M887" i="3" s="1"/>
  <c r="N887" i="3"/>
  <c r="I871" i="3"/>
  <c r="K871" i="3" s="1"/>
  <c r="M871" i="3" s="1"/>
  <c r="N871" i="3"/>
  <c r="I855" i="3"/>
  <c r="K855" i="3" s="1"/>
  <c r="M855" i="3" s="1"/>
  <c r="N855" i="3"/>
  <c r="I839" i="3"/>
  <c r="K839" i="3" s="1"/>
  <c r="M839" i="3" s="1"/>
  <c r="N839" i="3"/>
  <c r="I823" i="3"/>
  <c r="K823" i="3" s="1"/>
  <c r="M823" i="3" s="1"/>
  <c r="N823" i="3"/>
  <c r="I807" i="3"/>
  <c r="K807" i="3" s="1"/>
  <c r="M807" i="3" s="1"/>
  <c r="N807" i="3"/>
  <c r="I791" i="3"/>
  <c r="K791" i="3" s="1"/>
  <c r="M791" i="3" s="1"/>
  <c r="N791" i="3"/>
  <c r="I775" i="3"/>
  <c r="K775" i="3" s="1"/>
  <c r="M775" i="3" s="1"/>
  <c r="N775" i="3"/>
  <c r="I759" i="3"/>
  <c r="K759" i="3" s="1"/>
  <c r="M759" i="3" s="1"/>
  <c r="N759" i="3"/>
  <c r="I743" i="3"/>
  <c r="K743" i="3" s="1"/>
  <c r="M743" i="3" s="1"/>
  <c r="N743" i="3"/>
  <c r="I727" i="3"/>
  <c r="K727" i="3" s="1"/>
  <c r="M727" i="3" s="1"/>
  <c r="N727" i="3"/>
  <c r="I711" i="3"/>
  <c r="K711" i="3" s="1"/>
  <c r="M711" i="3" s="1"/>
  <c r="N711" i="3"/>
  <c r="I695" i="3"/>
  <c r="K695" i="3" s="1"/>
  <c r="M695" i="3" s="1"/>
  <c r="N695" i="3"/>
  <c r="I685" i="3"/>
  <c r="K685" i="3" s="1"/>
  <c r="M685" i="3" s="1"/>
  <c r="N685" i="3"/>
  <c r="J572" i="2"/>
  <c r="B573" i="2"/>
  <c r="G572" i="2"/>
  <c r="N572" i="2" s="1"/>
  <c r="F572" i="2"/>
  <c r="L572" i="2" s="1"/>
  <c r="C572" i="2"/>
  <c r="H572" i="2"/>
  <c r="D572" i="2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I44" i="2"/>
  <c r="K44" i="2" s="1"/>
  <c r="M44" i="2" s="1"/>
  <c r="B26" i="4"/>
  <c r="C26" i="4" s="1"/>
  <c r="T54" i="3"/>
  <c r="T57" i="3"/>
  <c r="B22" i="5"/>
  <c r="B20" i="5" s="1"/>
  <c r="B21" i="5" s="1"/>
  <c r="B26" i="5"/>
  <c r="C26" i="5" s="1"/>
  <c r="G17" i="4"/>
  <c r="L59" i="3"/>
  <c r="O59" i="3"/>
  <c r="T55" i="3"/>
  <c r="T56" i="3"/>
  <c r="G26" i="4"/>
  <c r="H26" i="4" s="1"/>
  <c r="G23" i="4"/>
  <c r="G21" i="4" s="1"/>
  <c r="G22" i="4" s="1"/>
  <c r="G17" i="5"/>
  <c r="G15" i="5" s="1"/>
  <c r="G16" i="5" s="1"/>
  <c r="G20" i="5"/>
  <c r="H20" i="5" s="1"/>
  <c r="K41" i="2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C36" i="3" l="1"/>
  <c r="Q572" i="2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T45" i="2" l="1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J574" i="2" s="1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O62" i="3" l="1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J575" i="2" s="1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Q575" i="2" l="1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J578" i="2" s="1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S50" i="2" l="1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J579" i="2" s="1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Q579" i="2" l="1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J580" i="2" s="1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Q580" i="2" l="1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J585" i="2" s="1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Q585" i="2" l="1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586" i="2" s="1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Q586" i="2" l="1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J588" i="2" s="1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Q588" i="2" l="1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J589" i="2" s="1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Q589" i="2" l="1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J590" i="2" s="1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B592" i="2" l="1"/>
  <c r="G591" i="2"/>
  <c r="N591" i="2" s="1"/>
  <c r="F591" i="2"/>
  <c r="L591" i="2" s="1"/>
  <c r="C591" i="2"/>
  <c r="D591" i="2"/>
  <c r="H591" i="2"/>
  <c r="E591" i="2"/>
  <c r="J591" i="2" s="1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Q591" i="2" l="1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s="1"/>
  <c r="M166" i="3" l="1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S161" i="3"/>
  <c r="U161" i="3" s="1"/>
  <c r="S163" i="3"/>
  <c r="S164" i="3"/>
  <c r="S166" i="3"/>
  <c r="S165" i="3"/>
  <c r="S167" i="3"/>
  <c r="S168" i="3"/>
  <c r="S169" i="3"/>
  <c r="S171" i="3"/>
  <c r="S170" i="3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220" i="3" l="1"/>
  <c r="U182" i="3"/>
  <c r="U170" i="3"/>
  <c r="U146" i="3"/>
  <c r="U160" i="3"/>
  <c r="U113" i="3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1" i="3" l="1"/>
  <c r="U242" i="3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U492" i="2" s="1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U503" i="2" s="1"/>
  <c r="P579" i="2"/>
  <c r="U579" i="2" s="1"/>
  <c r="P497" i="2"/>
  <c r="U497" i="2" s="1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U547" i="2" s="1"/>
  <c r="P500" i="2"/>
  <c r="U500" i="2" s="1"/>
  <c r="P578" i="2"/>
  <c r="U578" i="2" s="1"/>
  <c r="P549" i="2"/>
  <c r="U549" i="2" s="1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U554" i="2" s="1"/>
  <c r="P537" i="2"/>
  <c r="P539" i="2"/>
  <c r="U539" i="2" s="1"/>
  <c r="P521" i="2"/>
  <c r="P577" i="2"/>
  <c r="P496" i="2"/>
  <c r="U496" i="2" s="1"/>
  <c r="P544" i="2"/>
  <c r="U544" i="2" s="1"/>
  <c r="P508" i="2"/>
  <c r="U508" i="2" s="1"/>
  <c r="P585" i="2"/>
  <c r="U585" i="2" s="1"/>
  <c r="P589" i="2"/>
  <c r="U589" i="2" s="1"/>
  <c r="P550" i="2"/>
  <c r="P524" i="2"/>
  <c r="P534" i="2"/>
  <c r="U534" i="2" s="1"/>
  <c r="P580" i="2"/>
  <c r="P557" i="2"/>
  <c r="U557" i="2" s="1"/>
  <c r="P558" i="2"/>
  <c r="U558" i="2" s="1"/>
  <c r="P561" i="2"/>
  <c r="U561" i="2" s="1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P527" i="2"/>
  <c r="U527" i="2" s="1"/>
  <c r="P531" i="2"/>
  <c r="U531" i="2" s="1"/>
  <c r="P536" i="2"/>
  <c r="P546" i="2"/>
  <c r="U546" i="2" s="1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U553" i="2" s="1"/>
  <c r="P504" i="2"/>
  <c r="U504" i="2" s="1"/>
  <c r="P543" i="2"/>
  <c r="U543" i="2" s="1"/>
  <c r="P583" i="2"/>
  <c r="U583" i="2" s="1"/>
  <c r="P530" i="2"/>
  <c r="U530" i="2" s="1"/>
  <c r="P528" i="2"/>
  <c r="P576" i="2"/>
  <c r="U576" i="2" s="1"/>
  <c r="P571" i="2"/>
  <c r="P573" i="2"/>
  <c r="S562" i="2"/>
  <c r="U545" i="2"/>
  <c r="P493" i="2"/>
  <c r="U493" i="2" s="1"/>
  <c r="P569" i="2"/>
  <c r="U569" i="2" s="1"/>
  <c r="P538" i="2"/>
  <c r="U538" i="2" s="1"/>
  <c r="P522" i="2"/>
  <c r="U522" i="2" s="1"/>
  <c r="P563" i="2"/>
  <c r="P552" i="2"/>
  <c r="U552" i="2" s="1"/>
  <c r="P499" i="2"/>
  <c r="U499" i="2" s="1"/>
  <c r="P570" i="2"/>
  <c r="P509" i="2"/>
  <c r="U509" i="2" s="1"/>
  <c r="P591" i="2"/>
  <c r="U591" i="2" s="1"/>
  <c r="P551" i="2"/>
  <c r="U551" i="2" s="1"/>
  <c r="P495" i="2"/>
  <c r="U495" i="2" s="1"/>
  <c r="S537" i="2"/>
  <c r="U511" i="2"/>
  <c r="T491" i="2"/>
  <c r="B22" i="2" s="1"/>
  <c r="B23" i="2" s="1"/>
  <c r="P505" i="2"/>
  <c r="U505" i="2" s="1"/>
  <c r="P584" i="2"/>
  <c r="U584" i="2" s="1"/>
  <c r="P520" i="2"/>
  <c r="U520" i="2" s="1"/>
  <c r="P581" i="2"/>
  <c r="U581" i="2" s="1"/>
  <c r="P523" i="2"/>
  <c r="U523" i="2" s="1"/>
  <c r="P540" i="2"/>
  <c r="U540" i="2" s="1"/>
  <c r="S528" i="2"/>
  <c r="S517" i="2"/>
  <c r="S521" i="2"/>
  <c r="U514" i="2"/>
  <c r="U536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U532" i="2"/>
  <c r="U577" i="2"/>
  <c r="U550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B25" i="2"/>
  <c r="B26" i="2" s="1"/>
  <c r="U588" i="2" l="1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S854" i="3" s="1"/>
  <c r="R745" i="3"/>
  <c r="O684" i="3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P684" i="3"/>
  <c r="P685" i="3"/>
  <c r="P686" i="3"/>
  <c r="S684" i="3"/>
  <c r="U684" i="3" s="1"/>
  <c r="B24" i="3" s="1"/>
  <c r="B25" i="3" s="1"/>
  <c r="S687" i="3"/>
  <c r="S693" i="3"/>
  <c r="S755" i="3"/>
  <c r="S688" i="3"/>
  <c r="S895" i="3"/>
  <c r="S686" i="3"/>
  <c r="S685" i="3"/>
  <c r="S829" i="3"/>
  <c r="L684" i="3"/>
  <c r="B22" i="3" a="1"/>
  <c r="B22" i="3" s="1"/>
  <c r="B23" i="3" s="1"/>
  <c r="J684" i="3"/>
  <c r="T683" i="3"/>
  <c r="I684" i="3"/>
  <c r="K684" i="3" s="1"/>
  <c r="S769" i="3" l="1"/>
  <c r="S809" i="3"/>
  <c r="S763" i="3"/>
  <c r="S933" i="3"/>
  <c r="S888" i="3"/>
  <c r="S717" i="3"/>
  <c r="S802" i="3"/>
  <c r="S729" i="3"/>
  <c r="S887" i="3"/>
  <c r="S930" i="3"/>
  <c r="P690" i="3"/>
  <c r="S917" i="3"/>
  <c r="S722" i="3"/>
  <c r="S797" i="3"/>
  <c r="S913" i="3"/>
  <c r="S798" i="3"/>
  <c r="S906" i="3"/>
  <c r="S819" i="3"/>
  <c r="S911" i="3"/>
  <c r="S749" i="3"/>
  <c r="U749" i="3" s="1"/>
  <c r="S905" i="3"/>
  <c r="S776" i="3"/>
  <c r="S847" i="3"/>
  <c r="S711" i="3"/>
  <c r="S836" i="3"/>
  <c r="S770" i="3"/>
  <c r="S827" i="3"/>
  <c r="S790" i="3"/>
  <c r="S839" i="3"/>
  <c r="S848" i="3"/>
  <c r="S708" i="3"/>
  <c r="S725" i="3"/>
  <c r="S886" i="3"/>
  <c r="S709" i="3"/>
  <c r="S900" i="3"/>
  <c r="S750" i="3"/>
  <c r="S825" i="3"/>
  <c r="S716" i="3"/>
  <c r="S699" i="3"/>
  <c r="S859" i="3"/>
  <c r="S742" i="3"/>
  <c r="S866" i="3"/>
  <c r="S734" i="3"/>
  <c r="S872" i="3"/>
  <c r="S835" i="3"/>
  <c r="S706" i="3"/>
  <c r="S840" i="3"/>
  <c r="S890" i="3"/>
  <c r="S846" i="3"/>
  <c r="P868" i="3"/>
  <c r="S817" i="3"/>
  <c r="S736" i="3"/>
  <c r="U736" i="3" s="1"/>
  <c r="S813" i="3"/>
  <c r="U686" i="3"/>
  <c r="S753" i="3"/>
  <c r="S828" i="3"/>
  <c r="S768" i="3"/>
  <c r="S860" i="3"/>
  <c r="S856" i="3"/>
  <c r="U685" i="3"/>
  <c r="S772" i="3"/>
  <c r="S805" i="3"/>
  <c r="S833" i="3"/>
  <c r="S939" i="3"/>
  <c r="S918" i="3"/>
  <c r="S851" i="3"/>
  <c r="S892" i="3"/>
  <c r="P786" i="3"/>
  <c r="P850" i="3"/>
  <c r="S912" i="3"/>
  <c r="S787" i="3"/>
  <c r="S812" i="3"/>
  <c r="S732" i="3"/>
  <c r="S738" i="3"/>
  <c r="S938" i="3"/>
  <c r="S832" i="3"/>
  <c r="U832" i="3" s="1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U817" i="3" s="1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U771" i="3" s="1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P886" i="3"/>
  <c r="P836" i="3"/>
  <c r="U836" i="3" s="1"/>
  <c r="P909" i="3"/>
  <c r="U909" i="3" s="1"/>
  <c r="P892" i="3"/>
  <c r="U892" i="3" s="1"/>
  <c r="P916" i="3"/>
  <c r="P908" i="3"/>
  <c r="P716" i="3"/>
  <c r="P811" i="3"/>
  <c r="U811" i="3" s="1"/>
  <c r="P723" i="3"/>
  <c r="P695" i="3"/>
  <c r="P930" i="3"/>
  <c r="P737" i="3"/>
  <c r="P875" i="3"/>
  <c r="P800" i="3"/>
  <c r="P925" i="3"/>
  <c r="P844" i="3"/>
  <c r="U844" i="3" s="1"/>
  <c r="P821" i="3"/>
  <c r="P714" i="3"/>
  <c r="P911" i="3"/>
  <c r="U911" i="3" s="1"/>
  <c r="P900" i="3"/>
  <c r="U900" i="3" s="1"/>
  <c r="P743" i="3"/>
  <c r="P935" i="3"/>
  <c r="P721" i="3"/>
  <c r="P814" i="3"/>
  <c r="P698" i="3"/>
  <c r="P856" i="3"/>
  <c r="P802" i="3"/>
  <c r="P739" i="3"/>
  <c r="U739" i="3" s="1"/>
  <c r="P929" i="3"/>
  <c r="P708" i="3"/>
  <c r="P777" i="3"/>
  <c r="P919" i="3"/>
  <c r="P858" i="3"/>
  <c r="P689" i="3"/>
  <c r="U689" i="3" s="1"/>
  <c r="P761" i="3"/>
  <c r="U761" i="3" s="1"/>
  <c r="P755" i="3"/>
  <c r="U755" i="3" s="1"/>
  <c r="P692" i="3"/>
  <c r="P882" i="3"/>
  <c r="P790" i="3"/>
  <c r="U790" i="3" s="1"/>
  <c r="P792" i="3"/>
  <c r="P749" i="3"/>
  <c r="P846" i="3"/>
  <c r="P718" i="3"/>
  <c r="U718" i="3" s="1"/>
  <c r="P863" i="3"/>
  <c r="P762" i="3"/>
  <c r="P797" i="3"/>
  <c r="P917" i="3"/>
  <c r="P728" i="3"/>
  <c r="P747" i="3"/>
  <c r="P769" i="3"/>
  <c r="P706" i="3"/>
  <c r="U706" i="3" s="1"/>
  <c r="P812" i="3"/>
  <c r="P927" i="3"/>
  <c r="P887" i="3"/>
  <c r="P939" i="3"/>
  <c r="P741" i="3"/>
  <c r="U741" i="3" s="1"/>
  <c r="P750" i="3"/>
  <c r="P915" i="3"/>
  <c r="P753" i="3"/>
  <c r="U753" i="3" s="1"/>
  <c r="P711" i="3"/>
  <c r="P808" i="3"/>
  <c r="U808" i="3" s="1"/>
  <c r="P820" i="3"/>
  <c r="P705" i="3"/>
  <c r="P854" i="3"/>
  <c r="P893" i="3"/>
  <c r="P748" i="3"/>
  <c r="P722" i="3"/>
  <c r="U722" i="3" s="1"/>
  <c r="P825" i="3"/>
  <c r="U825" i="3" s="1"/>
  <c r="P738" i="3"/>
  <c r="U738" i="3" s="1"/>
  <c r="P888" i="3"/>
  <c r="P894" i="3"/>
  <c r="P736" i="3"/>
  <c r="P867" i="3"/>
  <c r="P878" i="3"/>
  <c r="P866" i="3"/>
  <c r="U866" i="3" s="1"/>
  <c r="P899" i="3"/>
  <c r="P687" i="3"/>
  <c r="P759" i="3"/>
  <c r="P853" i="3"/>
  <c r="U853" i="3" s="1"/>
  <c r="P805" i="3"/>
  <c r="P795" i="3"/>
  <c r="U795" i="3" s="1"/>
  <c r="P876" i="3"/>
  <c r="P727" i="3"/>
  <c r="P889" i="3"/>
  <c r="P913" i="3"/>
  <c r="P770" i="3"/>
  <c r="P707" i="3"/>
  <c r="U707" i="3" s="1"/>
  <c r="P897" i="3"/>
  <c r="P712" i="3"/>
  <c r="U712" i="3" s="1"/>
  <c r="P904" i="3"/>
  <c r="P839" i="3"/>
  <c r="U839" i="3" s="1"/>
  <c r="P824" i="3"/>
  <c r="P851" i="3"/>
  <c r="P880" i="3"/>
  <c r="U880" i="3" s="1"/>
  <c r="P691" i="3"/>
  <c r="P804" i="3"/>
  <c r="P937" i="3"/>
  <c r="U937" i="3" s="1"/>
  <c r="P931" i="3"/>
  <c r="P742" i="3"/>
  <c r="U742" i="3" s="1"/>
  <c r="P934" i="3"/>
  <c r="P869" i="3"/>
  <c r="P879" i="3"/>
  <c r="P816" i="3"/>
  <c r="U816" i="3" s="1"/>
  <c r="P765" i="3"/>
  <c r="P754" i="3"/>
  <c r="P700" i="3"/>
  <c r="U700" i="3" s="1"/>
  <c r="P829" i="3"/>
  <c r="U829" i="3" s="1"/>
  <c r="P766" i="3"/>
  <c r="P701" i="3"/>
  <c r="P832" i="3"/>
  <c r="P921" i="3"/>
  <c r="P704" i="3"/>
  <c r="P693" i="3"/>
  <c r="P885" i="3"/>
  <c r="U885" i="3" s="1"/>
  <c r="P827" i="3"/>
  <c r="P771" i="3"/>
  <c r="P813" i="3"/>
  <c r="P901" i="3"/>
  <c r="P783" i="3"/>
  <c r="U783" i="3" s="1"/>
  <c r="P838" i="3"/>
  <c r="P914" i="3"/>
  <c r="U914" i="3" s="1"/>
  <c r="P884" i="3"/>
  <c r="U884" i="3" s="1"/>
  <c r="P910" i="3"/>
  <c r="U910" i="3" s="1"/>
  <c r="P834" i="3"/>
  <c r="P774" i="3"/>
  <c r="P730" i="3"/>
  <c r="U730" i="3" s="1"/>
  <c r="P717" i="3"/>
  <c r="U717" i="3" s="1"/>
  <c r="P907" i="3"/>
  <c r="U907" i="3" s="1"/>
  <c r="P835" i="3"/>
  <c r="U835" i="3" s="1"/>
  <c r="P696" i="3"/>
  <c r="P903" i="3"/>
  <c r="U903" i="3" s="1"/>
  <c r="P830" i="3"/>
  <c r="P818" i="3"/>
  <c r="U818" i="3" s="1"/>
  <c r="P924" i="3"/>
  <c r="P906" i="3"/>
  <c r="U906" i="3" s="1"/>
  <c r="P788" i="3"/>
  <c r="P861" i="3"/>
  <c r="P744" i="3"/>
  <c r="P688" i="3"/>
  <c r="P823" i="3"/>
  <c r="U823" i="3" s="1"/>
  <c r="P918" i="3"/>
  <c r="P865" i="3"/>
  <c r="P775" i="3"/>
  <c r="U775" i="3" s="1"/>
  <c r="P757" i="3"/>
  <c r="P859" i="3"/>
  <c r="P848" i="3"/>
  <c r="U848" i="3" s="1"/>
  <c r="P713" i="3"/>
  <c r="U713" i="3" s="1"/>
  <c r="P870" i="3"/>
  <c r="P828" i="3"/>
  <c r="P923" i="3"/>
  <c r="U923" i="3" s="1"/>
  <c r="P938" i="3"/>
  <c r="U938" i="3" s="1"/>
  <c r="P831" i="3"/>
  <c r="U831" i="3" s="1"/>
  <c r="P768" i="3"/>
  <c r="U768" i="3" s="1"/>
  <c r="P703" i="3"/>
  <c r="P751" i="3"/>
  <c r="U751" i="3" s="1"/>
  <c r="P709" i="3"/>
  <c r="U709" i="3" s="1"/>
  <c r="P810" i="3"/>
  <c r="U810" i="3" s="1"/>
  <c r="P920" i="3"/>
  <c r="P781" i="3"/>
  <c r="P791" i="3"/>
  <c r="U791" i="3" s="1"/>
  <c r="P847" i="3"/>
  <c r="U847" i="3" s="1"/>
  <c r="P784" i="3"/>
  <c r="U784" i="3" s="1"/>
  <c r="P719" i="3"/>
  <c r="U719" i="3" s="1"/>
  <c r="P729" i="3"/>
  <c r="U729" i="3" s="1"/>
  <c r="P731" i="3"/>
  <c r="U731" i="3" s="1"/>
  <c r="P877" i="3"/>
  <c r="P799" i="3"/>
  <c r="P862" i="3"/>
  <c r="P710" i="3"/>
  <c r="P902" i="3"/>
  <c r="U902" i="3" s="1"/>
  <c r="P837" i="3"/>
  <c r="U837" i="3" s="1"/>
  <c r="P745" i="3"/>
  <c r="U745" i="3" s="1"/>
  <c r="P779" i="3"/>
  <c r="U779" i="3" s="1"/>
  <c r="P840" i="3"/>
  <c r="U840" i="3" s="1"/>
  <c r="P855" i="3"/>
  <c r="U855" i="3" s="1"/>
  <c r="P780" i="3"/>
  <c r="P726" i="3"/>
  <c r="U726" i="3" s="1"/>
  <c r="P789" i="3"/>
  <c r="P785" i="3"/>
  <c r="U785" i="3" s="1"/>
  <c r="P864" i="3"/>
  <c r="U864" i="3" s="1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U912" i="3" s="1"/>
  <c r="P871" i="3"/>
  <c r="U871" i="3" s="1"/>
  <c r="P905" i="3"/>
  <c r="P815" i="3"/>
  <c r="P764" i="3"/>
  <c r="P793" i="3"/>
  <c r="P833" i="3"/>
  <c r="P773" i="3"/>
  <c r="U773" i="3" s="1"/>
  <c r="P697" i="3"/>
  <c r="U697" i="3" s="1"/>
  <c r="P928" i="3"/>
  <c r="P849" i="3"/>
  <c r="P801" i="3"/>
  <c r="U801" i="3" s="1"/>
  <c r="P857" i="3"/>
  <c r="P826" i="3"/>
  <c r="U826" i="3" s="1"/>
  <c r="P926" i="3"/>
  <c r="P819" i="3"/>
  <c r="U819" i="3" s="1"/>
  <c r="P896" i="3"/>
  <c r="P758" i="3"/>
  <c r="U758" i="3" s="1"/>
  <c r="P843" i="3"/>
  <c r="S737" i="3"/>
  <c r="S723" i="3"/>
  <c r="S727" i="3"/>
  <c r="S850" i="3"/>
  <c r="U850" i="3" s="1"/>
  <c r="S841" i="3"/>
  <c r="S936" i="3"/>
  <c r="S878" i="3"/>
  <c r="U878" i="3" s="1"/>
  <c r="S820" i="3"/>
  <c r="U820" i="3" s="1"/>
  <c r="S760" i="3"/>
  <c r="U760" i="3" s="1"/>
  <c r="S873" i="3"/>
  <c r="S874" i="3"/>
  <c r="S868" i="3"/>
  <c r="U868" i="3" s="1"/>
  <c r="S690" i="3"/>
  <c r="U690" i="3" s="1"/>
  <c r="S857" i="3"/>
  <c r="S782" i="3"/>
  <c r="S901" i="3"/>
  <c r="S728" i="3"/>
  <c r="S927" i="3"/>
  <c r="U927" i="3" s="1"/>
  <c r="S794" i="3"/>
  <c r="S780" i="3"/>
  <c r="U780" i="3" s="1"/>
  <c r="S896" i="3"/>
  <c r="S698" i="3"/>
  <c r="U698" i="3" s="1"/>
  <c r="S705" i="3"/>
  <c r="U705" i="3" s="1"/>
  <c r="S877" i="3"/>
  <c r="S849" i="3"/>
  <c r="S921" i="3"/>
  <c r="S920" i="3"/>
  <c r="U920" i="3" s="1"/>
  <c r="S691" i="3"/>
  <c r="S710" i="3"/>
  <c r="U710" i="3" s="1"/>
  <c r="S862" i="3"/>
  <c r="S781" i="3"/>
  <c r="U781" i="3" s="1"/>
  <c r="S793" i="3"/>
  <c r="S935" i="3"/>
  <c r="U935" i="3" s="1"/>
  <c r="S899" i="3"/>
  <c r="S876" i="3"/>
  <c r="U876" i="3" s="1"/>
  <c r="S786" i="3"/>
  <c r="U786" i="3" s="1"/>
  <c r="S748" i="3"/>
  <c r="U748" i="3" s="1"/>
  <c r="S744" i="3"/>
  <c r="U744" i="3" s="1"/>
  <c r="S692" i="3"/>
  <c r="U692" i="3" s="1"/>
  <c r="S778" i="3"/>
  <c r="S894" i="3"/>
  <c r="S838" i="3"/>
  <c r="S929" i="3"/>
  <c r="U929" i="3" s="1"/>
  <c r="S796" i="3"/>
  <c r="S788" i="3"/>
  <c r="S889" i="3"/>
  <c r="S765" i="3"/>
  <c r="U765" i="3" s="1"/>
  <c r="S865" i="3"/>
  <c r="S926" i="3"/>
  <c r="S879" i="3"/>
  <c r="U879" i="3" s="1"/>
  <c r="S934" i="3"/>
  <c r="U934" i="3" s="1"/>
  <c r="S904" i="3"/>
  <c r="U904" i="3" s="1"/>
  <c r="S882" i="3"/>
  <c r="U882" i="3" s="1"/>
  <c r="S799" i="3"/>
  <c r="S824" i="3"/>
  <c r="U824" i="3" s="1"/>
  <c r="S815" i="3"/>
  <c r="U815" i="3" s="1"/>
  <c r="S792" i="3"/>
  <c r="S928" i="3"/>
  <c r="U802" i="3"/>
  <c r="U770" i="3"/>
  <c r="U887" i="3"/>
  <c r="U777" i="3"/>
  <c r="U861" i="3"/>
  <c r="U931" i="3"/>
  <c r="U716" i="3"/>
  <c r="U886" i="3"/>
  <c r="U769" i="3"/>
  <c r="U856" i="3"/>
  <c r="U913" i="3"/>
  <c r="U805" i="3"/>
  <c r="U833" i="3"/>
  <c r="U688" i="3"/>
  <c r="U918" i="3"/>
  <c r="U888" i="3"/>
  <c r="U851" i="3"/>
  <c r="U905" i="3"/>
  <c r="U854" i="3"/>
  <c r="U750" i="3"/>
  <c r="U846" i="3"/>
  <c r="U693" i="3"/>
  <c r="U708" i="3"/>
  <c r="U930" i="3"/>
  <c r="U711" i="3"/>
  <c r="U813" i="3"/>
  <c r="P936" i="3"/>
  <c r="P895" i="3"/>
  <c r="U895" i="3" s="1"/>
  <c r="P806" i="3"/>
  <c r="P845" i="3"/>
  <c r="U845" i="3" s="1"/>
  <c r="P715" i="3"/>
  <c r="U715" i="3" s="1"/>
  <c r="P767" i="3"/>
  <c r="U767" i="3" s="1"/>
  <c r="P794" i="3"/>
  <c r="P891" i="3"/>
  <c r="P803" i="3"/>
  <c r="U803" i="3" s="1"/>
  <c r="P798" i="3"/>
  <c r="U798" i="3" s="1"/>
  <c r="P796" i="3"/>
  <c r="P699" i="3"/>
  <c r="P735" i="3"/>
  <c r="P725" i="3"/>
  <c r="U725" i="3" s="1"/>
  <c r="P694" i="3"/>
  <c r="U694" i="3" s="1"/>
  <c r="U797" i="3"/>
  <c r="U827" i="3"/>
  <c r="U814" i="3"/>
  <c r="U869" i="3"/>
  <c r="U732" i="3"/>
  <c r="P933" i="3"/>
  <c r="U933" i="3" s="1"/>
  <c r="U917" i="3"/>
  <c r="U740" i="3"/>
  <c r="U747" i="3"/>
  <c r="U916" i="3"/>
  <c r="U704" i="3"/>
  <c r="U924" i="3"/>
  <c r="U759" i="3"/>
  <c r="U804" i="3"/>
  <c r="U897" i="3"/>
  <c r="U762" i="3"/>
  <c r="U858" i="3"/>
  <c r="U830" i="3"/>
  <c r="U881" i="3"/>
  <c r="U721" i="3"/>
  <c r="U863" i="3"/>
  <c r="U696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P733" i="3"/>
  <c r="U733" i="3" s="1"/>
  <c r="P898" i="3"/>
  <c r="P809" i="3"/>
  <c r="U809" i="3" s="1"/>
  <c r="P873" i="3"/>
  <c r="P841" i="3"/>
  <c r="P778" i="3"/>
  <c r="P842" i="3"/>
  <c r="P822" i="3"/>
  <c r="U822" i="3" s="1"/>
  <c r="P724" i="3"/>
  <c r="P720" i="3"/>
  <c r="U720" i="3" s="1"/>
  <c r="S806" i="3"/>
  <c r="P756" i="3"/>
  <c r="U687" i="3"/>
  <c r="S774" i="3"/>
  <c r="U774" i="3" s="1"/>
  <c r="S724" i="3"/>
  <c r="S702" i="3"/>
  <c r="S870" i="3"/>
  <c r="U870" i="3" s="1"/>
  <c r="S908" i="3"/>
  <c r="U908" i="3" s="1"/>
  <c r="S834" i="3"/>
  <c r="S898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U939" i="3"/>
  <c r="U843" i="3"/>
  <c r="U857" i="3"/>
  <c r="U926" i="3"/>
  <c r="M684" i="3"/>
  <c r="T684" i="3"/>
  <c r="U702" i="3" l="1"/>
  <c r="U756" i="3"/>
  <c r="U890" i="3"/>
  <c r="U735" i="3"/>
  <c r="U889" i="3"/>
  <c r="U838" i="3"/>
  <c r="U899" i="3"/>
  <c r="U764" i="3"/>
  <c r="U746" i="3"/>
  <c r="U789" i="3"/>
  <c r="U703" i="3"/>
  <c r="U834" i="3"/>
  <c r="U842" i="3"/>
  <c r="U891" i="3"/>
  <c r="U792" i="3"/>
  <c r="U788" i="3"/>
  <c r="U728" i="3"/>
  <c r="U737" i="3"/>
  <c r="U828" i="3"/>
  <c r="U859" i="3"/>
  <c r="U701" i="3"/>
  <c r="U754" i="3"/>
  <c r="U893" i="3"/>
  <c r="U757" i="3"/>
  <c r="U812" i="3"/>
  <c r="U872" i="3"/>
  <c r="U925" i="3"/>
  <c r="U806" i="3"/>
  <c r="U849" i="3"/>
  <c r="U919" i="3"/>
  <c r="U867" i="3"/>
  <c r="U714" i="3"/>
  <c r="U743" i="3"/>
  <c r="U821" i="3"/>
  <c r="U915" i="3"/>
  <c r="U787" i="3"/>
  <c r="U896" i="3"/>
  <c r="U800" i="3"/>
  <c r="U695" i="3"/>
  <c r="U865" i="3"/>
  <c r="U877" i="3"/>
  <c r="U901" i="3"/>
  <c r="U875" i="3"/>
  <c r="U727" i="3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<sst xmlns="http://schemas.openxmlformats.org/spreadsheetml/2006/main" count="1053" uniqueCount="472">
  <si>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</si>
  <si>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</si>
  <si>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</si>
  <si>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</si>
  <si>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</si>
  <si>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</si>
  <si>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</si>
  <si>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</si>
  <si>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</si>
  <si>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</si>
  <si>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</si>
  <si>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</si>
  <si>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</si>
  <si>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</si>
  <si>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</si>
  <si>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</si>
  <si>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</si>
  <si>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</si>
  <si>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</si>
  <si>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</si>
  <si>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</si>
  <si>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</si>
  <si>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</si>
  <si>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</si>
  <si>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</si>
  <si>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</si>
  <si>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</si>
  <si>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</si>
  <si>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</si>
  <si>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</si>
  <si>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</si>
  <si>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</si>
  <si>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</si>
  <si>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</si>
  <si>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</si>
  <si>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</si>
  <si>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</si>
  <si>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</si>
  <si>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</si>
  <si>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</si>
  <si>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</si>
  <si>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</si>
  <si>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</si>
  <si>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</si>
  <si>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</si>
  <si>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</si>
  <si>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</si>
  <si>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</si>
  <si>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</si>
  <si>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</si>
  <si>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</si>
  <si>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</si>
  <si>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</si>
  <si>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</si>
  <si>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</si>
  <si>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</si>
  <si>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</si>
  <si>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</si>
  <si>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</si>
  <si>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</si>
  <si>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</si>
  <si>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</si>
  <si>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</si>
  <si>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</si>
  <si>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</si>
  <si>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</si>
  <si>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</si>
  <si>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</si>
  <si>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</si>
  <si>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</si>
  <si>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</si>
  <si>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</si>
  <si>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</si>
  <si>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</si>
  <si>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</si>
  <si>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</si>
  <si>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</si>
  <si>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</si>
  <si>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</si>
  <si>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</si>
  <si>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</si>
  <si>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</si>
  <si>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</si>
  <si>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</si>
  <si>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</si>
  <si>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</si>
  <si>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</si>
  <si>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</si>
  <si>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</si>
  <si>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</si>
  <si>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</si>
  <si>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</si>
  <si>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</si>
  <si>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</si>
  <si>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</si>
  <si>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</si>
  <si>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</si>
  <si>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</si>
  <si>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</si>
  <si>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</si>
  <si>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</si>
  <si>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</si>
  <si>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</si>
  <si>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</si>
  <si>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</si>
  <si>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</si>
  <si>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</si>
  <si>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</si>
  <si>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</si>
  <si>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</si>
  <si>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</si>
  <si>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</si>
  <si>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</si>
  <si>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</si>
  <si>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</si>
  <si>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</si>
  <si>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</si>
  <si>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</si>
  <si>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</si>
  <si>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</si>
  <si>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</si>
  <si>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</si>
  <si>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</si>
  <si>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</si>
  <si>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</si>
  <si>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</si>
  <si>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</si>
  <si>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</si>
  <si>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</si>
  <si>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</si>
  <si>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</si>
  <si>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</si>
  <si>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</si>
  <si>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</si>
  <si>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</si>
  <si>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</si>
  <si>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</si>
  <si>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</si>
  <si>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</si>
  <si>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</si>
  <si>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</si>
  <si>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</si>
  <si>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</si>
  <si>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</si>
  <si>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</si>
  <si>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</si>
  <si>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</si>
  <si>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</si>
  <si>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</si>
  <si>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</si>
  <si>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</si>
  <si>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</si>
  <si>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</si>
  <si>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</si>
  <si>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</si>
  <si>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</si>
  <si>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</si>
  <si>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</si>
  <si>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</si>
  <si>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</si>
  <si>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</si>
  <si>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</si>
  <si>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</si>
  <si>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</si>
  <si>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</si>
  <si>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</si>
  <si>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</si>
  <si>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</si>
  <si>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</si>
  <si>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</si>
  <si>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</si>
  <si>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</si>
  <si>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</si>
  <si>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</si>
  <si>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</si>
  <si>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</si>
  <si>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</si>
  <si>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</si>
  <si>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</si>
  <si>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</si>
  <si>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</si>
  <si>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</si>
  <si>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</si>
  <si>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</si>
  <si>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</si>
  <si>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</si>
  <si>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</si>
  <si>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</si>
  <si>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</si>
  <si>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</si>
  <si>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</si>
  <si>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</si>
  <si>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</si>
  <si>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</si>
  <si>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</si>
  <si>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</si>
  <si>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</si>
  <si>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</si>
  <si>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</si>
  <si>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</si>
  <si>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</si>
  <si>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</si>
  <si>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</si>
  <si>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</si>
  <si>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</si>
  <si>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</si>
  <si>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</si>
  <si>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</si>
  <si>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</si>
  <si>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</si>
  <si>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</si>
  <si>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</si>
  <si>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</si>
  <si>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</si>
  <si>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</si>
  <si>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</si>
  <si>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</si>
  <si>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</si>
  <si>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</si>
  <si>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</si>
  <si>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</si>
  <si>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</si>
  <si>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</si>
  <si>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</si>
  <si>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</si>
  <si>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</si>
  <si>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</si>
  <si>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</si>
  <si>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</si>
  <si>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</si>
  <si>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</si>
  <si>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</si>
  <si>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</si>
  <si>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</si>
  <si>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</si>
  <si>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</si>
  <si>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</si>
  <si>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</si>
  <si>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</si>
  <si>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</si>
  <si>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</si>
  <si>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</si>
  <si>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</si>
  <si>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</si>
  <si>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</si>
  <si>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</si>
  <si>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</si>
  <si>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</si>
  <si>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</si>
  <si>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</si>
  <si>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</si>
  <si>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</si>
  <si>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</si>
  <si>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</si>
  <si>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</si>
  <si>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</si>
  <si>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</si>
  <si>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</si>
  <si>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</si>
  <si>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</si>
  <si>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</si>
  <si>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</si>
  <si>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</si>
  <si>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</si>
  <si>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</si>
  <si>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</si>
  <si>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</si>
  <si>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</si>
  <si>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</si>
  <si>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</si>
  <si>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</si>
  <si>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</si>
  <si>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</si>
  <si>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</si>
  <si>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</si>
  <si>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</si>
  <si>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</si>
  <si>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</si>
  <si>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</si>
  <si>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</si>
  <si>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</si>
  <si>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</si>
  <si>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</si>
  <si>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</si>
  <si>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</si>
  <si>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</si>
  <si>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</si>
  <si>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</si>
  <si>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</si>
  <si>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</si>
  <si>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</si>
  <si>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</si>
  <si>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</si>
  <si>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</si>
  <si>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</si>
  <si>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</si>
  <si>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</si>
  <si>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</si>
  <si>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</si>
  <si>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</si>
  <si>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</si>
  <si>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</si>
  <si>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</si>
  <si>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</si>
  <si>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</si>
  <si>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</si>
  <si>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</si>
  <si>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</si>
  <si>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</si>
  <si>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</si>
  <si>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</si>
  <si>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</si>
  <si>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</si>
  <si>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</si>
  <si>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</si>
  <si>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</si>
  <si>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</si>
  <si>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</si>
  <si>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</si>
  <si>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</si>
  <si>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</si>
  <si>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</si>
  <si>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</si>
  <si>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</si>
  <si>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</si>
  <si>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</si>
  <si>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</si>
  <si>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</si>
  <si>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</si>
  <si>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</si>
  <si>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</si>
  <si>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</si>
  <si>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</si>
  <si>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</si>
  <si>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</si>
  <si>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</si>
  <si>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</si>
  <si>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</si>
  <si>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</si>
  <si>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</si>
  <si>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</si>
  <si>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</si>
  <si>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</si>
  <si>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</si>
  <si>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</si>
  <si>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</si>
  <si>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</si>
  <si>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</si>
  <si>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</si>
  <si>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</si>
  <si>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</si>
  <si>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</si>
  <si>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</si>
  <si>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</si>
  <si>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</si>
  <si>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</si>
  <si>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</si>
  <si>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</si>
  <si>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</si>
  <si>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</si>
  <si>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</si>
  <si>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</si>
  <si>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</si>
  <si>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</si>
  <si>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</si>
  <si>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</si>
  <si>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</si>
  <si>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</si>
  <si>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</si>
  <si>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</si>
  <si>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</si>
  <si>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</si>
  <si>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</si>
  <si>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</si>
  <si>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</si>
  <si>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</si>
  <si>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</si>
  <si>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</si>
  <si>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</si>
  <si>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</si>
  <si>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</si>
  <si>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</si>
  <si>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</si>
  <si>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</si>
  <si>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</si>
  <si>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</si>
  <si>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</si>
  <si>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</si>
  <si>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</si>
  <si>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</si>
  <si>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</si>
  <si>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</si>
  <si>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</si>
  <si>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</si>
  <si>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</si>
  <si>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</si>
  <si>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</si>
  <si>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L[A]</t>
  </si>
  <si>
    <t>L[C]</t>
  </si>
  <si>
    <t>Longueur min Globale Forme A</t>
  </si>
  <si>
    <t>Longueur min Globale Forme B</t>
  </si>
  <si>
    <t>Longueur minimale de contact 
clavette 6</t>
  </si>
  <si>
    <t>Longueur minimale de contact
 clavette 7</t>
  </si>
  <si>
    <t>refs :MISIMU
-forme A : KES6-40 
-forme C : KEG6-35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</si>
  <si>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</si>
  <si>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</si>
  <si>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</si>
  <si>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</si>
  <si>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</si>
  <si>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</si>
  <si>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</si>
  <si>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</si>
  <si>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</si>
  <si>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</si>
  <si>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</si>
  <si>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</si>
  <si>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</si>
  <si>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</si>
  <si>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</si>
  <si>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</si>
  <si>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</si>
  <si>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</si>
  <si>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</si>
  <si>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</si>
  <si>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</si>
  <si>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</si>
  <si>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</si>
  <si>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</si>
  <si>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</si>
  <si>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</si>
  <si>
    <t>Diagramme Température-Viscosité-Grade d'huile</t>
  </si>
  <si>
    <t>Diagramme Diamètre moyen - Viscosité nominale</t>
  </si>
  <si>
    <t>Roulement A | Roulement à billes à contact oblique |  30306(SKF)</t>
  </si>
  <si>
    <t>Valeur commune de la limite elastique de l'acier 36NiCrMo16</t>
  </si>
  <si>
    <t>PFD Verifié ? (cliquer ici)</t>
  </si>
  <si>
    <t>Verification PFD</t>
  </si>
  <si>
    <t>Roulement A | Roulement à billes rigide |  6007 (SKF)</t>
  </si>
  <si>
    <t>Roulement B | Roulement rigide à billes | W 61907 (SKF)</t>
  </si>
  <si>
    <t>Roulement B | Roulement à rouleaux cylindriques | NU 1006 (SKF)</t>
  </si>
  <si>
    <t>https://www.skf.com/fr/products/rolling-bearings/ball-bearings/deep-groove-ball-bearings/productid-6007</t>
  </si>
  <si>
    <t>https://www.skf.com/fr/products/rolling-bearings/ball-bearings/deep-groove-ball-bearings/productid-W%2061907</t>
  </si>
  <si>
    <t>W 61907</t>
  </si>
  <si>
    <t>https://www.skf.com/fr/products/rolling-bearings/ball-bearings/angular-contact-ball-bearings/four-point-contact-ball-bearings/productid-QJ%20206%20MA</t>
  </si>
  <si>
    <t>QJ 206 MA</t>
  </si>
  <si>
    <t>https://www.skf.com/fr/products/rolling-bearings/roller-bearings/cylindrical-roller-bearings/single-row-cylindrical-roller-bearings/productid-NU%201006</t>
  </si>
  <si>
    <t>NU 1006</t>
  </si>
  <si>
    <t>Diamètre roue</t>
  </si>
  <si>
    <t>Effort tangentiel</t>
  </si>
  <si>
    <t>Largeur de denture</t>
  </si>
  <si>
    <t>Rapport d'engrenage</t>
  </si>
  <si>
    <t>Facteur géométrique et de conduite</t>
  </si>
  <si>
    <t>Valeur 1</t>
  </si>
  <si>
    <t>Valeur 2</t>
  </si>
  <si>
    <t>Etage 1</t>
  </si>
  <si>
    <t>Etage 2</t>
  </si>
  <si>
    <t>m1</t>
  </si>
  <si>
    <t>m2</t>
  </si>
  <si>
    <t>Pression de Stribeck</t>
  </si>
  <si>
    <t>Vitesse tangentielle</t>
  </si>
  <si>
    <t>Rapport Ks/Vt</t>
  </si>
  <si>
    <t>Sans unité</t>
  </si>
  <si>
    <t>Grade ISO VG choisi</t>
  </si>
  <si>
    <t>Grade ISO VG (K&gt;4) minimal</t>
  </si>
  <si>
    <t>m/s</t>
  </si>
  <si>
    <t>MPa/(m/s)</t>
  </si>
  <si>
    <t>Facteur de présence de chocs</t>
  </si>
  <si>
    <t>Présence de chocs modérés</t>
  </si>
  <si>
    <t>Rapport Ks/Vt modifié</t>
  </si>
  <si>
    <t>Prise en compte des chocs</t>
  </si>
  <si>
    <t>Huile additivée EP (présence de chocs), R (anti-rouille), O (anti-oxydation)</t>
  </si>
  <si>
    <t>https://www.directlub.com/lubrifiant-industriel/huile-engrenages-reducteurs/huile-minerale-industrielle-reduct-320.html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</si>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</sst>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5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  <xf numFmtId="0" fontId="21" fillId="5" borderId="70" applyNumberFormat="0" applyAlignment="0" applyProtection="0"/>
  </cellStyleXfs>
  <cellXfs count="280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0" fillId="0" borderId="0" xfId="0" applyAlignment="1">
      <alignment horizont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20" fillId="4" borderId="0" xfId="13" applyAlignment="1">
      <alignment horizontal="center" vertical="center"/>
    </xf>
    <xf numFmtId="0" fontId="1" fillId="9" borderId="0" xfId="8" applyBorder="1">
      <alignment horizontal="left"/>
    </xf>
    <xf numFmtId="0" fontId="1" fillId="7" borderId="50" xfId="5" applyFont="1" applyBorder="1" applyAlignment="1">
      <alignment horizontal="center"/>
    </xf>
    <xf numFmtId="0" fontId="1" fillId="7" borderId="0" xfId="5" applyFont="1" applyBorder="1" applyAlignment="1">
      <alignment horizontal="center"/>
    </xf>
    <xf numFmtId="0" fontId="21" fillId="5" borderId="70" xfId="14"/>
    <xf numFmtId="0" fontId="14" fillId="2" borderId="6" xfId="7" applyFill="1" applyBorder="1"/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68" xfId="0" applyBorder="1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14" fillId="0" borderId="0" xfId="7" applyFill="1" applyAlignment="1">
      <alignment horizontal="left"/>
    </xf>
    <xf numFmtId="0" fontId="0" fillId="0" borderId="0" xfId="0" applyFill="1" applyAlignment="1">
      <alignment horizontal="left"/>
    </xf>
    <xf numFmtId="0" fontId="8" fillId="12" borderId="6" xfId="11" applyAlignment="1">
      <alignment horizontal="center"/>
    </xf>
    <xf numFmtId="0" fontId="0" fillId="2" borderId="0" xfId="0" applyFill="1" applyAlignment="1"/>
    <xf numFmtId="0" fontId="8" fillId="12" borderId="6" xfId="11"/>
    <xf numFmtId="0" fontId="8" fillId="12" borderId="6" xfId="11" applyAlignment="1">
      <alignment horizontal="left"/>
    </xf>
    <xf numFmtId="0" fontId="1" fillId="7" borderId="50" xfId="5" applyFont="1" applyBorder="1" applyAlignment="1"/>
    <xf numFmtId="0" fontId="1" fillId="7" borderId="0" xfId="5" applyFont="1" applyBorder="1" applyAlignment="1"/>
    <xf numFmtId="0" fontId="8" fillId="12" borderId="6" xfId="11" applyAlignment="1"/>
    <xf numFmtId="0" fontId="1" fillId="7" borderId="50" xfId="5" applyFont="1" applyBorder="1"/>
    <xf numFmtId="0" fontId="1" fillId="7" borderId="0" xfId="5" applyFont="1" applyBorder="1"/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 vertical="center" wrapText="1"/>
    </xf>
    <xf numFmtId="0" fontId="12" fillId="3" borderId="51" xfId="1" applyAlignment="1">
      <alignment horizontal="center" vertical="center"/>
    </xf>
    <xf numFmtId="0" fontId="0" fillId="8" borderId="0" xfId="0" quotePrefix="1" applyFill="1"/>
  </cellXfs>
  <cellStyles count="15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Sortie" xfId="14" builtinId="21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37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-367.55259694786133</c:v>
                </c:pt>
                <c:pt idx="181">
                  <c:v>-367.55259694786133</c:v>
                </c:pt>
                <c:pt idx="182">
                  <c:v>-367.55259694786133</c:v>
                </c:pt>
                <c:pt idx="183">
                  <c:v>-367.55259694786133</c:v>
                </c:pt>
                <c:pt idx="184">
                  <c:v>-367.55259694786133</c:v>
                </c:pt>
                <c:pt idx="185">
                  <c:v>-367.55259694786133</c:v>
                </c:pt>
                <c:pt idx="186">
                  <c:v>-367.55259694786133</c:v>
                </c:pt>
                <c:pt idx="187">
                  <c:v>-367.55259694786133</c:v>
                </c:pt>
                <c:pt idx="188">
                  <c:v>-367.55259694786133</c:v>
                </c:pt>
                <c:pt idx="189">
                  <c:v>-367.55259694786133</c:v>
                </c:pt>
                <c:pt idx="190">
                  <c:v>-367.55259694786133</c:v>
                </c:pt>
                <c:pt idx="191">
                  <c:v>-367.55259694786133</c:v>
                </c:pt>
                <c:pt idx="192">
                  <c:v>-367.55259694786133</c:v>
                </c:pt>
                <c:pt idx="193">
                  <c:v>-367.55259694786133</c:v>
                </c:pt>
                <c:pt idx="194">
                  <c:v>-367.55259694786133</c:v>
                </c:pt>
                <c:pt idx="195">
                  <c:v>-367.55259694786133</c:v>
                </c:pt>
                <c:pt idx="196">
                  <c:v>-367.55259694786133</c:v>
                </c:pt>
                <c:pt idx="197">
                  <c:v>-367.55259694786133</c:v>
                </c:pt>
                <c:pt idx="198">
                  <c:v>-367.55259694786133</c:v>
                </c:pt>
                <c:pt idx="199">
                  <c:v>-367.55259694786133</c:v>
                </c:pt>
                <c:pt idx="200">
                  <c:v>-367.55259694786133</c:v>
                </c:pt>
                <c:pt idx="201">
                  <c:v>-367.55259694786133</c:v>
                </c:pt>
                <c:pt idx="202">
                  <c:v>-367.55259694786133</c:v>
                </c:pt>
                <c:pt idx="203">
                  <c:v>-367.55259694786133</c:v>
                </c:pt>
                <c:pt idx="204">
                  <c:v>-367.55259694786133</c:v>
                </c:pt>
                <c:pt idx="205">
                  <c:v>-367.55259694786133</c:v>
                </c:pt>
                <c:pt idx="206">
                  <c:v>-367.55259694786133</c:v>
                </c:pt>
                <c:pt idx="207">
                  <c:v>-367.55259694786133</c:v>
                </c:pt>
                <c:pt idx="208">
                  <c:v>-367.55259694786133</c:v>
                </c:pt>
                <c:pt idx="209">
                  <c:v>-367.55259694786133</c:v>
                </c:pt>
                <c:pt idx="210">
                  <c:v>-367.55259694786133</c:v>
                </c:pt>
                <c:pt idx="211">
                  <c:v>-367.55259694786133</c:v>
                </c:pt>
                <c:pt idx="212">
                  <c:v>-367.55259694786133</c:v>
                </c:pt>
                <c:pt idx="213">
                  <c:v>-367.55259694786133</c:v>
                </c:pt>
                <c:pt idx="214">
                  <c:v>-367.55259694786133</c:v>
                </c:pt>
                <c:pt idx="215">
                  <c:v>-367.55259694786133</c:v>
                </c:pt>
                <c:pt idx="216">
                  <c:v>-367.55259694786133</c:v>
                </c:pt>
                <c:pt idx="217">
                  <c:v>-367.55259694786133</c:v>
                </c:pt>
                <c:pt idx="218">
                  <c:v>-367.55259694786133</c:v>
                </c:pt>
                <c:pt idx="219">
                  <c:v>-367.55259694786133</c:v>
                </c:pt>
                <c:pt idx="220">
                  <c:v>-367.55259694786133</c:v>
                </c:pt>
                <c:pt idx="221">
                  <c:v>-367.55259694786133</c:v>
                </c:pt>
                <c:pt idx="222">
                  <c:v>-367.55259694786133</c:v>
                </c:pt>
                <c:pt idx="223">
                  <c:v>-367.55259694786133</c:v>
                </c:pt>
                <c:pt idx="224">
                  <c:v>-367.55259694786133</c:v>
                </c:pt>
                <c:pt idx="225">
                  <c:v>-367.55259694786133</c:v>
                </c:pt>
                <c:pt idx="226">
                  <c:v>-367.55259694786133</c:v>
                </c:pt>
                <c:pt idx="227">
                  <c:v>-367.55259694786133</c:v>
                </c:pt>
                <c:pt idx="228">
                  <c:v>-367.55259694786133</c:v>
                </c:pt>
                <c:pt idx="229">
                  <c:v>-367.55259694786133</c:v>
                </c:pt>
                <c:pt idx="230">
                  <c:v>-367.55259694786133</c:v>
                </c:pt>
                <c:pt idx="231">
                  <c:v>-367.55259694786133</c:v>
                </c:pt>
                <c:pt idx="232">
                  <c:v>-367.55259694786133</c:v>
                </c:pt>
                <c:pt idx="233">
                  <c:v>-367.55259694786133</c:v>
                </c:pt>
                <c:pt idx="234">
                  <c:v>-367.55259694786133</c:v>
                </c:pt>
                <c:pt idx="235">
                  <c:v>-367.55259694786133</c:v>
                </c:pt>
                <c:pt idx="236">
                  <c:v>-367.55259694786133</c:v>
                </c:pt>
                <c:pt idx="237">
                  <c:v>-367.55259694786133</c:v>
                </c:pt>
                <c:pt idx="238">
                  <c:v>-367.55259694786133</c:v>
                </c:pt>
                <c:pt idx="239">
                  <c:v>-367.55259694786133</c:v>
                </c:pt>
                <c:pt idx="240">
                  <c:v>-367.55259694786133</c:v>
                </c:pt>
                <c:pt idx="241">
                  <c:v>-367.55259694786133</c:v>
                </c:pt>
                <c:pt idx="242">
                  <c:v>-367.55259694786133</c:v>
                </c:pt>
                <c:pt idx="243">
                  <c:v>-367.55259694786133</c:v>
                </c:pt>
                <c:pt idx="244">
                  <c:v>-367.55259694786133</c:v>
                </c:pt>
                <c:pt idx="245">
                  <c:v>-367.55259694786133</c:v>
                </c:pt>
                <c:pt idx="246">
                  <c:v>-367.55259694786133</c:v>
                </c:pt>
                <c:pt idx="247">
                  <c:v>-367.55259694786133</c:v>
                </c:pt>
                <c:pt idx="248">
                  <c:v>-367.55259694786133</c:v>
                </c:pt>
                <c:pt idx="249">
                  <c:v>-367.55259694786133</c:v>
                </c:pt>
                <c:pt idx="250">
                  <c:v>-367.55259694786133</c:v>
                </c:pt>
                <c:pt idx="251">
                  <c:v>-367.55259694786133</c:v>
                </c:pt>
                <c:pt idx="252">
                  <c:v>-367.55259694786133</c:v>
                </c:pt>
                <c:pt idx="253">
                  <c:v>-367.55259694786133</c:v>
                </c:pt>
                <c:pt idx="254">
                  <c:v>-367.55259694786133</c:v>
                </c:pt>
                <c:pt idx="255">
                  <c:v>-367.55259694786133</c:v>
                </c:pt>
                <c:pt idx="256">
                  <c:v>-367.55259694786133</c:v>
                </c:pt>
                <c:pt idx="257">
                  <c:v>-367.55259694786133</c:v>
                </c:pt>
                <c:pt idx="258">
                  <c:v>-367.55259694786133</c:v>
                </c:pt>
                <c:pt idx="259">
                  <c:v>-367.55259694786133</c:v>
                </c:pt>
                <c:pt idx="260">
                  <c:v>-367.55259694786133</c:v>
                </c:pt>
                <c:pt idx="261">
                  <c:v>-367.55259694786133</c:v>
                </c:pt>
                <c:pt idx="262">
                  <c:v>-367.55259694786133</c:v>
                </c:pt>
                <c:pt idx="263">
                  <c:v>-367.55259694786133</c:v>
                </c:pt>
                <c:pt idx="264">
                  <c:v>-367.55259694786133</c:v>
                </c:pt>
                <c:pt idx="265">
                  <c:v>-367.55259694786133</c:v>
                </c:pt>
                <c:pt idx="266">
                  <c:v>-367.55259694786133</c:v>
                </c:pt>
                <c:pt idx="267">
                  <c:v>-367.55259694786133</c:v>
                </c:pt>
                <c:pt idx="268">
                  <c:v>-367.55259694786133</c:v>
                </c:pt>
                <c:pt idx="269">
                  <c:v>-367.55259694786133</c:v>
                </c:pt>
                <c:pt idx="270">
                  <c:v>-367.55259694786133</c:v>
                </c:pt>
                <c:pt idx="271">
                  <c:v>-367.55259694786133</c:v>
                </c:pt>
                <c:pt idx="272">
                  <c:v>-367.55259694786133</c:v>
                </c:pt>
                <c:pt idx="273">
                  <c:v>-367.55259694786133</c:v>
                </c:pt>
                <c:pt idx="274">
                  <c:v>-367.55259694786133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-318.30988618379064</c:v>
                </c:pt>
                <c:pt idx="1">
                  <c:v>-318.30988618379064</c:v>
                </c:pt>
                <c:pt idx="2">
                  <c:v>-318.30988618379064</c:v>
                </c:pt>
                <c:pt idx="3">
                  <c:v>-318.30988618379064</c:v>
                </c:pt>
                <c:pt idx="4">
                  <c:v>-318.30988618379064</c:v>
                </c:pt>
                <c:pt idx="5">
                  <c:v>-318.30988618379064</c:v>
                </c:pt>
                <c:pt idx="6">
                  <c:v>-318.30988618379064</c:v>
                </c:pt>
                <c:pt idx="7">
                  <c:v>-318.30988618379064</c:v>
                </c:pt>
                <c:pt idx="8">
                  <c:v>-318.30988618379064</c:v>
                </c:pt>
                <c:pt idx="9">
                  <c:v>-318.30988618379064</c:v>
                </c:pt>
                <c:pt idx="10">
                  <c:v>-318.30988618379064</c:v>
                </c:pt>
                <c:pt idx="11">
                  <c:v>-318.30988618379064</c:v>
                </c:pt>
                <c:pt idx="12">
                  <c:v>-318.30988618379064</c:v>
                </c:pt>
                <c:pt idx="13">
                  <c:v>-318.30988618379064</c:v>
                </c:pt>
                <c:pt idx="14">
                  <c:v>-318.30988618379064</c:v>
                </c:pt>
                <c:pt idx="15">
                  <c:v>-318.30988618379064</c:v>
                </c:pt>
                <c:pt idx="16">
                  <c:v>-318.30988618379064</c:v>
                </c:pt>
                <c:pt idx="17">
                  <c:v>-318.30988618379064</c:v>
                </c:pt>
                <c:pt idx="18">
                  <c:v>-318.30988618379064</c:v>
                </c:pt>
                <c:pt idx="19">
                  <c:v>-318.30988618379064</c:v>
                </c:pt>
                <c:pt idx="20">
                  <c:v>-318.30988618379064</c:v>
                </c:pt>
                <c:pt idx="21">
                  <c:v>-318.30988618379064</c:v>
                </c:pt>
                <c:pt idx="22">
                  <c:v>-318.30988618379064</c:v>
                </c:pt>
                <c:pt idx="23">
                  <c:v>-318.30988618379064</c:v>
                </c:pt>
                <c:pt idx="24">
                  <c:v>-318.30988618379064</c:v>
                </c:pt>
                <c:pt idx="25">
                  <c:v>-318.30988618379064</c:v>
                </c:pt>
                <c:pt idx="26">
                  <c:v>-318.30988618379064</c:v>
                </c:pt>
                <c:pt idx="27">
                  <c:v>-318.30988618379064</c:v>
                </c:pt>
                <c:pt idx="28">
                  <c:v>-318.30988618379064</c:v>
                </c:pt>
                <c:pt idx="29">
                  <c:v>-318.30988618379064</c:v>
                </c:pt>
                <c:pt idx="30">
                  <c:v>-318.30988618379064</c:v>
                </c:pt>
                <c:pt idx="31">
                  <c:v>-318.30988618379064</c:v>
                </c:pt>
                <c:pt idx="32">
                  <c:v>-318.30988618379064</c:v>
                </c:pt>
                <c:pt idx="33">
                  <c:v>-318.30988618379064</c:v>
                </c:pt>
                <c:pt idx="34">
                  <c:v>-318.30988618379064</c:v>
                </c:pt>
                <c:pt idx="35">
                  <c:v>-318.30988618379064</c:v>
                </c:pt>
                <c:pt idx="36">
                  <c:v>-318.30988618379064</c:v>
                </c:pt>
                <c:pt idx="37">
                  <c:v>-318.30988618379064</c:v>
                </c:pt>
                <c:pt idx="38">
                  <c:v>-318.30988618379064</c:v>
                </c:pt>
                <c:pt idx="39">
                  <c:v>-318.30988618379064</c:v>
                </c:pt>
                <c:pt idx="40">
                  <c:v>-318.30988618379064</c:v>
                </c:pt>
                <c:pt idx="41">
                  <c:v>-318.30988618379064</c:v>
                </c:pt>
                <c:pt idx="42">
                  <c:v>-318.30988618379064</c:v>
                </c:pt>
                <c:pt idx="43">
                  <c:v>-318.30988618379064</c:v>
                </c:pt>
                <c:pt idx="44">
                  <c:v>-318.30988618379064</c:v>
                </c:pt>
                <c:pt idx="45">
                  <c:v>-318.30988618379064</c:v>
                </c:pt>
                <c:pt idx="46">
                  <c:v>-318.30988618379064</c:v>
                </c:pt>
                <c:pt idx="47">
                  <c:v>-318.30988618379064</c:v>
                </c:pt>
                <c:pt idx="48">
                  <c:v>-318.30988618379064</c:v>
                </c:pt>
                <c:pt idx="49">
                  <c:v>-318.30988618379064</c:v>
                </c:pt>
                <c:pt idx="50">
                  <c:v>-318.30988618379064</c:v>
                </c:pt>
                <c:pt idx="51">
                  <c:v>-318.30988618379064</c:v>
                </c:pt>
                <c:pt idx="52">
                  <c:v>-318.30988618379064</c:v>
                </c:pt>
                <c:pt idx="53">
                  <c:v>-318.30988618379064</c:v>
                </c:pt>
                <c:pt idx="54">
                  <c:v>-318.30988618379064</c:v>
                </c:pt>
                <c:pt idx="55">
                  <c:v>-318.30988618379064</c:v>
                </c:pt>
                <c:pt idx="56">
                  <c:v>-318.30988618379064</c:v>
                </c:pt>
                <c:pt idx="57">
                  <c:v>-318.30988618379064</c:v>
                </c:pt>
                <c:pt idx="58">
                  <c:v>-318.30988618379064</c:v>
                </c:pt>
                <c:pt idx="59">
                  <c:v>-318.30988618379064</c:v>
                </c:pt>
                <c:pt idx="60">
                  <c:v>-318.30988618379064</c:v>
                </c:pt>
                <c:pt idx="61">
                  <c:v>-318.30988618379064</c:v>
                </c:pt>
                <c:pt idx="62">
                  <c:v>-318.30988618379064</c:v>
                </c:pt>
                <c:pt idx="63">
                  <c:v>-318.30988618379064</c:v>
                </c:pt>
                <c:pt idx="64">
                  <c:v>-318.30988618379064</c:v>
                </c:pt>
                <c:pt idx="65">
                  <c:v>-318.30988618379064</c:v>
                </c:pt>
                <c:pt idx="66">
                  <c:v>-318.30988618379064</c:v>
                </c:pt>
                <c:pt idx="67">
                  <c:v>-318.30988618379064</c:v>
                </c:pt>
                <c:pt idx="68">
                  <c:v>-318.30988618379064</c:v>
                </c:pt>
                <c:pt idx="69">
                  <c:v>-318.30988618379064</c:v>
                </c:pt>
                <c:pt idx="70">
                  <c:v>-318.30988618379064</c:v>
                </c:pt>
                <c:pt idx="71">
                  <c:v>-318.30988618379064</c:v>
                </c:pt>
                <c:pt idx="72">
                  <c:v>-318.30988618379064</c:v>
                </c:pt>
                <c:pt idx="73">
                  <c:v>-318.30988618379064</c:v>
                </c:pt>
                <c:pt idx="74">
                  <c:v>-318.30988618379064</c:v>
                </c:pt>
                <c:pt idx="75">
                  <c:v>-318.30988618379064</c:v>
                </c:pt>
                <c:pt idx="76">
                  <c:v>-318.30988618379064</c:v>
                </c:pt>
                <c:pt idx="77">
                  <c:v>-318.30988618379064</c:v>
                </c:pt>
                <c:pt idx="78">
                  <c:v>-318.30988618379064</c:v>
                </c:pt>
                <c:pt idx="79">
                  <c:v>-318.30988618379064</c:v>
                </c:pt>
                <c:pt idx="80">
                  <c:v>-318.30988618379064</c:v>
                </c:pt>
                <c:pt idx="81">
                  <c:v>-318.30988618379064</c:v>
                </c:pt>
                <c:pt idx="82">
                  <c:v>-318.30988618379064</c:v>
                </c:pt>
                <c:pt idx="83">
                  <c:v>-318.30988618379064</c:v>
                </c:pt>
                <c:pt idx="84">
                  <c:v>-318.30988618379064</c:v>
                </c:pt>
                <c:pt idx="85">
                  <c:v>-318.30988618379064</c:v>
                </c:pt>
                <c:pt idx="86">
                  <c:v>-318.30988618379064</c:v>
                </c:pt>
                <c:pt idx="87">
                  <c:v>-318.30988618379064</c:v>
                </c:pt>
                <c:pt idx="88">
                  <c:v>-318.30988618379064</c:v>
                </c:pt>
                <c:pt idx="89">
                  <c:v>-318.30988618379064</c:v>
                </c:pt>
                <c:pt idx="90">
                  <c:v>-318.30988618379064</c:v>
                </c:pt>
                <c:pt idx="91">
                  <c:v>-318.30988618379064</c:v>
                </c:pt>
                <c:pt idx="92">
                  <c:v>-318.30988618379064</c:v>
                </c:pt>
                <c:pt idx="93">
                  <c:v>-318.30988618379064</c:v>
                </c:pt>
                <c:pt idx="94">
                  <c:v>-318.30988618379064</c:v>
                </c:pt>
                <c:pt idx="95">
                  <c:v>-318.30988618379064</c:v>
                </c:pt>
                <c:pt idx="96">
                  <c:v>-318.30988618379064</c:v>
                </c:pt>
                <c:pt idx="97">
                  <c:v>-318.30988618379064</c:v>
                </c:pt>
                <c:pt idx="98">
                  <c:v>-318.30988618379064</c:v>
                </c:pt>
                <c:pt idx="99">
                  <c:v>-318.30988618379064</c:v>
                </c:pt>
                <c:pt idx="100">
                  <c:v>-318.30988618379064</c:v>
                </c:pt>
                <c:pt idx="101">
                  <c:v>-318.30988618379064</c:v>
                </c:pt>
                <c:pt idx="102">
                  <c:v>-318.30988618379064</c:v>
                </c:pt>
                <c:pt idx="103">
                  <c:v>-318.30988618379064</c:v>
                </c:pt>
                <c:pt idx="104">
                  <c:v>-318.30988618379064</c:v>
                </c:pt>
                <c:pt idx="105">
                  <c:v>-318.30988618379064</c:v>
                </c:pt>
                <c:pt idx="106">
                  <c:v>-318.30988618379064</c:v>
                </c:pt>
                <c:pt idx="107">
                  <c:v>-318.30988618379064</c:v>
                </c:pt>
                <c:pt idx="108">
                  <c:v>-318.30988618379064</c:v>
                </c:pt>
                <c:pt idx="109">
                  <c:v>-318.30988618379064</c:v>
                </c:pt>
                <c:pt idx="110">
                  <c:v>-318.30988618379064</c:v>
                </c:pt>
                <c:pt idx="111">
                  <c:v>-318.30988618379064</c:v>
                </c:pt>
                <c:pt idx="112">
                  <c:v>-318.30988618379064</c:v>
                </c:pt>
                <c:pt idx="113">
                  <c:v>-318.30988618379064</c:v>
                </c:pt>
                <c:pt idx="114">
                  <c:v>-318.30988618379064</c:v>
                </c:pt>
                <c:pt idx="115">
                  <c:v>-318.30988618379064</c:v>
                </c:pt>
                <c:pt idx="116">
                  <c:v>-318.30988618379064</c:v>
                </c:pt>
                <c:pt idx="117">
                  <c:v>-318.30988618379064</c:v>
                </c:pt>
                <c:pt idx="118">
                  <c:v>-318.30988618379064</c:v>
                </c:pt>
                <c:pt idx="119">
                  <c:v>-318.30988618379064</c:v>
                </c:pt>
                <c:pt idx="120">
                  <c:v>-318.30988618379064</c:v>
                </c:pt>
                <c:pt idx="121">
                  <c:v>-318.30988618379064</c:v>
                </c:pt>
                <c:pt idx="122">
                  <c:v>-318.30988618379064</c:v>
                </c:pt>
                <c:pt idx="123">
                  <c:v>-318.30988618379064</c:v>
                </c:pt>
                <c:pt idx="124">
                  <c:v>-318.30988618379064</c:v>
                </c:pt>
                <c:pt idx="125">
                  <c:v>-318.30988618379064</c:v>
                </c:pt>
                <c:pt idx="126">
                  <c:v>-318.30988618379064</c:v>
                </c:pt>
                <c:pt idx="127">
                  <c:v>-318.30988618379064</c:v>
                </c:pt>
                <c:pt idx="128">
                  <c:v>-318.30988618379064</c:v>
                </c:pt>
                <c:pt idx="129">
                  <c:v>-318.30988618379064</c:v>
                </c:pt>
                <c:pt idx="130">
                  <c:v>-318.30988618379064</c:v>
                </c:pt>
                <c:pt idx="131">
                  <c:v>-318.30988618379064</c:v>
                </c:pt>
                <c:pt idx="132">
                  <c:v>-318.30988618379064</c:v>
                </c:pt>
                <c:pt idx="133">
                  <c:v>-318.30988618379064</c:v>
                </c:pt>
                <c:pt idx="134">
                  <c:v>-318.30988618379064</c:v>
                </c:pt>
                <c:pt idx="135">
                  <c:v>-318.30988618379064</c:v>
                </c:pt>
                <c:pt idx="136">
                  <c:v>-318.30988618379064</c:v>
                </c:pt>
                <c:pt idx="137">
                  <c:v>-318.30988618379064</c:v>
                </c:pt>
                <c:pt idx="138">
                  <c:v>-318.30988618379064</c:v>
                </c:pt>
                <c:pt idx="139">
                  <c:v>-318.30988618379064</c:v>
                </c:pt>
                <c:pt idx="140">
                  <c:v>-318.30988618379064</c:v>
                </c:pt>
                <c:pt idx="141">
                  <c:v>-318.30988618379064</c:v>
                </c:pt>
                <c:pt idx="142">
                  <c:v>-318.30988618379064</c:v>
                </c:pt>
                <c:pt idx="143">
                  <c:v>-318.30988618379064</c:v>
                </c:pt>
                <c:pt idx="144">
                  <c:v>-318.30988618379064</c:v>
                </c:pt>
                <c:pt idx="145">
                  <c:v>-318.30988618379064</c:v>
                </c:pt>
                <c:pt idx="146">
                  <c:v>-318.30988618379064</c:v>
                </c:pt>
                <c:pt idx="147">
                  <c:v>-318.30988618379064</c:v>
                </c:pt>
                <c:pt idx="148">
                  <c:v>-318.30988618379064</c:v>
                </c:pt>
                <c:pt idx="149">
                  <c:v>-318.30988618379064</c:v>
                </c:pt>
                <c:pt idx="150">
                  <c:v>-318.30988618379064</c:v>
                </c:pt>
                <c:pt idx="151">
                  <c:v>-318.30988618379064</c:v>
                </c:pt>
                <c:pt idx="152">
                  <c:v>-318.30988618379064</c:v>
                </c:pt>
                <c:pt idx="153">
                  <c:v>-318.30988618379064</c:v>
                </c:pt>
                <c:pt idx="154">
                  <c:v>-318.30988618379064</c:v>
                </c:pt>
                <c:pt idx="155">
                  <c:v>-318.30988618379064</c:v>
                </c:pt>
                <c:pt idx="156">
                  <c:v>-318.30988618379064</c:v>
                </c:pt>
                <c:pt idx="157">
                  <c:v>-318.30988618379064</c:v>
                </c:pt>
                <c:pt idx="158">
                  <c:v>-318.30988618379064</c:v>
                </c:pt>
                <c:pt idx="159">
                  <c:v>-318.30988618379064</c:v>
                </c:pt>
                <c:pt idx="160">
                  <c:v>-318.30988618379064</c:v>
                </c:pt>
                <c:pt idx="161">
                  <c:v>-318.30988618379064</c:v>
                </c:pt>
                <c:pt idx="162">
                  <c:v>-318.30988618379064</c:v>
                </c:pt>
                <c:pt idx="163">
                  <c:v>-318.30988618379064</c:v>
                </c:pt>
                <c:pt idx="164">
                  <c:v>-318.30988618379064</c:v>
                </c:pt>
                <c:pt idx="165">
                  <c:v>-318.30988618379064</c:v>
                </c:pt>
                <c:pt idx="166">
                  <c:v>-318.30988618379064</c:v>
                </c:pt>
                <c:pt idx="167">
                  <c:v>-318.30988618379064</c:v>
                </c:pt>
                <c:pt idx="168">
                  <c:v>-318.30988618379064</c:v>
                </c:pt>
                <c:pt idx="169">
                  <c:v>-318.30988618379064</c:v>
                </c:pt>
                <c:pt idx="170">
                  <c:v>-318.30988618379064</c:v>
                </c:pt>
                <c:pt idx="171">
                  <c:v>-318.30988618379064</c:v>
                </c:pt>
                <c:pt idx="172">
                  <c:v>-318.30988618379064</c:v>
                </c:pt>
                <c:pt idx="173">
                  <c:v>-318.30988618379064</c:v>
                </c:pt>
                <c:pt idx="174">
                  <c:v>-318.30988618379064</c:v>
                </c:pt>
                <c:pt idx="175">
                  <c:v>-318.30988618379064</c:v>
                </c:pt>
                <c:pt idx="176">
                  <c:v>-318.30988618379064</c:v>
                </c:pt>
                <c:pt idx="177">
                  <c:v>-318.30988618379064</c:v>
                </c:pt>
                <c:pt idx="178">
                  <c:v>-318.30988618379064</c:v>
                </c:pt>
                <c:pt idx="179">
                  <c:v>-318.30988618379064</c:v>
                </c:pt>
                <c:pt idx="180">
                  <c:v>318.30988618379064</c:v>
                </c:pt>
                <c:pt idx="181">
                  <c:v>318.30988618379064</c:v>
                </c:pt>
                <c:pt idx="182">
                  <c:v>318.30988618379064</c:v>
                </c:pt>
                <c:pt idx="183">
                  <c:v>318.30988618379064</c:v>
                </c:pt>
                <c:pt idx="184">
                  <c:v>318.30988618379064</c:v>
                </c:pt>
                <c:pt idx="185">
                  <c:v>318.30988618379064</c:v>
                </c:pt>
                <c:pt idx="186">
                  <c:v>318.30988618379064</c:v>
                </c:pt>
                <c:pt idx="187">
                  <c:v>318.30988618379064</c:v>
                </c:pt>
                <c:pt idx="188">
                  <c:v>318.30988618379064</c:v>
                </c:pt>
                <c:pt idx="189">
                  <c:v>318.30988618379064</c:v>
                </c:pt>
                <c:pt idx="190">
                  <c:v>318.30988618379064</c:v>
                </c:pt>
                <c:pt idx="191">
                  <c:v>318.30988618379064</c:v>
                </c:pt>
                <c:pt idx="192">
                  <c:v>318.30988618379064</c:v>
                </c:pt>
                <c:pt idx="193">
                  <c:v>318.30988618379064</c:v>
                </c:pt>
                <c:pt idx="194">
                  <c:v>318.30988618379064</c:v>
                </c:pt>
                <c:pt idx="195">
                  <c:v>318.30988618379064</c:v>
                </c:pt>
                <c:pt idx="196">
                  <c:v>318.30988618379064</c:v>
                </c:pt>
                <c:pt idx="197">
                  <c:v>318.30988618379064</c:v>
                </c:pt>
                <c:pt idx="198">
                  <c:v>318.30988618379064</c:v>
                </c:pt>
                <c:pt idx="199">
                  <c:v>318.30988618379064</c:v>
                </c:pt>
                <c:pt idx="200">
                  <c:v>318.30988618379064</c:v>
                </c:pt>
                <c:pt idx="201">
                  <c:v>318.30988618379064</c:v>
                </c:pt>
                <c:pt idx="202">
                  <c:v>318.30988618379064</c:v>
                </c:pt>
                <c:pt idx="203">
                  <c:v>318.30988618379064</c:v>
                </c:pt>
                <c:pt idx="204">
                  <c:v>318.30988618379064</c:v>
                </c:pt>
                <c:pt idx="205">
                  <c:v>318.30988618379064</c:v>
                </c:pt>
                <c:pt idx="206">
                  <c:v>318.30988618379064</c:v>
                </c:pt>
                <c:pt idx="207">
                  <c:v>318.30988618379064</c:v>
                </c:pt>
                <c:pt idx="208">
                  <c:v>318.30988618379064</c:v>
                </c:pt>
                <c:pt idx="209">
                  <c:v>318.30988618379064</c:v>
                </c:pt>
                <c:pt idx="210">
                  <c:v>318.30988618379064</c:v>
                </c:pt>
                <c:pt idx="211">
                  <c:v>318.30988618379064</c:v>
                </c:pt>
                <c:pt idx="212">
                  <c:v>318.30988618379064</c:v>
                </c:pt>
                <c:pt idx="213">
                  <c:v>318.30988618379064</c:v>
                </c:pt>
                <c:pt idx="214">
                  <c:v>318.30988618379064</c:v>
                </c:pt>
                <c:pt idx="215">
                  <c:v>318.30988618379064</c:v>
                </c:pt>
                <c:pt idx="216">
                  <c:v>318.30988618379064</c:v>
                </c:pt>
                <c:pt idx="217">
                  <c:v>318.30988618379064</c:v>
                </c:pt>
                <c:pt idx="218">
                  <c:v>318.30988618379064</c:v>
                </c:pt>
                <c:pt idx="219">
                  <c:v>318.30988618379064</c:v>
                </c:pt>
                <c:pt idx="220">
                  <c:v>318.30988618379064</c:v>
                </c:pt>
                <c:pt idx="221">
                  <c:v>318.30988618379064</c:v>
                </c:pt>
                <c:pt idx="222">
                  <c:v>318.30988618379064</c:v>
                </c:pt>
                <c:pt idx="223">
                  <c:v>318.30988618379064</c:v>
                </c:pt>
                <c:pt idx="224">
                  <c:v>318.30988618379064</c:v>
                </c:pt>
                <c:pt idx="225">
                  <c:v>318.30988618379064</c:v>
                </c:pt>
                <c:pt idx="226">
                  <c:v>318.30988618379064</c:v>
                </c:pt>
                <c:pt idx="227">
                  <c:v>318.30988618379064</c:v>
                </c:pt>
                <c:pt idx="228">
                  <c:v>318.30988618379064</c:v>
                </c:pt>
                <c:pt idx="229">
                  <c:v>318.30988618379064</c:v>
                </c:pt>
                <c:pt idx="230">
                  <c:v>318.30988618379064</c:v>
                </c:pt>
                <c:pt idx="231">
                  <c:v>318.30988618379064</c:v>
                </c:pt>
                <c:pt idx="232">
                  <c:v>318.30988618379064</c:v>
                </c:pt>
                <c:pt idx="233">
                  <c:v>318.30988618379064</c:v>
                </c:pt>
                <c:pt idx="234">
                  <c:v>318.30988618379064</c:v>
                </c:pt>
                <c:pt idx="235">
                  <c:v>318.30988618379064</c:v>
                </c:pt>
                <c:pt idx="236">
                  <c:v>318.30988618379064</c:v>
                </c:pt>
                <c:pt idx="237">
                  <c:v>318.30988618379064</c:v>
                </c:pt>
                <c:pt idx="238">
                  <c:v>318.30988618379064</c:v>
                </c:pt>
                <c:pt idx="239">
                  <c:v>318.30988618379064</c:v>
                </c:pt>
                <c:pt idx="240">
                  <c:v>318.30988618379064</c:v>
                </c:pt>
                <c:pt idx="241">
                  <c:v>318.30988618379064</c:v>
                </c:pt>
                <c:pt idx="242">
                  <c:v>318.30988618379064</c:v>
                </c:pt>
                <c:pt idx="243">
                  <c:v>318.30988618379064</c:v>
                </c:pt>
                <c:pt idx="244">
                  <c:v>318.30988618379064</c:v>
                </c:pt>
                <c:pt idx="245">
                  <c:v>318.30988618379064</c:v>
                </c:pt>
                <c:pt idx="246">
                  <c:v>318.30988618379064</c:v>
                </c:pt>
                <c:pt idx="247">
                  <c:v>318.30988618379064</c:v>
                </c:pt>
                <c:pt idx="248">
                  <c:v>318.30988618379064</c:v>
                </c:pt>
                <c:pt idx="249">
                  <c:v>318.30988618379064</c:v>
                </c:pt>
                <c:pt idx="250">
                  <c:v>318.30988618379064</c:v>
                </c:pt>
                <c:pt idx="251">
                  <c:v>318.30988618379064</c:v>
                </c:pt>
                <c:pt idx="252">
                  <c:v>318.30988618379064</c:v>
                </c:pt>
                <c:pt idx="253">
                  <c:v>318.30988618379064</c:v>
                </c:pt>
                <c:pt idx="254">
                  <c:v>318.30988618379064</c:v>
                </c:pt>
                <c:pt idx="255">
                  <c:v>318.30988618379064</c:v>
                </c:pt>
                <c:pt idx="256">
                  <c:v>318.30988618379064</c:v>
                </c:pt>
                <c:pt idx="257">
                  <c:v>318.30988618379064</c:v>
                </c:pt>
                <c:pt idx="258">
                  <c:v>318.30988618379064</c:v>
                </c:pt>
                <c:pt idx="259">
                  <c:v>318.30988618379064</c:v>
                </c:pt>
                <c:pt idx="260">
                  <c:v>318.30988618379064</c:v>
                </c:pt>
                <c:pt idx="261">
                  <c:v>318.30988618379064</c:v>
                </c:pt>
                <c:pt idx="262">
                  <c:v>318.30988618379064</c:v>
                </c:pt>
                <c:pt idx="263">
                  <c:v>318.30988618379064</c:v>
                </c:pt>
                <c:pt idx="264">
                  <c:v>318.30988618379064</c:v>
                </c:pt>
                <c:pt idx="265">
                  <c:v>318.30988618379064</c:v>
                </c:pt>
                <c:pt idx="266">
                  <c:v>318.30988618379064</c:v>
                </c:pt>
                <c:pt idx="267">
                  <c:v>318.30988618379064</c:v>
                </c:pt>
                <c:pt idx="268">
                  <c:v>318.30988618379064</c:v>
                </c:pt>
                <c:pt idx="269">
                  <c:v>318.30988618379064</c:v>
                </c:pt>
                <c:pt idx="270">
                  <c:v>318.30988618379064</c:v>
                </c:pt>
                <c:pt idx="271">
                  <c:v>318.30988618379064</c:v>
                </c:pt>
                <c:pt idx="272">
                  <c:v>318.30988618379064</c:v>
                </c:pt>
                <c:pt idx="273">
                  <c:v>318.30988618379064</c:v>
                </c:pt>
                <c:pt idx="274">
                  <c:v>318.30988618379064</c:v>
                </c:pt>
                <c:pt idx="275">
                  <c:v>318.30988618379064</c:v>
                </c:pt>
                <c:pt idx="276">
                  <c:v>318.30988618379064</c:v>
                </c:pt>
                <c:pt idx="277">
                  <c:v>318.30988618379064</c:v>
                </c:pt>
                <c:pt idx="278">
                  <c:v>318.30988618379064</c:v>
                </c:pt>
                <c:pt idx="279">
                  <c:v>318.30988618379064</c:v>
                </c:pt>
                <c:pt idx="280">
                  <c:v>318.30988618379064</c:v>
                </c:pt>
                <c:pt idx="281">
                  <c:v>318.30988618379064</c:v>
                </c:pt>
                <c:pt idx="282">
                  <c:v>318.30988618379064</c:v>
                </c:pt>
                <c:pt idx="283">
                  <c:v>318.30988618379064</c:v>
                </c:pt>
                <c:pt idx="284">
                  <c:v>318.30988618379064</c:v>
                </c:pt>
                <c:pt idx="285">
                  <c:v>318.30988618379064</c:v>
                </c:pt>
                <c:pt idx="286">
                  <c:v>318.30988618379064</c:v>
                </c:pt>
                <c:pt idx="287">
                  <c:v>318.30988618379064</c:v>
                </c:pt>
                <c:pt idx="288">
                  <c:v>318.30988618379064</c:v>
                </c:pt>
                <c:pt idx="289">
                  <c:v>318.30988618379064</c:v>
                </c:pt>
                <c:pt idx="290">
                  <c:v>318.30988618379064</c:v>
                </c:pt>
                <c:pt idx="291">
                  <c:v>318.30988618379064</c:v>
                </c:pt>
                <c:pt idx="292">
                  <c:v>318.30988618379064</c:v>
                </c:pt>
                <c:pt idx="293">
                  <c:v>318.30988618379064</c:v>
                </c:pt>
                <c:pt idx="294">
                  <c:v>318.30988618379064</c:v>
                </c:pt>
                <c:pt idx="295">
                  <c:v>318.30988618379064</c:v>
                </c:pt>
                <c:pt idx="296">
                  <c:v>318.30988618379064</c:v>
                </c:pt>
                <c:pt idx="297">
                  <c:v>318.30988618379064</c:v>
                </c:pt>
                <c:pt idx="298">
                  <c:v>318.30988618379064</c:v>
                </c:pt>
                <c:pt idx="299">
                  <c:v>318.30988618379064</c:v>
                </c:pt>
                <c:pt idx="300">
                  <c:v>318.30988618379064</c:v>
                </c:pt>
                <c:pt idx="301">
                  <c:v>318.30988618379064</c:v>
                </c:pt>
                <c:pt idx="302">
                  <c:v>318.30988618379064</c:v>
                </c:pt>
                <c:pt idx="303">
                  <c:v>318.30988618379064</c:v>
                </c:pt>
                <c:pt idx="304">
                  <c:v>318.30988618379064</c:v>
                </c:pt>
                <c:pt idx="305">
                  <c:v>318.30988618379064</c:v>
                </c:pt>
                <c:pt idx="306">
                  <c:v>318.30988618379064</c:v>
                </c:pt>
                <c:pt idx="307">
                  <c:v>318.30988618379064</c:v>
                </c:pt>
                <c:pt idx="308">
                  <c:v>318.30988618379064</c:v>
                </c:pt>
                <c:pt idx="309">
                  <c:v>318.30988618379064</c:v>
                </c:pt>
                <c:pt idx="310">
                  <c:v>318.30988618379064</c:v>
                </c:pt>
                <c:pt idx="311">
                  <c:v>318.30988618379064</c:v>
                </c:pt>
                <c:pt idx="312">
                  <c:v>318.30988618379064</c:v>
                </c:pt>
                <c:pt idx="313">
                  <c:v>318.30988618379064</c:v>
                </c:pt>
                <c:pt idx="314">
                  <c:v>318.30988618379064</c:v>
                </c:pt>
                <c:pt idx="315">
                  <c:v>318.30988618379064</c:v>
                </c:pt>
                <c:pt idx="316">
                  <c:v>318.30988618379064</c:v>
                </c:pt>
                <c:pt idx="317">
                  <c:v>318.30988618379064</c:v>
                </c:pt>
                <c:pt idx="318">
                  <c:v>318.30988618379064</c:v>
                </c:pt>
                <c:pt idx="319">
                  <c:v>318.30988618379064</c:v>
                </c:pt>
                <c:pt idx="320">
                  <c:v>318.30988618379064</c:v>
                </c:pt>
                <c:pt idx="321">
                  <c:v>318.30988618379064</c:v>
                </c:pt>
                <c:pt idx="322">
                  <c:v>318.30988618379064</c:v>
                </c:pt>
                <c:pt idx="323">
                  <c:v>318.30988618379064</c:v>
                </c:pt>
                <c:pt idx="324">
                  <c:v>318.30988618379064</c:v>
                </c:pt>
                <c:pt idx="325">
                  <c:v>318.30988618379064</c:v>
                </c:pt>
                <c:pt idx="326">
                  <c:v>318.30988618379064</c:v>
                </c:pt>
                <c:pt idx="327">
                  <c:v>318.30988618379064</c:v>
                </c:pt>
                <c:pt idx="328">
                  <c:v>318.30988618379064</c:v>
                </c:pt>
                <c:pt idx="329">
                  <c:v>318.30988618379064</c:v>
                </c:pt>
                <c:pt idx="330">
                  <c:v>318.30988618379064</c:v>
                </c:pt>
                <c:pt idx="331">
                  <c:v>318.30988618379064</c:v>
                </c:pt>
                <c:pt idx="332">
                  <c:v>318.30988618379064</c:v>
                </c:pt>
                <c:pt idx="333">
                  <c:v>318.30988618379064</c:v>
                </c:pt>
                <c:pt idx="334">
                  <c:v>318.30988618379064</c:v>
                </c:pt>
                <c:pt idx="335">
                  <c:v>318.30988618379064</c:v>
                </c:pt>
                <c:pt idx="336">
                  <c:v>318.30988618379064</c:v>
                </c:pt>
                <c:pt idx="337">
                  <c:v>318.30988618379064</c:v>
                </c:pt>
                <c:pt idx="338">
                  <c:v>318.30988618379064</c:v>
                </c:pt>
                <c:pt idx="339">
                  <c:v>318.30988618379064</c:v>
                </c:pt>
                <c:pt idx="340">
                  <c:v>318.30988618379064</c:v>
                </c:pt>
                <c:pt idx="341">
                  <c:v>318.30988618379064</c:v>
                </c:pt>
                <c:pt idx="342">
                  <c:v>318.30988618379064</c:v>
                </c:pt>
                <c:pt idx="343">
                  <c:v>318.30988618379064</c:v>
                </c:pt>
                <c:pt idx="344">
                  <c:v>318.30988618379064</c:v>
                </c:pt>
                <c:pt idx="345">
                  <c:v>318.30988618379064</c:v>
                </c:pt>
                <c:pt idx="346">
                  <c:v>318.30988618379064</c:v>
                </c:pt>
                <c:pt idx="347">
                  <c:v>318.30988618379064</c:v>
                </c:pt>
                <c:pt idx="348">
                  <c:v>318.30988618379064</c:v>
                </c:pt>
                <c:pt idx="349">
                  <c:v>318.30988618379064</c:v>
                </c:pt>
                <c:pt idx="350">
                  <c:v>318.30988618379064</c:v>
                </c:pt>
                <c:pt idx="351">
                  <c:v>318.30988618379064</c:v>
                </c:pt>
                <c:pt idx="352">
                  <c:v>318.30988618379064</c:v>
                </c:pt>
                <c:pt idx="353">
                  <c:v>318.30988618379064</c:v>
                </c:pt>
                <c:pt idx="354">
                  <c:v>318.30988618379064</c:v>
                </c:pt>
                <c:pt idx="355">
                  <c:v>318.30988618379064</c:v>
                </c:pt>
                <c:pt idx="356">
                  <c:v>318.30988618379064</c:v>
                </c:pt>
                <c:pt idx="357">
                  <c:v>318.30988618379064</c:v>
                </c:pt>
                <c:pt idx="358">
                  <c:v>318.30988618379064</c:v>
                </c:pt>
                <c:pt idx="359">
                  <c:v>318.30988618379064</c:v>
                </c:pt>
                <c:pt idx="360">
                  <c:v>318.30988618379064</c:v>
                </c:pt>
                <c:pt idx="361">
                  <c:v>318.30988618379064</c:v>
                </c:pt>
                <c:pt idx="362">
                  <c:v>318.30988618379064</c:v>
                </c:pt>
                <c:pt idx="363">
                  <c:v>318.30988618379064</c:v>
                </c:pt>
                <c:pt idx="364">
                  <c:v>318.30988618379064</c:v>
                </c:pt>
                <c:pt idx="365">
                  <c:v>318.30988618379064</c:v>
                </c:pt>
                <c:pt idx="366">
                  <c:v>318.30988618379064</c:v>
                </c:pt>
                <c:pt idx="367">
                  <c:v>318.30988618379064</c:v>
                </c:pt>
                <c:pt idx="368">
                  <c:v>318.30988618379064</c:v>
                </c:pt>
                <c:pt idx="369">
                  <c:v>318.30988618379064</c:v>
                </c:pt>
                <c:pt idx="370">
                  <c:v>318.30988618379064</c:v>
                </c:pt>
                <c:pt idx="371">
                  <c:v>318.30988618379064</c:v>
                </c:pt>
                <c:pt idx="372">
                  <c:v>318.30988618379064</c:v>
                </c:pt>
                <c:pt idx="373">
                  <c:v>318.30988618379064</c:v>
                </c:pt>
                <c:pt idx="374">
                  <c:v>318.30988618379064</c:v>
                </c:pt>
                <c:pt idx="375">
                  <c:v>318.30988618379064</c:v>
                </c:pt>
                <c:pt idx="376">
                  <c:v>318.30988618379064</c:v>
                </c:pt>
                <c:pt idx="377">
                  <c:v>318.30988618379064</c:v>
                </c:pt>
                <c:pt idx="378">
                  <c:v>318.30988618379064</c:v>
                </c:pt>
                <c:pt idx="379">
                  <c:v>318.30988618379064</c:v>
                </c:pt>
                <c:pt idx="380">
                  <c:v>318.30988618379064</c:v>
                </c:pt>
                <c:pt idx="381">
                  <c:v>318.30988618379064</c:v>
                </c:pt>
                <c:pt idx="382">
                  <c:v>318.30988618379064</c:v>
                </c:pt>
                <c:pt idx="383">
                  <c:v>318.30988618379064</c:v>
                </c:pt>
                <c:pt idx="384">
                  <c:v>318.30988618379064</c:v>
                </c:pt>
                <c:pt idx="385">
                  <c:v>318.30988618379064</c:v>
                </c:pt>
                <c:pt idx="386">
                  <c:v>318.30988618379064</c:v>
                </c:pt>
                <c:pt idx="387">
                  <c:v>318.30988618379064</c:v>
                </c:pt>
                <c:pt idx="388">
                  <c:v>318.30988618379064</c:v>
                </c:pt>
                <c:pt idx="389">
                  <c:v>318.30988618379064</c:v>
                </c:pt>
                <c:pt idx="390">
                  <c:v>318.30988618379064</c:v>
                </c:pt>
                <c:pt idx="391">
                  <c:v>318.30988618379064</c:v>
                </c:pt>
                <c:pt idx="392">
                  <c:v>318.30988618379064</c:v>
                </c:pt>
                <c:pt idx="393">
                  <c:v>318.30988618379064</c:v>
                </c:pt>
                <c:pt idx="394">
                  <c:v>318.30988618379064</c:v>
                </c:pt>
                <c:pt idx="395">
                  <c:v>318.30988618379064</c:v>
                </c:pt>
                <c:pt idx="396">
                  <c:v>318.30988618379064</c:v>
                </c:pt>
                <c:pt idx="397">
                  <c:v>318.30988618379064</c:v>
                </c:pt>
                <c:pt idx="398">
                  <c:v>318.30988618379064</c:v>
                </c:pt>
                <c:pt idx="399">
                  <c:v>318.30988618379064</c:v>
                </c:pt>
                <c:pt idx="400">
                  <c:v>318.30988618379064</c:v>
                </c:pt>
                <c:pt idx="401">
                  <c:v>318.30988618379064</c:v>
                </c:pt>
                <c:pt idx="402">
                  <c:v>318.30988618379064</c:v>
                </c:pt>
                <c:pt idx="403">
                  <c:v>318.30988618379064</c:v>
                </c:pt>
                <c:pt idx="404">
                  <c:v>318.30988618379064</c:v>
                </c:pt>
                <c:pt idx="405">
                  <c:v>318.30988618379064</c:v>
                </c:pt>
                <c:pt idx="406">
                  <c:v>318.30988618379064</c:v>
                </c:pt>
                <c:pt idx="407">
                  <c:v>318.30988618379064</c:v>
                </c:pt>
                <c:pt idx="408">
                  <c:v>318.30988618379064</c:v>
                </c:pt>
                <c:pt idx="409">
                  <c:v>318.30988618379064</c:v>
                </c:pt>
                <c:pt idx="410">
                  <c:v>318.30988618379064</c:v>
                </c:pt>
                <c:pt idx="411">
                  <c:v>318.30988618379064</c:v>
                </c:pt>
                <c:pt idx="412">
                  <c:v>318.30988618379064</c:v>
                </c:pt>
                <c:pt idx="413">
                  <c:v>318.30988618379064</c:v>
                </c:pt>
                <c:pt idx="414">
                  <c:v>318.30988618379064</c:v>
                </c:pt>
                <c:pt idx="415">
                  <c:v>318.30988618379064</c:v>
                </c:pt>
                <c:pt idx="416">
                  <c:v>318.30988618379064</c:v>
                </c:pt>
                <c:pt idx="417">
                  <c:v>318.30988618379064</c:v>
                </c:pt>
                <c:pt idx="418">
                  <c:v>318.30988618379064</c:v>
                </c:pt>
                <c:pt idx="419">
                  <c:v>318.30988618379064</c:v>
                </c:pt>
                <c:pt idx="420">
                  <c:v>318.30988618379064</c:v>
                </c:pt>
                <c:pt idx="421">
                  <c:v>318.30988618379064</c:v>
                </c:pt>
                <c:pt idx="422">
                  <c:v>318.30988618379064</c:v>
                </c:pt>
                <c:pt idx="423">
                  <c:v>318.30988618379064</c:v>
                </c:pt>
                <c:pt idx="424">
                  <c:v>318.30988618379064</c:v>
                </c:pt>
                <c:pt idx="425">
                  <c:v>318.30988618379064</c:v>
                </c:pt>
                <c:pt idx="426">
                  <c:v>318.30988618379064</c:v>
                </c:pt>
                <c:pt idx="427">
                  <c:v>318.30988618379064</c:v>
                </c:pt>
                <c:pt idx="428">
                  <c:v>318.30988618379064</c:v>
                </c:pt>
                <c:pt idx="429">
                  <c:v>318.30988618379064</c:v>
                </c:pt>
                <c:pt idx="430">
                  <c:v>318.30988618379064</c:v>
                </c:pt>
                <c:pt idx="431">
                  <c:v>318.30988618379064</c:v>
                </c:pt>
                <c:pt idx="432">
                  <c:v>318.30988618379064</c:v>
                </c:pt>
                <c:pt idx="433">
                  <c:v>318.30988618379064</c:v>
                </c:pt>
                <c:pt idx="434">
                  <c:v>318.30988618379064</c:v>
                </c:pt>
                <c:pt idx="435">
                  <c:v>318.30988618379064</c:v>
                </c:pt>
                <c:pt idx="436">
                  <c:v>318.30988618379064</c:v>
                </c:pt>
                <c:pt idx="437">
                  <c:v>318.30988618379064</c:v>
                </c:pt>
                <c:pt idx="438">
                  <c:v>318.30988618379064</c:v>
                </c:pt>
                <c:pt idx="439">
                  <c:v>318.30988618379064</c:v>
                </c:pt>
                <c:pt idx="440">
                  <c:v>318.30988618379064</c:v>
                </c:pt>
                <c:pt idx="441">
                  <c:v>318.30988618379064</c:v>
                </c:pt>
                <c:pt idx="442">
                  <c:v>318.30988618379064</c:v>
                </c:pt>
                <c:pt idx="443">
                  <c:v>318.30988618379064</c:v>
                </c:pt>
                <c:pt idx="444">
                  <c:v>318.30988618379064</c:v>
                </c:pt>
                <c:pt idx="445">
                  <c:v>318.30988618379064</c:v>
                </c:pt>
                <c:pt idx="446">
                  <c:v>318.30988618379064</c:v>
                </c:pt>
                <c:pt idx="447">
                  <c:v>318.30988618379064</c:v>
                </c:pt>
                <c:pt idx="448">
                  <c:v>318.30988618379064</c:v>
                </c:pt>
                <c:pt idx="449">
                  <c:v>318.30988618379064</c:v>
                </c:pt>
                <c:pt idx="450">
                  <c:v>318.30988618379064</c:v>
                </c:pt>
                <c:pt idx="451">
                  <c:v>318.30988618379064</c:v>
                </c:pt>
                <c:pt idx="452">
                  <c:v>318.30988618379064</c:v>
                </c:pt>
                <c:pt idx="453">
                  <c:v>318.30988618379064</c:v>
                </c:pt>
                <c:pt idx="454">
                  <c:v>318.30988618379064</c:v>
                </c:pt>
                <c:pt idx="455">
                  <c:v>318.30988618379064</c:v>
                </c:pt>
                <c:pt idx="456">
                  <c:v>318.30988618379064</c:v>
                </c:pt>
                <c:pt idx="457">
                  <c:v>318.30988618379064</c:v>
                </c:pt>
                <c:pt idx="458">
                  <c:v>318.30988618379064</c:v>
                </c:pt>
                <c:pt idx="459">
                  <c:v>318.30988618379064</c:v>
                </c:pt>
                <c:pt idx="460">
                  <c:v>318.30988618379064</c:v>
                </c:pt>
                <c:pt idx="461">
                  <c:v>318.30988618379064</c:v>
                </c:pt>
                <c:pt idx="462">
                  <c:v>318.30988618379064</c:v>
                </c:pt>
                <c:pt idx="463">
                  <c:v>318.30988618379064</c:v>
                </c:pt>
                <c:pt idx="464">
                  <c:v>318.30988618379064</c:v>
                </c:pt>
                <c:pt idx="465">
                  <c:v>318.30988618379064</c:v>
                </c:pt>
                <c:pt idx="466">
                  <c:v>318.30988618379064</c:v>
                </c:pt>
                <c:pt idx="467">
                  <c:v>318.30988618379064</c:v>
                </c:pt>
                <c:pt idx="468">
                  <c:v>318.30988618379064</c:v>
                </c:pt>
                <c:pt idx="469">
                  <c:v>318.30988618379064</c:v>
                </c:pt>
                <c:pt idx="470">
                  <c:v>318.30988618379064</c:v>
                </c:pt>
                <c:pt idx="471">
                  <c:v>318.30988618379064</c:v>
                </c:pt>
                <c:pt idx="472">
                  <c:v>318.30988618379064</c:v>
                </c:pt>
                <c:pt idx="473">
                  <c:v>318.30988618379064</c:v>
                </c:pt>
                <c:pt idx="474">
                  <c:v>318.30988618379064</c:v>
                </c:pt>
                <c:pt idx="475">
                  <c:v>318.30988618379064</c:v>
                </c:pt>
                <c:pt idx="476">
                  <c:v>318.30988618379064</c:v>
                </c:pt>
                <c:pt idx="477">
                  <c:v>318.30988618379064</c:v>
                </c:pt>
                <c:pt idx="478">
                  <c:v>318.30988618379064</c:v>
                </c:pt>
                <c:pt idx="479">
                  <c:v>318.30988618379064</c:v>
                </c:pt>
                <c:pt idx="480">
                  <c:v>318.30988618379064</c:v>
                </c:pt>
                <c:pt idx="481">
                  <c:v>318.30988618379064</c:v>
                </c:pt>
                <c:pt idx="482">
                  <c:v>318.30988618379064</c:v>
                </c:pt>
                <c:pt idx="483">
                  <c:v>318.30988618379064</c:v>
                </c:pt>
                <c:pt idx="484">
                  <c:v>318.30988618379064</c:v>
                </c:pt>
                <c:pt idx="485">
                  <c:v>318.30988618379064</c:v>
                </c:pt>
                <c:pt idx="486">
                  <c:v>318.30988618379064</c:v>
                </c:pt>
                <c:pt idx="487">
                  <c:v>318.30988618379064</c:v>
                </c:pt>
                <c:pt idx="488">
                  <c:v>318.30988618379064</c:v>
                </c:pt>
                <c:pt idx="489">
                  <c:v>318.30988618379064</c:v>
                </c:pt>
                <c:pt idx="490">
                  <c:v>318.30988618379064</c:v>
                </c:pt>
                <c:pt idx="491">
                  <c:v>318.30988618379064</c:v>
                </c:pt>
                <c:pt idx="492">
                  <c:v>318.30988618379064</c:v>
                </c:pt>
                <c:pt idx="493">
                  <c:v>318.30988618379064</c:v>
                </c:pt>
                <c:pt idx="494">
                  <c:v>318.30988618379064</c:v>
                </c:pt>
                <c:pt idx="495">
                  <c:v>318.30988618379064</c:v>
                </c:pt>
                <c:pt idx="496">
                  <c:v>318.30988618379064</c:v>
                </c:pt>
                <c:pt idx="497">
                  <c:v>318.30988618379064</c:v>
                </c:pt>
                <c:pt idx="498">
                  <c:v>318.30988618379064</c:v>
                </c:pt>
                <c:pt idx="499">
                  <c:v>318.30988618379064</c:v>
                </c:pt>
                <c:pt idx="500">
                  <c:v>318.30988618379064</c:v>
                </c:pt>
                <c:pt idx="501">
                  <c:v>318.30988618379064</c:v>
                </c:pt>
                <c:pt idx="502">
                  <c:v>318.30988618379064</c:v>
                </c:pt>
                <c:pt idx="503">
                  <c:v>318.30988618379064</c:v>
                </c:pt>
                <c:pt idx="504">
                  <c:v>318.30988618379064</c:v>
                </c:pt>
                <c:pt idx="505">
                  <c:v>318.30988618379064</c:v>
                </c:pt>
                <c:pt idx="506">
                  <c:v>318.30988618379064</c:v>
                </c:pt>
                <c:pt idx="507">
                  <c:v>318.30988618379064</c:v>
                </c:pt>
                <c:pt idx="508">
                  <c:v>318.30988618379064</c:v>
                </c:pt>
                <c:pt idx="509">
                  <c:v>318.30988618379064</c:v>
                </c:pt>
                <c:pt idx="510">
                  <c:v>318.30988618379064</c:v>
                </c:pt>
                <c:pt idx="511">
                  <c:v>318.30988618379064</c:v>
                </c:pt>
                <c:pt idx="512">
                  <c:v>318.30988618379064</c:v>
                </c:pt>
                <c:pt idx="513">
                  <c:v>318.30988618379064</c:v>
                </c:pt>
                <c:pt idx="514">
                  <c:v>318.30988618379064</c:v>
                </c:pt>
                <c:pt idx="515">
                  <c:v>318.30988618379064</c:v>
                </c:pt>
                <c:pt idx="516">
                  <c:v>318.30988618379064</c:v>
                </c:pt>
                <c:pt idx="517">
                  <c:v>318.30988618379064</c:v>
                </c:pt>
                <c:pt idx="518">
                  <c:v>318.30988618379064</c:v>
                </c:pt>
                <c:pt idx="519">
                  <c:v>318.30988618379064</c:v>
                </c:pt>
                <c:pt idx="520">
                  <c:v>318.30988618379064</c:v>
                </c:pt>
                <c:pt idx="521">
                  <c:v>318.30988618379064</c:v>
                </c:pt>
                <c:pt idx="522">
                  <c:v>318.30988618379064</c:v>
                </c:pt>
                <c:pt idx="523">
                  <c:v>318.30988618379064</c:v>
                </c:pt>
                <c:pt idx="524">
                  <c:v>318.30988618379064</c:v>
                </c:pt>
                <c:pt idx="525">
                  <c:v>318.30988618379064</c:v>
                </c:pt>
                <c:pt idx="526">
                  <c:v>318.30988618379064</c:v>
                </c:pt>
                <c:pt idx="527">
                  <c:v>318.30988618379064</c:v>
                </c:pt>
                <c:pt idx="528">
                  <c:v>318.30988618379064</c:v>
                </c:pt>
                <c:pt idx="529">
                  <c:v>318.30988618379064</c:v>
                </c:pt>
                <c:pt idx="530">
                  <c:v>318.30988618379064</c:v>
                </c:pt>
                <c:pt idx="531">
                  <c:v>318.30988618379064</c:v>
                </c:pt>
                <c:pt idx="532">
                  <c:v>318.30988618379064</c:v>
                </c:pt>
                <c:pt idx="533">
                  <c:v>318.30988618379064</c:v>
                </c:pt>
                <c:pt idx="534">
                  <c:v>318.30988618379064</c:v>
                </c:pt>
                <c:pt idx="535">
                  <c:v>318.30988618379064</c:v>
                </c:pt>
                <c:pt idx="536">
                  <c:v>318.30988618379064</c:v>
                </c:pt>
                <c:pt idx="537">
                  <c:v>318.30988618379064</c:v>
                </c:pt>
                <c:pt idx="538">
                  <c:v>318.30988618379064</c:v>
                </c:pt>
                <c:pt idx="539">
                  <c:v>318.30988618379064</c:v>
                </c:pt>
                <c:pt idx="540">
                  <c:v>318.30988618379064</c:v>
                </c:pt>
                <c:pt idx="541">
                  <c:v>318.30988618379064</c:v>
                </c:pt>
                <c:pt idx="542">
                  <c:v>318.30988618379064</c:v>
                </c:pt>
                <c:pt idx="543">
                  <c:v>318.30988618379064</c:v>
                </c:pt>
                <c:pt idx="544">
                  <c:v>318.30988618379064</c:v>
                </c:pt>
                <c:pt idx="545">
                  <c:v>318.30988618379064</c:v>
                </c:pt>
                <c:pt idx="546">
                  <c:v>318.30988618379064</c:v>
                </c:pt>
                <c:pt idx="547">
                  <c:v>318.30988618379064</c:v>
                </c:pt>
                <c:pt idx="548">
                  <c:v>318.30988618379064</c:v>
                </c:pt>
                <c:pt idx="549">
                  <c:v>318.30988618379064</c:v>
                </c:pt>
                <c:pt idx="550">
                  <c:v>318.30988618379064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-66.705029882569335</c:v>
                </c:pt>
                <c:pt idx="1">
                  <c:v>-66.705029882569335</c:v>
                </c:pt>
                <c:pt idx="2">
                  <c:v>-66.705029882569335</c:v>
                </c:pt>
                <c:pt idx="3">
                  <c:v>-66.705029882569335</c:v>
                </c:pt>
                <c:pt idx="4">
                  <c:v>-66.705029882569335</c:v>
                </c:pt>
                <c:pt idx="5">
                  <c:v>-66.705029882569335</c:v>
                </c:pt>
                <c:pt idx="6">
                  <c:v>-66.705029882569335</c:v>
                </c:pt>
                <c:pt idx="7">
                  <c:v>-66.705029882569335</c:v>
                </c:pt>
                <c:pt idx="8">
                  <c:v>-66.705029882569335</c:v>
                </c:pt>
                <c:pt idx="9">
                  <c:v>-66.705029882569335</c:v>
                </c:pt>
                <c:pt idx="10">
                  <c:v>-66.705029882569335</c:v>
                </c:pt>
                <c:pt idx="11">
                  <c:v>-66.705029882569335</c:v>
                </c:pt>
                <c:pt idx="12">
                  <c:v>-66.705029882569335</c:v>
                </c:pt>
                <c:pt idx="13">
                  <c:v>-66.705029882569335</c:v>
                </c:pt>
                <c:pt idx="14">
                  <c:v>-66.705029882569335</c:v>
                </c:pt>
                <c:pt idx="15">
                  <c:v>-66.705029882569335</c:v>
                </c:pt>
                <c:pt idx="16">
                  <c:v>-66.705029882569335</c:v>
                </c:pt>
                <c:pt idx="17">
                  <c:v>-66.705029882569335</c:v>
                </c:pt>
                <c:pt idx="18">
                  <c:v>-66.705029882569335</c:v>
                </c:pt>
                <c:pt idx="19">
                  <c:v>-66.705029882569335</c:v>
                </c:pt>
                <c:pt idx="20">
                  <c:v>-66.705029882569335</c:v>
                </c:pt>
                <c:pt idx="21">
                  <c:v>-66.705029882569335</c:v>
                </c:pt>
                <c:pt idx="22">
                  <c:v>-66.705029882569335</c:v>
                </c:pt>
                <c:pt idx="23">
                  <c:v>-66.705029882569335</c:v>
                </c:pt>
                <c:pt idx="24">
                  <c:v>-66.705029882569335</c:v>
                </c:pt>
                <c:pt idx="25">
                  <c:v>-66.705029882569335</c:v>
                </c:pt>
                <c:pt idx="26">
                  <c:v>-66.705029882569335</c:v>
                </c:pt>
                <c:pt idx="27">
                  <c:v>-66.705029882569335</c:v>
                </c:pt>
                <c:pt idx="28">
                  <c:v>-66.705029882569335</c:v>
                </c:pt>
                <c:pt idx="29">
                  <c:v>-66.705029882569335</c:v>
                </c:pt>
                <c:pt idx="30">
                  <c:v>-66.705029882569335</c:v>
                </c:pt>
                <c:pt idx="31">
                  <c:v>-66.705029882569335</c:v>
                </c:pt>
                <c:pt idx="32">
                  <c:v>-66.705029882569335</c:v>
                </c:pt>
                <c:pt idx="33">
                  <c:v>-66.705029882569335</c:v>
                </c:pt>
                <c:pt idx="34">
                  <c:v>-66.705029882569335</c:v>
                </c:pt>
                <c:pt idx="35">
                  <c:v>-66.705029882569335</c:v>
                </c:pt>
                <c:pt idx="36">
                  <c:v>-66.705029882569335</c:v>
                </c:pt>
                <c:pt idx="37">
                  <c:v>-66.705029882569335</c:v>
                </c:pt>
                <c:pt idx="38">
                  <c:v>-66.705029882569335</c:v>
                </c:pt>
                <c:pt idx="39">
                  <c:v>-66.705029882569335</c:v>
                </c:pt>
                <c:pt idx="40">
                  <c:v>-66.705029882569335</c:v>
                </c:pt>
                <c:pt idx="41">
                  <c:v>-66.705029882569335</c:v>
                </c:pt>
                <c:pt idx="42">
                  <c:v>-66.705029882569335</c:v>
                </c:pt>
                <c:pt idx="43">
                  <c:v>-66.705029882569335</c:v>
                </c:pt>
                <c:pt idx="44">
                  <c:v>-66.705029882569335</c:v>
                </c:pt>
                <c:pt idx="45">
                  <c:v>-66.705029882569335</c:v>
                </c:pt>
                <c:pt idx="46">
                  <c:v>-66.705029882569335</c:v>
                </c:pt>
                <c:pt idx="47">
                  <c:v>-66.705029882569335</c:v>
                </c:pt>
                <c:pt idx="48">
                  <c:v>-66.705029882569335</c:v>
                </c:pt>
                <c:pt idx="49">
                  <c:v>-66.705029882569335</c:v>
                </c:pt>
                <c:pt idx="50">
                  <c:v>-66.705029882569335</c:v>
                </c:pt>
                <c:pt idx="51">
                  <c:v>-66.705029882569335</c:v>
                </c:pt>
                <c:pt idx="52">
                  <c:v>-66.705029882569335</c:v>
                </c:pt>
                <c:pt idx="53">
                  <c:v>-66.705029882569335</c:v>
                </c:pt>
                <c:pt idx="54">
                  <c:v>-66.705029882569335</c:v>
                </c:pt>
                <c:pt idx="55">
                  <c:v>-66.705029882569335</c:v>
                </c:pt>
                <c:pt idx="56">
                  <c:v>-66.705029882569335</c:v>
                </c:pt>
                <c:pt idx="57">
                  <c:v>-66.705029882569335</c:v>
                </c:pt>
                <c:pt idx="58">
                  <c:v>-66.705029882569335</c:v>
                </c:pt>
                <c:pt idx="59">
                  <c:v>-66.705029882569335</c:v>
                </c:pt>
                <c:pt idx="60">
                  <c:v>-66.705029882569335</c:v>
                </c:pt>
                <c:pt idx="61">
                  <c:v>-66.705029882569335</c:v>
                </c:pt>
                <c:pt idx="62">
                  <c:v>-66.705029882569335</c:v>
                </c:pt>
                <c:pt idx="63">
                  <c:v>-66.705029882569335</c:v>
                </c:pt>
                <c:pt idx="64">
                  <c:v>-66.705029882569335</c:v>
                </c:pt>
                <c:pt idx="65">
                  <c:v>-66.705029882569335</c:v>
                </c:pt>
                <c:pt idx="66">
                  <c:v>-66.705029882569335</c:v>
                </c:pt>
                <c:pt idx="67">
                  <c:v>-66.705029882569335</c:v>
                </c:pt>
                <c:pt idx="68">
                  <c:v>-66.705029882569335</c:v>
                </c:pt>
                <c:pt idx="69">
                  <c:v>-66.705029882569335</c:v>
                </c:pt>
                <c:pt idx="70">
                  <c:v>-66.705029882569335</c:v>
                </c:pt>
                <c:pt idx="71">
                  <c:v>-66.705029882569335</c:v>
                </c:pt>
                <c:pt idx="72">
                  <c:v>-66.705029882569335</c:v>
                </c:pt>
                <c:pt idx="73">
                  <c:v>-66.705029882569335</c:v>
                </c:pt>
                <c:pt idx="74">
                  <c:v>-66.705029882569335</c:v>
                </c:pt>
                <c:pt idx="75">
                  <c:v>-66.705029882569335</c:v>
                </c:pt>
                <c:pt idx="76">
                  <c:v>-66.705029882569335</c:v>
                </c:pt>
                <c:pt idx="77">
                  <c:v>-66.705029882569335</c:v>
                </c:pt>
                <c:pt idx="78">
                  <c:v>-66.705029882569335</c:v>
                </c:pt>
                <c:pt idx="79">
                  <c:v>-66.705029882569335</c:v>
                </c:pt>
                <c:pt idx="80">
                  <c:v>-66.705029882569335</c:v>
                </c:pt>
                <c:pt idx="81">
                  <c:v>-66.705029882569335</c:v>
                </c:pt>
                <c:pt idx="82">
                  <c:v>-66.705029882569335</c:v>
                </c:pt>
                <c:pt idx="83">
                  <c:v>-66.705029882569335</c:v>
                </c:pt>
                <c:pt idx="84">
                  <c:v>-66.705029882569335</c:v>
                </c:pt>
                <c:pt idx="85">
                  <c:v>-66.705029882569335</c:v>
                </c:pt>
                <c:pt idx="86">
                  <c:v>-66.705029882569335</c:v>
                </c:pt>
                <c:pt idx="87">
                  <c:v>-66.705029882569335</c:v>
                </c:pt>
                <c:pt idx="88">
                  <c:v>-66.705029882569335</c:v>
                </c:pt>
                <c:pt idx="89">
                  <c:v>-66.705029882569335</c:v>
                </c:pt>
                <c:pt idx="90">
                  <c:v>-66.705029882569335</c:v>
                </c:pt>
                <c:pt idx="91">
                  <c:v>-66.705029882569335</c:v>
                </c:pt>
                <c:pt idx="92">
                  <c:v>-66.705029882569335</c:v>
                </c:pt>
                <c:pt idx="93">
                  <c:v>-66.705029882569335</c:v>
                </c:pt>
                <c:pt idx="94">
                  <c:v>-66.705029882569335</c:v>
                </c:pt>
                <c:pt idx="95">
                  <c:v>-66.705029882569335</c:v>
                </c:pt>
                <c:pt idx="96">
                  <c:v>-66.705029882569335</c:v>
                </c:pt>
                <c:pt idx="97">
                  <c:v>-66.705029882569335</c:v>
                </c:pt>
                <c:pt idx="98">
                  <c:v>-66.705029882569335</c:v>
                </c:pt>
                <c:pt idx="99">
                  <c:v>-66.705029882569335</c:v>
                </c:pt>
                <c:pt idx="100">
                  <c:v>-66.705029882569335</c:v>
                </c:pt>
                <c:pt idx="101">
                  <c:v>-66.705029882569335</c:v>
                </c:pt>
                <c:pt idx="102">
                  <c:v>-66.705029882569335</c:v>
                </c:pt>
                <c:pt idx="103">
                  <c:v>-66.705029882569335</c:v>
                </c:pt>
                <c:pt idx="104">
                  <c:v>-66.705029882569335</c:v>
                </c:pt>
                <c:pt idx="105">
                  <c:v>-66.705029882569335</c:v>
                </c:pt>
                <c:pt idx="106">
                  <c:v>-66.705029882569335</c:v>
                </c:pt>
                <c:pt idx="107">
                  <c:v>-66.705029882569335</c:v>
                </c:pt>
                <c:pt idx="108">
                  <c:v>-66.705029882569335</c:v>
                </c:pt>
                <c:pt idx="109">
                  <c:v>-66.705029882569335</c:v>
                </c:pt>
                <c:pt idx="110">
                  <c:v>-66.705029882569335</c:v>
                </c:pt>
                <c:pt idx="111">
                  <c:v>-66.705029882569335</c:v>
                </c:pt>
                <c:pt idx="112">
                  <c:v>-66.705029882569335</c:v>
                </c:pt>
                <c:pt idx="113">
                  <c:v>-66.705029882569335</c:v>
                </c:pt>
                <c:pt idx="114">
                  <c:v>-66.705029882569335</c:v>
                </c:pt>
                <c:pt idx="115">
                  <c:v>-66.705029882569335</c:v>
                </c:pt>
                <c:pt idx="116">
                  <c:v>-66.705029882569335</c:v>
                </c:pt>
                <c:pt idx="117">
                  <c:v>-66.705029882569335</c:v>
                </c:pt>
                <c:pt idx="118">
                  <c:v>-66.705029882569335</c:v>
                </c:pt>
                <c:pt idx="119">
                  <c:v>-66.705029882569335</c:v>
                </c:pt>
                <c:pt idx="120">
                  <c:v>-66.705029882569335</c:v>
                </c:pt>
                <c:pt idx="121">
                  <c:v>-66.705029882569335</c:v>
                </c:pt>
                <c:pt idx="122">
                  <c:v>-66.705029882569335</c:v>
                </c:pt>
                <c:pt idx="123">
                  <c:v>-66.705029882569335</c:v>
                </c:pt>
                <c:pt idx="124">
                  <c:v>-66.705029882569335</c:v>
                </c:pt>
                <c:pt idx="125">
                  <c:v>-66.705029882569335</c:v>
                </c:pt>
                <c:pt idx="126">
                  <c:v>-66.705029882569335</c:v>
                </c:pt>
                <c:pt idx="127">
                  <c:v>-66.705029882569335</c:v>
                </c:pt>
                <c:pt idx="128">
                  <c:v>-66.705029882569335</c:v>
                </c:pt>
                <c:pt idx="129">
                  <c:v>-66.705029882569335</c:v>
                </c:pt>
                <c:pt idx="130">
                  <c:v>-66.705029882569335</c:v>
                </c:pt>
                <c:pt idx="131">
                  <c:v>-66.705029882569335</c:v>
                </c:pt>
                <c:pt idx="132">
                  <c:v>-66.705029882569335</c:v>
                </c:pt>
                <c:pt idx="133">
                  <c:v>-66.705029882569335</c:v>
                </c:pt>
                <c:pt idx="134">
                  <c:v>-66.705029882569335</c:v>
                </c:pt>
                <c:pt idx="135">
                  <c:v>-66.705029882569335</c:v>
                </c:pt>
                <c:pt idx="136">
                  <c:v>-66.705029882569335</c:v>
                </c:pt>
                <c:pt idx="137">
                  <c:v>-66.705029882569335</c:v>
                </c:pt>
                <c:pt idx="138">
                  <c:v>-66.705029882569335</c:v>
                </c:pt>
                <c:pt idx="139">
                  <c:v>-66.705029882569335</c:v>
                </c:pt>
                <c:pt idx="140">
                  <c:v>-66.705029882569335</c:v>
                </c:pt>
                <c:pt idx="141">
                  <c:v>-66.705029882569335</c:v>
                </c:pt>
                <c:pt idx="142">
                  <c:v>-66.705029882569335</c:v>
                </c:pt>
                <c:pt idx="143">
                  <c:v>-66.705029882569335</c:v>
                </c:pt>
                <c:pt idx="144">
                  <c:v>-66.705029882569335</c:v>
                </c:pt>
                <c:pt idx="145">
                  <c:v>-66.705029882569335</c:v>
                </c:pt>
                <c:pt idx="146">
                  <c:v>-66.705029882569335</c:v>
                </c:pt>
                <c:pt idx="147">
                  <c:v>-66.705029882569335</c:v>
                </c:pt>
                <c:pt idx="148">
                  <c:v>-66.705029882569335</c:v>
                </c:pt>
                <c:pt idx="149">
                  <c:v>-66.705029882569335</c:v>
                </c:pt>
                <c:pt idx="150">
                  <c:v>-66.705029882569335</c:v>
                </c:pt>
                <c:pt idx="151">
                  <c:v>-66.705029882569335</c:v>
                </c:pt>
                <c:pt idx="152">
                  <c:v>-66.705029882569335</c:v>
                </c:pt>
                <c:pt idx="153">
                  <c:v>-66.705029882569335</c:v>
                </c:pt>
                <c:pt idx="154">
                  <c:v>-66.705029882569335</c:v>
                </c:pt>
                <c:pt idx="155">
                  <c:v>-66.705029882569335</c:v>
                </c:pt>
                <c:pt idx="156">
                  <c:v>-66.705029882569335</c:v>
                </c:pt>
                <c:pt idx="157">
                  <c:v>-66.705029882569335</c:v>
                </c:pt>
                <c:pt idx="158">
                  <c:v>-66.705029882569335</c:v>
                </c:pt>
                <c:pt idx="159">
                  <c:v>-66.705029882569335</c:v>
                </c:pt>
                <c:pt idx="160">
                  <c:v>-66.705029882569335</c:v>
                </c:pt>
                <c:pt idx="161">
                  <c:v>-66.705029882569335</c:v>
                </c:pt>
                <c:pt idx="162">
                  <c:v>-66.705029882569335</c:v>
                </c:pt>
                <c:pt idx="163">
                  <c:v>-66.705029882569335</c:v>
                </c:pt>
                <c:pt idx="164">
                  <c:v>-66.705029882569335</c:v>
                </c:pt>
                <c:pt idx="165">
                  <c:v>-66.705029882569335</c:v>
                </c:pt>
                <c:pt idx="166">
                  <c:v>-66.705029882569335</c:v>
                </c:pt>
                <c:pt idx="167">
                  <c:v>-66.705029882569335</c:v>
                </c:pt>
                <c:pt idx="168">
                  <c:v>-66.705029882569335</c:v>
                </c:pt>
                <c:pt idx="169">
                  <c:v>-66.705029882569335</c:v>
                </c:pt>
                <c:pt idx="170">
                  <c:v>-66.705029882569335</c:v>
                </c:pt>
                <c:pt idx="171">
                  <c:v>-66.705029882569335</c:v>
                </c:pt>
                <c:pt idx="172">
                  <c:v>-66.705029882569335</c:v>
                </c:pt>
                <c:pt idx="173">
                  <c:v>-66.705029882569335</c:v>
                </c:pt>
                <c:pt idx="174">
                  <c:v>-66.705029882569335</c:v>
                </c:pt>
                <c:pt idx="175">
                  <c:v>-66.705029882569335</c:v>
                </c:pt>
                <c:pt idx="176">
                  <c:v>-66.705029882569335</c:v>
                </c:pt>
                <c:pt idx="177">
                  <c:v>-66.705029882569335</c:v>
                </c:pt>
                <c:pt idx="178">
                  <c:v>-66.705029882569335</c:v>
                </c:pt>
                <c:pt idx="179">
                  <c:v>-66.705029882569335</c:v>
                </c:pt>
                <c:pt idx="180">
                  <c:v>-334.26143951509755</c:v>
                </c:pt>
                <c:pt idx="181">
                  <c:v>-334.26143951509755</c:v>
                </c:pt>
                <c:pt idx="182">
                  <c:v>-334.26143951509755</c:v>
                </c:pt>
                <c:pt idx="183">
                  <c:v>-334.26143951509755</c:v>
                </c:pt>
                <c:pt idx="184">
                  <c:v>-334.26143951509755</c:v>
                </c:pt>
                <c:pt idx="185">
                  <c:v>-334.26143951509755</c:v>
                </c:pt>
                <c:pt idx="186">
                  <c:v>-334.26143951509755</c:v>
                </c:pt>
                <c:pt idx="187">
                  <c:v>-334.26143951509755</c:v>
                </c:pt>
                <c:pt idx="188">
                  <c:v>-334.26143951509755</c:v>
                </c:pt>
                <c:pt idx="189">
                  <c:v>-334.26143951509755</c:v>
                </c:pt>
                <c:pt idx="190">
                  <c:v>-334.26143951509755</c:v>
                </c:pt>
                <c:pt idx="191">
                  <c:v>-334.26143951509755</c:v>
                </c:pt>
                <c:pt idx="192">
                  <c:v>-334.26143951509755</c:v>
                </c:pt>
                <c:pt idx="193">
                  <c:v>-334.26143951509755</c:v>
                </c:pt>
                <c:pt idx="194">
                  <c:v>-334.26143951509755</c:v>
                </c:pt>
                <c:pt idx="195">
                  <c:v>-334.26143951509755</c:v>
                </c:pt>
                <c:pt idx="196">
                  <c:v>-334.26143951509755</c:v>
                </c:pt>
                <c:pt idx="197">
                  <c:v>-334.26143951509755</c:v>
                </c:pt>
                <c:pt idx="198">
                  <c:v>-334.26143951509755</c:v>
                </c:pt>
                <c:pt idx="199">
                  <c:v>-334.26143951509755</c:v>
                </c:pt>
                <c:pt idx="200">
                  <c:v>-334.26143951509755</c:v>
                </c:pt>
                <c:pt idx="201">
                  <c:v>-334.26143951509755</c:v>
                </c:pt>
                <c:pt idx="202">
                  <c:v>-334.26143951509755</c:v>
                </c:pt>
                <c:pt idx="203">
                  <c:v>-334.26143951509755</c:v>
                </c:pt>
                <c:pt idx="204">
                  <c:v>-334.26143951509755</c:v>
                </c:pt>
                <c:pt idx="205">
                  <c:v>-334.26143951509755</c:v>
                </c:pt>
                <c:pt idx="206">
                  <c:v>-334.26143951509755</c:v>
                </c:pt>
                <c:pt idx="207">
                  <c:v>-334.26143951509755</c:v>
                </c:pt>
                <c:pt idx="208">
                  <c:v>-334.26143951509755</c:v>
                </c:pt>
                <c:pt idx="209">
                  <c:v>-334.26143951509755</c:v>
                </c:pt>
                <c:pt idx="210">
                  <c:v>-334.26143951509755</c:v>
                </c:pt>
                <c:pt idx="211">
                  <c:v>-334.26143951509755</c:v>
                </c:pt>
                <c:pt idx="212">
                  <c:v>-334.26143951509755</c:v>
                </c:pt>
                <c:pt idx="213">
                  <c:v>-334.26143951509755</c:v>
                </c:pt>
                <c:pt idx="214">
                  <c:v>-334.26143951509755</c:v>
                </c:pt>
                <c:pt idx="215">
                  <c:v>-334.26143951509755</c:v>
                </c:pt>
                <c:pt idx="216">
                  <c:v>-334.26143951509755</c:v>
                </c:pt>
                <c:pt idx="217">
                  <c:v>-334.26143951509755</c:v>
                </c:pt>
                <c:pt idx="218">
                  <c:v>-334.26143951509755</c:v>
                </c:pt>
                <c:pt idx="219">
                  <c:v>-334.26143951509755</c:v>
                </c:pt>
                <c:pt idx="220">
                  <c:v>-334.26143951509755</c:v>
                </c:pt>
                <c:pt idx="221">
                  <c:v>-334.26143951509755</c:v>
                </c:pt>
                <c:pt idx="222">
                  <c:v>-334.26143951509755</c:v>
                </c:pt>
                <c:pt idx="223">
                  <c:v>-334.26143951509755</c:v>
                </c:pt>
                <c:pt idx="224">
                  <c:v>-334.26143951509755</c:v>
                </c:pt>
                <c:pt idx="225">
                  <c:v>-334.26143951509755</c:v>
                </c:pt>
                <c:pt idx="226">
                  <c:v>-334.26143951509755</c:v>
                </c:pt>
                <c:pt idx="227">
                  <c:v>-334.26143951509755</c:v>
                </c:pt>
                <c:pt idx="228">
                  <c:v>-334.26143951509755</c:v>
                </c:pt>
                <c:pt idx="229">
                  <c:v>-334.26143951509755</c:v>
                </c:pt>
                <c:pt idx="230">
                  <c:v>-334.26143951509755</c:v>
                </c:pt>
                <c:pt idx="231">
                  <c:v>-334.26143951509755</c:v>
                </c:pt>
                <c:pt idx="232">
                  <c:v>-334.26143951509755</c:v>
                </c:pt>
                <c:pt idx="233">
                  <c:v>-334.26143951509755</c:v>
                </c:pt>
                <c:pt idx="234">
                  <c:v>-334.26143951509755</c:v>
                </c:pt>
                <c:pt idx="235">
                  <c:v>-334.26143951509755</c:v>
                </c:pt>
                <c:pt idx="236">
                  <c:v>-334.26143951509755</c:v>
                </c:pt>
                <c:pt idx="237">
                  <c:v>-334.26143951509755</c:v>
                </c:pt>
                <c:pt idx="238">
                  <c:v>-334.26143951509755</c:v>
                </c:pt>
                <c:pt idx="239">
                  <c:v>-334.26143951509755</c:v>
                </c:pt>
                <c:pt idx="240">
                  <c:v>-334.26143951509755</c:v>
                </c:pt>
                <c:pt idx="241">
                  <c:v>-334.26143951509755</c:v>
                </c:pt>
                <c:pt idx="242">
                  <c:v>-334.26143951509755</c:v>
                </c:pt>
                <c:pt idx="243">
                  <c:v>-334.26143951509755</c:v>
                </c:pt>
                <c:pt idx="244">
                  <c:v>-334.26143951509755</c:v>
                </c:pt>
                <c:pt idx="245">
                  <c:v>-334.26143951509755</c:v>
                </c:pt>
                <c:pt idx="246">
                  <c:v>-334.26143951509755</c:v>
                </c:pt>
                <c:pt idx="247">
                  <c:v>-334.26143951509755</c:v>
                </c:pt>
                <c:pt idx="248">
                  <c:v>-334.26143951509755</c:v>
                </c:pt>
                <c:pt idx="249">
                  <c:v>-334.26143951509755</c:v>
                </c:pt>
                <c:pt idx="250">
                  <c:v>-334.26143951509755</c:v>
                </c:pt>
                <c:pt idx="251">
                  <c:v>-334.26143951509755</c:v>
                </c:pt>
                <c:pt idx="252">
                  <c:v>-334.26143951509755</c:v>
                </c:pt>
                <c:pt idx="253">
                  <c:v>-334.26143951509755</c:v>
                </c:pt>
                <c:pt idx="254">
                  <c:v>-334.26143951509755</c:v>
                </c:pt>
                <c:pt idx="255">
                  <c:v>-334.26143951509755</c:v>
                </c:pt>
                <c:pt idx="256">
                  <c:v>-334.26143951509755</c:v>
                </c:pt>
                <c:pt idx="257">
                  <c:v>-334.26143951509755</c:v>
                </c:pt>
                <c:pt idx="258">
                  <c:v>-334.26143951509755</c:v>
                </c:pt>
                <c:pt idx="259">
                  <c:v>-334.26143951509755</c:v>
                </c:pt>
                <c:pt idx="260">
                  <c:v>-334.26143951509755</c:v>
                </c:pt>
                <c:pt idx="261">
                  <c:v>-334.26143951509755</c:v>
                </c:pt>
                <c:pt idx="262">
                  <c:v>-334.26143951509755</c:v>
                </c:pt>
                <c:pt idx="263">
                  <c:v>-334.26143951509755</c:v>
                </c:pt>
                <c:pt idx="264">
                  <c:v>-334.26143951509755</c:v>
                </c:pt>
                <c:pt idx="265">
                  <c:v>-334.26143951509755</c:v>
                </c:pt>
                <c:pt idx="266">
                  <c:v>-334.26143951509755</c:v>
                </c:pt>
                <c:pt idx="267">
                  <c:v>-334.26143951509755</c:v>
                </c:pt>
                <c:pt idx="268">
                  <c:v>-334.26143951509755</c:v>
                </c:pt>
                <c:pt idx="269">
                  <c:v>-334.26143951509755</c:v>
                </c:pt>
                <c:pt idx="270">
                  <c:v>-334.26143951509755</c:v>
                </c:pt>
                <c:pt idx="271">
                  <c:v>-334.26143951509755</c:v>
                </c:pt>
                <c:pt idx="272">
                  <c:v>-334.26143951509755</c:v>
                </c:pt>
                <c:pt idx="273">
                  <c:v>-334.26143951509755</c:v>
                </c:pt>
                <c:pt idx="274">
                  <c:v>-334.26143951509755</c:v>
                </c:pt>
                <c:pt idx="275">
                  <c:v>-334.26143951509755</c:v>
                </c:pt>
                <c:pt idx="276">
                  <c:v>-334.26143951509755</c:v>
                </c:pt>
                <c:pt idx="277">
                  <c:v>-334.26143951509755</c:v>
                </c:pt>
                <c:pt idx="278">
                  <c:v>-334.26143951509755</c:v>
                </c:pt>
                <c:pt idx="279">
                  <c:v>-334.26143951509755</c:v>
                </c:pt>
                <c:pt idx="280">
                  <c:v>-334.26143951509755</c:v>
                </c:pt>
                <c:pt idx="281">
                  <c:v>-334.26143951509755</c:v>
                </c:pt>
                <c:pt idx="282">
                  <c:v>-334.26143951509755</c:v>
                </c:pt>
                <c:pt idx="283">
                  <c:v>-334.26143951509755</c:v>
                </c:pt>
                <c:pt idx="284">
                  <c:v>-334.26143951509755</c:v>
                </c:pt>
                <c:pt idx="285">
                  <c:v>-334.26143951509755</c:v>
                </c:pt>
                <c:pt idx="286">
                  <c:v>-334.26143951509755</c:v>
                </c:pt>
                <c:pt idx="287">
                  <c:v>-334.26143951509755</c:v>
                </c:pt>
                <c:pt idx="288">
                  <c:v>-334.26143951509755</c:v>
                </c:pt>
                <c:pt idx="289">
                  <c:v>-334.26143951509755</c:v>
                </c:pt>
                <c:pt idx="290">
                  <c:v>-334.26143951509755</c:v>
                </c:pt>
                <c:pt idx="291">
                  <c:v>-334.26143951509755</c:v>
                </c:pt>
                <c:pt idx="292">
                  <c:v>-334.26143951509755</c:v>
                </c:pt>
                <c:pt idx="293">
                  <c:v>-334.26143951509755</c:v>
                </c:pt>
                <c:pt idx="294">
                  <c:v>-334.26143951509755</c:v>
                </c:pt>
                <c:pt idx="295">
                  <c:v>-334.26143951509755</c:v>
                </c:pt>
                <c:pt idx="296">
                  <c:v>-334.26143951509755</c:v>
                </c:pt>
                <c:pt idx="297">
                  <c:v>-334.26143951509755</c:v>
                </c:pt>
                <c:pt idx="298">
                  <c:v>-334.26143951509755</c:v>
                </c:pt>
                <c:pt idx="299">
                  <c:v>-334.26143951509755</c:v>
                </c:pt>
                <c:pt idx="300">
                  <c:v>-334.26143951509755</c:v>
                </c:pt>
                <c:pt idx="301">
                  <c:v>-334.26143951509755</c:v>
                </c:pt>
                <c:pt idx="302">
                  <c:v>-334.26143951509755</c:v>
                </c:pt>
                <c:pt idx="303">
                  <c:v>-334.26143951509755</c:v>
                </c:pt>
                <c:pt idx="304">
                  <c:v>-334.26143951509755</c:v>
                </c:pt>
                <c:pt idx="305">
                  <c:v>-334.26143951509755</c:v>
                </c:pt>
                <c:pt idx="306">
                  <c:v>-334.26143951509755</c:v>
                </c:pt>
                <c:pt idx="307">
                  <c:v>-334.26143951509755</c:v>
                </c:pt>
                <c:pt idx="308">
                  <c:v>-334.26143951509755</c:v>
                </c:pt>
                <c:pt idx="309">
                  <c:v>-334.26143951509755</c:v>
                </c:pt>
                <c:pt idx="310">
                  <c:v>-334.26143951509755</c:v>
                </c:pt>
                <c:pt idx="311">
                  <c:v>-334.26143951509755</c:v>
                </c:pt>
                <c:pt idx="312">
                  <c:v>-334.26143951509755</c:v>
                </c:pt>
                <c:pt idx="313">
                  <c:v>-334.26143951509755</c:v>
                </c:pt>
                <c:pt idx="314">
                  <c:v>-334.26143951509755</c:v>
                </c:pt>
                <c:pt idx="315">
                  <c:v>-334.26143951509755</c:v>
                </c:pt>
                <c:pt idx="316">
                  <c:v>-334.26143951509755</c:v>
                </c:pt>
                <c:pt idx="317">
                  <c:v>-334.26143951509755</c:v>
                </c:pt>
                <c:pt idx="318">
                  <c:v>-334.26143951509755</c:v>
                </c:pt>
                <c:pt idx="319">
                  <c:v>-334.26143951509755</c:v>
                </c:pt>
                <c:pt idx="320">
                  <c:v>-334.26143951509755</c:v>
                </c:pt>
                <c:pt idx="321">
                  <c:v>-334.26143951509755</c:v>
                </c:pt>
                <c:pt idx="322">
                  <c:v>-334.26143951509755</c:v>
                </c:pt>
                <c:pt idx="323">
                  <c:v>-334.26143951509755</c:v>
                </c:pt>
                <c:pt idx="324">
                  <c:v>-334.26143951509755</c:v>
                </c:pt>
                <c:pt idx="325">
                  <c:v>-334.26143951509755</c:v>
                </c:pt>
                <c:pt idx="326">
                  <c:v>-334.26143951509755</c:v>
                </c:pt>
                <c:pt idx="327">
                  <c:v>-334.26143951509755</c:v>
                </c:pt>
                <c:pt idx="328">
                  <c:v>-334.26143951509755</c:v>
                </c:pt>
                <c:pt idx="329">
                  <c:v>-334.26143951509755</c:v>
                </c:pt>
                <c:pt idx="330">
                  <c:v>-334.26143951509755</c:v>
                </c:pt>
                <c:pt idx="331">
                  <c:v>-334.26143951509755</c:v>
                </c:pt>
                <c:pt idx="332">
                  <c:v>-334.26143951509755</c:v>
                </c:pt>
                <c:pt idx="333">
                  <c:v>-334.26143951509755</c:v>
                </c:pt>
                <c:pt idx="334">
                  <c:v>-334.26143951509755</c:v>
                </c:pt>
                <c:pt idx="335">
                  <c:v>-334.26143951509755</c:v>
                </c:pt>
                <c:pt idx="336">
                  <c:v>-334.26143951509755</c:v>
                </c:pt>
                <c:pt idx="337">
                  <c:v>-334.26143951509755</c:v>
                </c:pt>
                <c:pt idx="338">
                  <c:v>-334.26143951509755</c:v>
                </c:pt>
                <c:pt idx="339">
                  <c:v>-334.26143951509755</c:v>
                </c:pt>
                <c:pt idx="340">
                  <c:v>-334.26143951509755</c:v>
                </c:pt>
                <c:pt idx="341">
                  <c:v>-334.26143951509755</c:v>
                </c:pt>
                <c:pt idx="342">
                  <c:v>-334.26143951509755</c:v>
                </c:pt>
                <c:pt idx="343">
                  <c:v>-334.26143951509755</c:v>
                </c:pt>
                <c:pt idx="344">
                  <c:v>-334.26143951509755</c:v>
                </c:pt>
                <c:pt idx="345">
                  <c:v>-334.26143951509755</c:v>
                </c:pt>
                <c:pt idx="346">
                  <c:v>-334.26143951509755</c:v>
                </c:pt>
                <c:pt idx="347">
                  <c:v>-334.26143951509755</c:v>
                </c:pt>
                <c:pt idx="348">
                  <c:v>-334.26143951509755</c:v>
                </c:pt>
                <c:pt idx="349">
                  <c:v>-334.26143951509755</c:v>
                </c:pt>
                <c:pt idx="350">
                  <c:v>-334.26143951509755</c:v>
                </c:pt>
                <c:pt idx="351">
                  <c:v>-334.26143951509755</c:v>
                </c:pt>
                <c:pt idx="352">
                  <c:v>-334.26143951509755</c:v>
                </c:pt>
                <c:pt idx="353">
                  <c:v>-334.26143951509755</c:v>
                </c:pt>
                <c:pt idx="354">
                  <c:v>-334.26143951509755</c:v>
                </c:pt>
                <c:pt idx="355">
                  <c:v>-334.26143951509755</c:v>
                </c:pt>
                <c:pt idx="356">
                  <c:v>-334.26143951509755</c:v>
                </c:pt>
                <c:pt idx="357">
                  <c:v>-334.26143951509755</c:v>
                </c:pt>
                <c:pt idx="358">
                  <c:v>-334.26143951509755</c:v>
                </c:pt>
                <c:pt idx="359">
                  <c:v>-334.26143951509755</c:v>
                </c:pt>
                <c:pt idx="360">
                  <c:v>-334.26143951509755</c:v>
                </c:pt>
                <c:pt idx="361">
                  <c:v>-334.26143951509755</c:v>
                </c:pt>
                <c:pt idx="362">
                  <c:v>-334.26143951509755</c:v>
                </c:pt>
                <c:pt idx="363">
                  <c:v>-334.26143951509755</c:v>
                </c:pt>
                <c:pt idx="364">
                  <c:v>-334.26143951509755</c:v>
                </c:pt>
                <c:pt idx="365">
                  <c:v>-334.26143951509755</c:v>
                </c:pt>
                <c:pt idx="366">
                  <c:v>-334.26143951509755</c:v>
                </c:pt>
                <c:pt idx="367">
                  <c:v>-334.26143951509755</c:v>
                </c:pt>
                <c:pt idx="368">
                  <c:v>-334.26143951509755</c:v>
                </c:pt>
                <c:pt idx="369">
                  <c:v>-334.26143951509755</c:v>
                </c:pt>
                <c:pt idx="370">
                  <c:v>-334.26143951509755</c:v>
                </c:pt>
                <c:pt idx="371">
                  <c:v>-334.26143951509755</c:v>
                </c:pt>
                <c:pt idx="372">
                  <c:v>-334.26143951509755</c:v>
                </c:pt>
                <c:pt idx="373">
                  <c:v>-334.26143951509755</c:v>
                </c:pt>
                <c:pt idx="374">
                  <c:v>-334.26143951509755</c:v>
                </c:pt>
                <c:pt idx="375">
                  <c:v>-334.26143951509755</c:v>
                </c:pt>
                <c:pt idx="376">
                  <c:v>-334.26143951509755</c:v>
                </c:pt>
                <c:pt idx="377">
                  <c:v>-334.26143951509755</c:v>
                </c:pt>
                <c:pt idx="378">
                  <c:v>-334.26143951509755</c:v>
                </c:pt>
                <c:pt idx="379">
                  <c:v>-334.26143951509755</c:v>
                </c:pt>
                <c:pt idx="380">
                  <c:v>-334.26143951509755</c:v>
                </c:pt>
                <c:pt idx="381">
                  <c:v>-334.26143951509755</c:v>
                </c:pt>
                <c:pt idx="382">
                  <c:v>-334.26143951509755</c:v>
                </c:pt>
                <c:pt idx="383">
                  <c:v>-334.26143951509755</c:v>
                </c:pt>
                <c:pt idx="384">
                  <c:v>-334.26143951509755</c:v>
                </c:pt>
                <c:pt idx="385">
                  <c:v>-334.26143951509755</c:v>
                </c:pt>
                <c:pt idx="386">
                  <c:v>-334.26143951509755</c:v>
                </c:pt>
                <c:pt idx="387">
                  <c:v>-334.26143951509755</c:v>
                </c:pt>
                <c:pt idx="388">
                  <c:v>-334.26143951509755</c:v>
                </c:pt>
                <c:pt idx="389">
                  <c:v>-334.26143951509755</c:v>
                </c:pt>
                <c:pt idx="390">
                  <c:v>-334.26143951509755</c:v>
                </c:pt>
                <c:pt idx="391">
                  <c:v>-334.26143951509755</c:v>
                </c:pt>
                <c:pt idx="392">
                  <c:v>-334.26143951509755</c:v>
                </c:pt>
                <c:pt idx="393">
                  <c:v>-334.26143951509755</c:v>
                </c:pt>
                <c:pt idx="394">
                  <c:v>-334.26143951509755</c:v>
                </c:pt>
                <c:pt idx="395">
                  <c:v>-334.26143951509755</c:v>
                </c:pt>
                <c:pt idx="396">
                  <c:v>-334.26143951509755</c:v>
                </c:pt>
                <c:pt idx="397">
                  <c:v>-334.26143951509755</c:v>
                </c:pt>
                <c:pt idx="398">
                  <c:v>-334.26143951509755</c:v>
                </c:pt>
                <c:pt idx="399">
                  <c:v>-334.26143951509755</c:v>
                </c:pt>
                <c:pt idx="400">
                  <c:v>-334.26143951509755</c:v>
                </c:pt>
                <c:pt idx="401">
                  <c:v>-334.26143951509755</c:v>
                </c:pt>
                <c:pt idx="402">
                  <c:v>-334.26143951509755</c:v>
                </c:pt>
                <c:pt idx="403">
                  <c:v>-334.26143951509755</c:v>
                </c:pt>
                <c:pt idx="404">
                  <c:v>-334.26143951509755</c:v>
                </c:pt>
                <c:pt idx="405">
                  <c:v>-334.26143951509755</c:v>
                </c:pt>
                <c:pt idx="406">
                  <c:v>-334.26143951509755</c:v>
                </c:pt>
                <c:pt idx="407">
                  <c:v>-334.26143951509755</c:v>
                </c:pt>
                <c:pt idx="408">
                  <c:v>-334.26143951509755</c:v>
                </c:pt>
                <c:pt idx="409">
                  <c:v>-334.26143951509755</c:v>
                </c:pt>
                <c:pt idx="410">
                  <c:v>-334.26143951509755</c:v>
                </c:pt>
                <c:pt idx="411">
                  <c:v>-334.26143951509755</c:v>
                </c:pt>
                <c:pt idx="412">
                  <c:v>-334.26143951509755</c:v>
                </c:pt>
                <c:pt idx="413">
                  <c:v>-334.26143951509755</c:v>
                </c:pt>
                <c:pt idx="414">
                  <c:v>-334.26143951509755</c:v>
                </c:pt>
                <c:pt idx="415">
                  <c:v>-334.26143951509755</c:v>
                </c:pt>
                <c:pt idx="416">
                  <c:v>-334.26143951509755</c:v>
                </c:pt>
                <c:pt idx="417">
                  <c:v>-334.26143951509755</c:v>
                </c:pt>
                <c:pt idx="418">
                  <c:v>-334.26143951509755</c:v>
                </c:pt>
                <c:pt idx="419">
                  <c:v>-334.26143951509755</c:v>
                </c:pt>
                <c:pt idx="420">
                  <c:v>-334.26143951509755</c:v>
                </c:pt>
                <c:pt idx="421">
                  <c:v>-334.26143951509755</c:v>
                </c:pt>
                <c:pt idx="422">
                  <c:v>-334.26143951509755</c:v>
                </c:pt>
                <c:pt idx="423">
                  <c:v>-334.26143951509755</c:v>
                </c:pt>
                <c:pt idx="424">
                  <c:v>-334.26143951509755</c:v>
                </c:pt>
                <c:pt idx="425">
                  <c:v>-334.26143951509755</c:v>
                </c:pt>
                <c:pt idx="426">
                  <c:v>-334.26143951509755</c:v>
                </c:pt>
                <c:pt idx="427">
                  <c:v>-334.26143951509755</c:v>
                </c:pt>
                <c:pt idx="428">
                  <c:v>-334.26143951509755</c:v>
                </c:pt>
                <c:pt idx="429">
                  <c:v>-334.26143951509755</c:v>
                </c:pt>
                <c:pt idx="430">
                  <c:v>-334.26143951509755</c:v>
                </c:pt>
                <c:pt idx="431">
                  <c:v>-334.26143951509755</c:v>
                </c:pt>
                <c:pt idx="432">
                  <c:v>-334.26143951509755</c:v>
                </c:pt>
                <c:pt idx="433">
                  <c:v>-334.26143951509755</c:v>
                </c:pt>
                <c:pt idx="434">
                  <c:v>-334.26143951509755</c:v>
                </c:pt>
                <c:pt idx="435">
                  <c:v>-334.26143951509755</c:v>
                </c:pt>
                <c:pt idx="436">
                  <c:v>-334.26143951509755</c:v>
                </c:pt>
                <c:pt idx="437">
                  <c:v>-334.26143951509755</c:v>
                </c:pt>
                <c:pt idx="438">
                  <c:v>-334.26143951509755</c:v>
                </c:pt>
                <c:pt idx="439">
                  <c:v>-334.26143951509755</c:v>
                </c:pt>
                <c:pt idx="440">
                  <c:v>-334.26143951509755</c:v>
                </c:pt>
                <c:pt idx="441">
                  <c:v>-334.26143951509755</c:v>
                </c:pt>
                <c:pt idx="442">
                  <c:v>-334.26143951509755</c:v>
                </c:pt>
                <c:pt idx="443">
                  <c:v>-334.26143951509755</c:v>
                </c:pt>
                <c:pt idx="444">
                  <c:v>-334.26143951509755</c:v>
                </c:pt>
                <c:pt idx="445">
                  <c:v>-334.26143951509755</c:v>
                </c:pt>
                <c:pt idx="446">
                  <c:v>-334.26143951509755</c:v>
                </c:pt>
                <c:pt idx="447">
                  <c:v>-334.26143951509755</c:v>
                </c:pt>
                <c:pt idx="448">
                  <c:v>-334.26143951509755</c:v>
                </c:pt>
                <c:pt idx="449">
                  <c:v>-334.26143951509755</c:v>
                </c:pt>
                <c:pt idx="450">
                  <c:v>-334.26143951509755</c:v>
                </c:pt>
                <c:pt idx="451">
                  <c:v>-334.26143951509755</c:v>
                </c:pt>
                <c:pt idx="452">
                  <c:v>-334.26143951509755</c:v>
                </c:pt>
                <c:pt idx="453">
                  <c:v>-334.26143951509755</c:v>
                </c:pt>
                <c:pt idx="454">
                  <c:v>-334.26143951509755</c:v>
                </c:pt>
                <c:pt idx="455">
                  <c:v>-334.26143951509755</c:v>
                </c:pt>
                <c:pt idx="456">
                  <c:v>-334.26143951509755</c:v>
                </c:pt>
                <c:pt idx="457">
                  <c:v>-334.26143951509755</c:v>
                </c:pt>
                <c:pt idx="458">
                  <c:v>-334.26143951509755</c:v>
                </c:pt>
                <c:pt idx="459">
                  <c:v>-334.26143951509755</c:v>
                </c:pt>
                <c:pt idx="460">
                  <c:v>-334.26143951509755</c:v>
                </c:pt>
                <c:pt idx="461">
                  <c:v>-334.26143951509755</c:v>
                </c:pt>
                <c:pt idx="462">
                  <c:v>-334.26143951509755</c:v>
                </c:pt>
                <c:pt idx="463">
                  <c:v>-334.26143951509755</c:v>
                </c:pt>
                <c:pt idx="464">
                  <c:v>-334.26143951509755</c:v>
                </c:pt>
                <c:pt idx="465">
                  <c:v>-334.26143951509755</c:v>
                </c:pt>
                <c:pt idx="466">
                  <c:v>-334.26143951509755</c:v>
                </c:pt>
                <c:pt idx="467">
                  <c:v>-334.26143951509755</c:v>
                </c:pt>
                <c:pt idx="468">
                  <c:v>-334.26143951509755</c:v>
                </c:pt>
                <c:pt idx="469">
                  <c:v>-334.26143951509755</c:v>
                </c:pt>
                <c:pt idx="470">
                  <c:v>-334.26143951509755</c:v>
                </c:pt>
                <c:pt idx="471">
                  <c:v>-334.26143951509755</c:v>
                </c:pt>
                <c:pt idx="472">
                  <c:v>-334.26143951509755</c:v>
                </c:pt>
                <c:pt idx="473">
                  <c:v>-334.26143951509755</c:v>
                </c:pt>
                <c:pt idx="474">
                  <c:v>-334.26143951509755</c:v>
                </c:pt>
                <c:pt idx="475">
                  <c:v>-334.26143951509755</c:v>
                </c:pt>
                <c:pt idx="476">
                  <c:v>-334.26143951509755</c:v>
                </c:pt>
                <c:pt idx="477">
                  <c:v>-334.26143951509755</c:v>
                </c:pt>
                <c:pt idx="478">
                  <c:v>-334.26143951509755</c:v>
                </c:pt>
                <c:pt idx="479">
                  <c:v>-334.26143951509755</c:v>
                </c:pt>
                <c:pt idx="480">
                  <c:v>-334.26143951509755</c:v>
                </c:pt>
                <c:pt idx="481">
                  <c:v>-334.26143951509755</c:v>
                </c:pt>
                <c:pt idx="482">
                  <c:v>-334.26143951509755</c:v>
                </c:pt>
                <c:pt idx="483">
                  <c:v>-334.26143951509755</c:v>
                </c:pt>
                <c:pt idx="484">
                  <c:v>-334.26143951509755</c:v>
                </c:pt>
                <c:pt idx="485">
                  <c:v>-334.26143951509755</c:v>
                </c:pt>
                <c:pt idx="486">
                  <c:v>-334.26143951509755</c:v>
                </c:pt>
                <c:pt idx="487">
                  <c:v>-334.26143951509755</c:v>
                </c:pt>
                <c:pt idx="488">
                  <c:v>-334.26143951509755</c:v>
                </c:pt>
                <c:pt idx="489">
                  <c:v>-334.26143951509755</c:v>
                </c:pt>
                <c:pt idx="490">
                  <c:v>-334.26143951509755</c:v>
                </c:pt>
                <c:pt idx="491">
                  <c:v>-334.26143951509755</c:v>
                </c:pt>
                <c:pt idx="492">
                  <c:v>-334.26143951509755</c:v>
                </c:pt>
                <c:pt idx="493">
                  <c:v>-334.26143951509755</c:v>
                </c:pt>
                <c:pt idx="494">
                  <c:v>-334.26143951509755</c:v>
                </c:pt>
                <c:pt idx="495">
                  <c:v>-334.26143951509755</c:v>
                </c:pt>
                <c:pt idx="496">
                  <c:v>-334.26143951509755</c:v>
                </c:pt>
                <c:pt idx="497">
                  <c:v>-334.26143951509755</c:v>
                </c:pt>
                <c:pt idx="498">
                  <c:v>-334.26143951509755</c:v>
                </c:pt>
                <c:pt idx="499">
                  <c:v>-334.26143951509755</c:v>
                </c:pt>
                <c:pt idx="500">
                  <c:v>-334.26143951509755</c:v>
                </c:pt>
                <c:pt idx="501">
                  <c:v>-334.26143951509755</c:v>
                </c:pt>
                <c:pt idx="502">
                  <c:v>-334.26143951509755</c:v>
                </c:pt>
                <c:pt idx="503">
                  <c:v>-334.26143951509755</c:v>
                </c:pt>
                <c:pt idx="504">
                  <c:v>-334.26143951509755</c:v>
                </c:pt>
                <c:pt idx="505">
                  <c:v>-334.26143951509755</c:v>
                </c:pt>
                <c:pt idx="506">
                  <c:v>-334.26143951509755</c:v>
                </c:pt>
                <c:pt idx="507">
                  <c:v>-334.26143951509755</c:v>
                </c:pt>
                <c:pt idx="508">
                  <c:v>-334.26143951509755</c:v>
                </c:pt>
                <c:pt idx="509">
                  <c:v>-334.26143951509755</c:v>
                </c:pt>
                <c:pt idx="510">
                  <c:v>-334.26143951509755</c:v>
                </c:pt>
                <c:pt idx="511">
                  <c:v>-334.26143951509755</c:v>
                </c:pt>
                <c:pt idx="512">
                  <c:v>-334.26143951509755</c:v>
                </c:pt>
                <c:pt idx="513">
                  <c:v>-334.26143951509755</c:v>
                </c:pt>
                <c:pt idx="514">
                  <c:v>-334.26143951509755</c:v>
                </c:pt>
                <c:pt idx="515">
                  <c:v>-334.26143951509755</c:v>
                </c:pt>
                <c:pt idx="516">
                  <c:v>-334.26143951509755</c:v>
                </c:pt>
                <c:pt idx="517">
                  <c:v>-334.26143951509755</c:v>
                </c:pt>
                <c:pt idx="518">
                  <c:v>-334.26143951509755</c:v>
                </c:pt>
                <c:pt idx="519">
                  <c:v>-334.26143951509755</c:v>
                </c:pt>
                <c:pt idx="520">
                  <c:v>-334.26143951509755</c:v>
                </c:pt>
                <c:pt idx="521">
                  <c:v>-334.26143951509755</c:v>
                </c:pt>
                <c:pt idx="522">
                  <c:v>-334.26143951509755</c:v>
                </c:pt>
                <c:pt idx="523">
                  <c:v>-334.26143951509755</c:v>
                </c:pt>
                <c:pt idx="524">
                  <c:v>-334.26143951509755</c:v>
                </c:pt>
                <c:pt idx="525">
                  <c:v>-334.26143951509755</c:v>
                </c:pt>
                <c:pt idx="526">
                  <c:v>-334.26143951509755</c:v>
                </c:pt>
                <c:pt idx="527">
                  <c:v>-334.26143951509755</c:v>
                </c:pt>
                <c:pt idx="528">
                  <c:v>-334.26143951509755</c:v>
                </c:pt>
                <c:pt idx="529">
                  <c:v>-334.26143951509755</c:v>
                </c:pt>
                <c:pt idx="530">
                  <c:v>-334.26143951509755</c:v>
                </c:pt>
                <c:pt idx="531">
                  <c:v>-334.26143951509755</c:v>
                </c:pt>
                <c:pt idx="532">
                  <c:v>-334.26143951509755</c:v>
                </c:pt>
                <c:pt idx="533">
                  <c:v>-334.26143951509755</c:v>
                </c:pt>
                <c:pt idx="534">
                  <c:v>-334.26143951509755</c:v>
                </c:pt>
                <c:pt idx="535">
                  <c:v>-334.26143951509755</c:v>
                </c:pt>
                <c:pt idx="536">
                  <c:v>-334.26143951509755</c:v>
                </c:pt>
                <c:pt idx="537">
                  <c:v>-334.26143951509755</c:v>
                </c:pt>
                <c:pt idx="538">
                  <c:v>-334.26143951509755</c:v>
                </c:pt>
                <c:pt idx="539">
                  <c:v>-334.26143951509755</c:v>
                </c:pt>
                <c:pt idx="540">
                  <c:v>-334.26143951509755</c:v>
                </c:pt>
                <c:pt idx="541">
                  <c:v>-334.26143951509755</c:v>
                </c:pt>
                <c:pt idx="542">
                  <c:v>-334.26143951509755</c:v>
                </c:pt>
                <c:pt idx="543">
                  <c:v>-334.26143951509755</c:v>
                </c:pt>
                <c:pt idx="544">
                  <c:v>-334.26143951509755</c:v>
                </c:pt>
                <c:pt idx="545">
                  <c:v>-334.26143951509755</c:v>
                </c:pt>
                <c:pt idx="546">
                  <c:v>-334.26143951509755</c:v>
                </c:pt>
                <c:pt idx="547">
                  <c:v>-334.26143951509755</c:v>
                </c:pt>
                <c:pt idx="548">
                  <c:v>-334.26143951509755</c:v>
                </c:pt>
                <c:pt idx="549">
                  <c:v>-334.26143951509755</c:v>
                </c:pt>
                <c:pt idx="550">
                  <c:v>-334.26143951509755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  <c:pt idx="451">
                  <c:v>-19098.593171027438</c:v>
                </c:pt>
                <c:pt idx="452">
                  <c:v>-19098.593171027438</c:v>
                </c:pt>
                <c:pt idx="453">
                  <c:v>-19098.593171027438</c:v>
                </c:pt>
                <c:pt idx="454">
                  <c:v>-19098.593171027438</c:v>
                </c:pt>
                <c:pt idx="455">
                  <c:v>-19098.593171027438</c:v>
                </c:pt>
                <c:pt idx="456">
                  <c:v>-19098.593171027438</c:v>
                </c:pt>
                <c:pt idx="457">
                  <c:v>-19098.593171027438</c:v>
                </c:pt>
                <c:pt idx="458">
                  <c:v>-19098.593171027438</c:v>
                </c:pt>
                <c:pt idx="459">
                  <c:v>-19098.593171027438</c:v>
                </c:pt>
                <c:pt idx="460">
                  <c:v>-19098.593171027438</c:v>
                </c:pt>
                <c:pt idx="461">
                  <c:v>-19098.593171027438</c:v>
                </c:pt>
                <c:pt idx="462">
                  <c:v>-19098.593171027438</c:v>
                </c:pt>
                <c:pt idx="463">
                  <c:v>-19098.593171027438</c:v>
                </c:pt>
                <c:pt idx="464">
                  <c:v>-19098.593171027438</c:v>
                </c:pt>
                <c:pt idx="465">
                  <c:v>-19098.593171027438</c:v>
                </c:pt>
                <c:pt idx="466">
                  <c:v>-19098.593171027438</c:v>
                </c:pt>
                <c:pt idx="467">
                  <c:v>-19098.593171027438</c:v>
                </c:pt>
                <c:pt idx="468">
                  <c:v>-19098.593171027438</c:v>
                </c:pt>
                <c:pt idx="469">
                  <c:v>-19098.593171027438</c:v>
                </c:pt>
                <c:pt idx="470">
                  <c:v>-19098.593171027438</c:v>
                </c:pt>
                <c:pt idx="471">
                  <c:v>-19098.593171027438</c:v>
                </c:pt>
                <c:pt idx="472">
                  <c:v>-19098.593171027438</c:v>
                </c:pt>
                <c:pt idx="473">
                  <c:v>-19098.593171027438</c:v>
                </c:pt>
                <c:pt idx="474">
                  <c:v>-19098.593171027438</c:v>
                </c:pt>
                <c:pt idx="475">
                  <c:v>-19098.593171027438</c:v>
                </c:pt>
                <c:pt idx="476">
                  <c:v>-19098.593171027438</c:v>
                </c:pt>
                <c:pt idx="477">
                  <c:v>-19098.593171027438</c:v>
                </c:pt>
                <c:pt idx="478">
                  <c:v>-19098.593171027438</c:v>
                </c:pt>
                <c:pt idx="479">
                  <c:v>-19098.593171027438</c:v>
                </c:pt>
                <c:pt idx="480">
                  <c:v>-19098.593171027438</c:v>
                </c:pt>
                <c:pt idx="481">
                  <c:v>-19098.593171027438</c:v>
                </c:pt>
                <c:pt idx="482">
                  <c:v>-19098.593171027438</c:v>
                </c:pt>
                <c:pt idx="483">
                  <c:v>-19098.593171027438</c:v>
                </c:pt>
                <c:pt idx="484">
                  <c:v>-19098.593171027438</c:v>
                </c:pt>
                <c:pt idx="485">
                  <c:v>-19098.593171027438</c:v>
                </c:pt>
                <c:pt idx="486">
                  <c:v>-19098.593171027438</c:v>
                </c:pt>
                <c:pt idx="487">
                  <c:v>-19098.593171027438</c:v>
                </c:pt>
                <c:pt idx="488">
                  <c:v>-19098.593171027438</c:v>
                </c:pt>
                <c:pt idx="489">
                  <c:v>-19098.593171027438</c:v>
                </c:pt>
                <c:pt idx="490">
                  <c:v>-19098.593171027438</c:v>
                </c:pt>
                <c:pt idx="491">
                  <c:v>-19098.593171027438</c:v>
                </c:pt>
                <c:pt idx="492">
                  <c:v>-19098.593171027438</c:v>
                </c:pt>
                <c:pt idx="493">
                  <c:v>-19098.593171027438</c:v>
                </c:pt>
                <c:pt idx="494">
                  <c:v>-19098.593171027438</c:v>
                </c:pt>
                <c:pt idx="495">
                  <c:v>-19098.593171027438</c:v>
                </c:pt>
                <c:pt idx="496">
                  <c:v>-19098.593171027438</c:v>
                </c:pt>
                <c:pt idx="497">
                  <c:v>-19098.593171027438</c:v>
                </c:pt>
                <c:pt idx="498">
                  <c:v>-19098.593171027438</c:v>
                </c:pt>
                <c:pt idx="499">
                  <c:v>-19098.593171027438</c:v>
                </c:pt>
                <c:pt idx="500">
                  <c:v>-19098.593171027438</c:v>
                </c:pt>
                <c:pt idx="501">
                  <c:v>-19098.593171027438</c:v>
                </c:pt>
                <c:pt idx="502">
                  <c:v>-19098.593171027438</c:v>
                </c:pt>
                <c:pt idx="503">
                  <c:v>-19098.593171027438</c:v>
                </c:pt>
                <c:pt idx="504">
                  <c:v>-19098.593171027438</c:v>
                </c:pt>
                <c:pt idx="505">
                  <c:v>-19098.593171027438</c:v>
                </c:pt>
                <c:pt idx="506">
                  <c:v>-19098.593171027438</c:v>
                </c:pt>
                <c:pt idx="507">
                  <c:v>-19098.593171027438</c:v>
                </c:pt>
                <c:pt idx="508">
                  <c:v>-19098.593171027438</c:v>
                </c:pt>
                <c:pt idx="509">
                  <c:v>-19098.593171027438</c:v>
                </c:pt>
                <c:pt idx="510">
                  <c:v>-19098.593171027438</c:v>
                </c:pt>
                <c:pt idx="511">
                  <c:v>-19098.593171027438</c:v>
                </c:pt>
                <c:pt idx="512">
                  <c:v>-19098.593171027438</c:v>
                </c:pt>
                <c:pt idx="513">
                  <c:v>-19098.593171027438</c:v>
                </c:pt>
                <c:pt idx="514">
                  <c:v>-19098.593171027438</c:v>
                </c:pt>
                <c:pt idx="515">
                  <c:v>-19098.593171027438</c:v>
                </c:pt>
                <c:pt idx="516">
                  <c:v>-19098.593171027438</c:v>
                </c:pt>
                <c:pt idx="517">
                  <c:v>-19098.593171027438</c:v>
                </c:pt>
                <c:pt idx="518">
                  <c:v>-19098.593171027438</c:v>
                </c:pt>
                <c:pt idx="519">
                  <c:v>-19098.593171027438</c:v>
                </c:pt>
                <c:pt idx="520">
                  <c:v>-19098.593171027438</c:v>
                </c:pt>
                <c:pt idx="521">
                  <c:v>-19098.593171027438</c:v>
                </c:pt>
                <c:pt idx="522">
                  <c:v>-19098.593171027438</c:v>
                </c:pt>
                <c:pt idx="523">
                  <c:v>-19098.593171027438</c:v>
                </c:pt>
                <c:pt idx="524">
                  <c:v>-19098.593171027438</c:v>
                </c:pt>
                <c:pt idx="525">
                  <c:v>-19098.593171027438</c:v>
                </c:pt>
                <c:pt idx="526">
                  <c:v>-19098.593171027438</c:v>
                </c:pt>
                <c:pt idx="527">
                  <c:v>-19098.593171027438</c:v>
                </c:pt>
                <c:pt idx="528">
                  <c:v>-19098.593171027438</c:v>
                </c:pt>
                <c:pt idx="529">
                  <c:v>-19098.593171027438</c:v>
                </c:pt>
                <c:pt idx="530">
                  <c:v>-19098.593171027438</c:v>
                </c:pt>
                <c:pt idx="531">
                  <c:v>-19098.593171027438</c:v>
                </c:pt>
                <c:pt idx="532">
                  <c:v>-19098.593171027438</c:v>
                </c:pt>
                <c:pt idx="533">
                  <c:v>-19098.593171027438</c:v>
                </c:pt>
                <c:pt idx="534">
                  <c:v>-19098.593171027438</c:v>
                </c:pt>
                <c:pt idx="535">
                  <c:v>-19098.593171027438</c:v>
                </c:pt>
                <c:pt idx="536">
                  <c:v>-19098.593171027438</c:v>
                </c:pt>
                <c:pt idx="537">
                  <c:v>-19098.593171027438</c:v>
                </c:pt>
                <c:pt idx="538">
                  <c:v>-19098.593171027438</c:v>
                </c:pt>
                <c:pt idx="539">
                  <c:v>-19098.593171027438</c:v>
                </c:pt>
                <c:pt idx="540">
                  <c:v>-19098.593171027438</c:v>
                </c:pt>
                <c:pt idx="541">
                  <c:v>-19098.593171027438</c:v>
                </c:pt>
                <c:pt idx="542">
                  <c:v>-19098.593171027438</c:v>
                </c:pt>
                <c:pt idx="543">
                  <c:v>-19098.593171027438</c:v>
                </c:pt>
                <c:pt idx="544">
                  <c:v>-19098.593171027438</c:v>
                </c:pt>
                <c:pt idx="545">
                  <c:v>-19098.593171027438</c:v>
                </c:pt>
                <c:pt idx="546">
                  <c:v>-19098.593171027438</c:v>
                </c:pt>
                <c:pt idx="547">
                  <c:v>-19098.593171027438</c:v>
                </c:pt>
                <c:pt idx="548">
                  <c:v>-19098.593171027438</c:v>
                </c:pt>
                <c:pt idx="549">
                  <c:v>-19098.593171027438</c:v>
                </c:pt>
                <c:pt idx="550">
                  <c:v>-19098.593171027438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31.830988618379067</c:v>
                </c:pt>
                <c:pt idx="2">
                  <c:v>63.661977236758133</c:v>
                </c:pt>
                <c:pt idx="3">
                  <c:v>95.4929658551372</c:v>
                </c:pt>
                <c:pt idx="4">
                  <c:v>127.32395447351627</c:v>
                </c:pt>
                <c:pt idx="5">
                  <c:v>159.15494309189532</c:v>
                </c:pt>
                <c:pt idx="6">
                  <c:v>190.98593171027437</c:v>
                </c:pt>
                <c:pt idx="7">
                  <c:v>222.81692032865342</c:v>
                </c:pt>
                <c:pt idx="8">
                  <c:v>254.64790894703248</c:v>
                </c:pt>
                <c:pt idx="9">
                  <c:v>286.47889756541156</c:v>
                </c:pt>
                <c:pt idx="10">
                  <c:v>318.30988618379058</c:v>
                </c:pt>
                <c:pt idx="11">
                  <c:v>350.14087480216966</c:v>
                </c:pt>
                <c:pt idx="12">
                  <c:v>381.97186342054874</c:v>
                </c:pt>
                <c:pt idx="13">
                  <c:v>413.80285203892782</c:v>
                </c:pt>
                <c:pt idx="14">
                  <c:v>445.63384065730696</c:v>
                </c:pt>
                <c:pt idx="15">
                  <c:v>477.46482927568604</c:v>
                </c:pt>
                <c:pt idx="16">
                  <c:v>509.29581789406512</c:v>
                </c:pt>
                <c:pt idx="17">
                  <c:v>541.1268065124442</c:v>
                </c:pt>
                <c:pt idx="18">
                  <c:v>572.95779513082334</c:v>
                </c:pt>
                <c:pt idx="19">
                  <c:v>604.78878374920237</c:v>
                </c:pt>
                <c:pt idx="20">
                  <c:v>636.61977236758139</c:v>
                </c:pt>
                <c:pt idx="21">
                  <c:v>668.45076098596053</c:v>
                </c:pt>
                <c:pt idx="22">
                  <c:v>700.28174960433955</c:v>
                </c:pt>
                <c:pt idx="23">
                  <c:v>732.11273822271869</c:v>
                </c:pt>
                <c:pt idx="24">
                  <c:v>763.94372684109783</c:v>
                </c:pt>
                <c:pt idx="25">
                  <c:v>795.77471545947685</c:v>
                </c:pt>
                <c:pt idx="26">
                  <c:v>827.60570407785599</c:v>
                </c:pt>
                <c:pt idx="27">
                  <c:v>859.43669269623501</c:v>
                </c:pt>
                <c:pt idx="28">
                  <c:v>891.26768131461415</c:v>
                </c:pt>
                <c:pt idx="29">
                  <c:v>923.09866993299329</c:v>
                </c:pt>
                <c:pt idx="30">
                  <c:v>954.92965855137231</c:v>
                </c:pt>
                <c:pt idx="31">
                  <c:v>986.76064716975145</c:v>
                </c:pt>
                <c:pt idx="32">
                  <c:v>1018.5916357881305</c:v>
                </c:pt>
                <c:pt idx="33">
                  <c:v>1050.4226244065096</c:v>
                </c:pt>
                <c:pt idx="34">
                  <c:v>1082.2536130248886</c:v>
                </c:pt>
                <c:pt idx="35">
                  <c:v>1114.0846016432679</c:v>
                </c:pt>
                <c:pt idx="36">
                  <c:v>1145.9155902616469</c:v>
                </c:pt>
                <c:pt idx="37">
                  <c:v>1177.7465788800259</c:v>
                </c:pt>
                <c:pt idx="38">
                  <c:v>1209.5775674984052</c:v>
                </c:pt>
                <c:pt idx="39">
                  <c:v>1241.4085561167842</c:v>
                </c:pt>
                <c:pt idx="40">
                  <c:v>1273.239544735163</c:v>
                </c:pt>
                <c:pt idx="41">
                  <c:v>1305.070533353542</c:v>
                </c:pt>
                <c:pt idx="42">
                  <c:v>1336.9015219719211</c:v>
                </c:pt>
                <c:pt idx="43">
                  <c:v>1368.7325105903001</c:v>
                </c:pt>
                <c:pt idx="44">
                  <c:v>1400.5634992086789</c:v>
                </c:pt>
                <c:pt idx="45">
                  <c:v>1432.3944878270579</c:v>
                </c:pt>
                <c:pt idx="46">
                  <c:v>1464.2254764454369</c:v>
                </c:pt>
                <c:pt idx="47">
                  <c:v>1496.0564650638157</c:v>
                </c:pt>
                <c:pt idx="48">
                  <c:v>1527.8874536821947</c:v>
                </c:pt>
                <c:pt idx="49">
                  <c:v>1559.7184423005738</c:v>
                </c:pt>
                <c:pt idx="50">
                  <c:v>1591.5494309189526</c:v>
                </c:pt>
                <c:pt idx="51">
                  <c:v>1623.3804195373316</c:v>
                </c:pt>
                <c:pt idx="52">
                  <c:v>1655.2114081557106</c:v>
                </c:pt>
                <c:pt idx="53">
                  <c:v>1687.0423967740894</c:v>
                </c:pt>
                <c:pt idx="54">
                  <c:v>1718.8733853924684</c:v>
                </c:pt>
                <c:pt idx="55">
                  <c:v>1750.7043740108475</c:v>
                </c:pt>
                <c:pt idx="56">
                  <c:v>1782.5353626292263</c:v>
                </c:pt>
                <c:pt idx="57">
                  <c:v>1814.3663512476053</c:v>
                </c:pt>
                <c:pt idx="58">
                  <c:v>1846.1973398659843</c:v>
                </c:pt>
                <c:pt idx="59">
                  <c:v>1878.0283284843631</c:v>
                </c:pt>
                <c:pt idx="60">
                  <c:v>1909.8593171027421</c:v>
                </c:pt>
                <c:pt idx="61">
                  <c:v>1941.6903057211211</c:v>
                </c:pt>
                <c:pt idx="62">
                  <c:v>1973.5212943394999</c:v>
                </c:pt>
                <c:pt idx="63">
                  <c:v>2005.352282957879</c:v>
                </c:pt>
                <c:pt idx="64">
                  <c:v>2037.183271576258</c:v>
                </c:pt>
                <c:pt idx="65">
                  <c:v>2069.0142601946368</c:v>
                </c:pt>
                <c:pt idx="66">
                  <c:v>2100.845248813016</c:v>
                </c:pt>
                <c:pt idx="67">
                  <c:v>2132.6762374313948</c:v>
                </c:pt>
                <c:pt idx="68">
                  <c:v>2164.5072260497736</c:v>
                </c:pt>
                <c:pt idx="69">
                  <c:v>2196.3382146681529</c:v>
                </c:pt>
                <c:pt idx="70">
                  <c:v>2228.1692032865317</c:v>
                </c:pt>
                <c:pt idx="71">
                  <c:v>2260.0001919049105</c:v>
                </c:pt>
                <c:pt idx="72">
                  <c:v>2291.8311805232897</c:v>
                </c:pt>
                <c:pt idx="73">
                  <c:v>2323.6621691416685</c:v>
                </c:pt>
                <c:pt idx="74">
                  <c:v>2355.4931577600473</c:v>
                </c:pt>
                <c:pt idx="75">
                  <c:v>2387.3241463784266</c:v>
                </c:pt>
                <c:pt idx="76">
                  <c:v>2419.1551349968054</c:v>
                </c:pt>
                <c:pt idx="77">
                  <c:v>2450.9861236151842</c:v>
                </c:pt>
                <c:pt idx="78">
                  <c:v>2482.8171122335634</c:v>
                </c:pt>
                <c:pt idx="79">
                  <c:v>2514.6481008519422</c:v>
                </c:pt>
                <c:pt idx="80">
                  <c:v>2546.479089470321</c:v>
                </c:pt>
                <c:pt idx="81">
                  <c:v>2578.3100780887003</c:v>
                </c:pt>
                <c:pt idx="82">
                  <c:v>2610.1410667070791</c:v>
                </c:pt>
                <c:pt idx="83">
                  <c:v>2641.9720553254579</c:v>
                </c:pt>
                <c:pt idx="84">
                  <c:v>2673.8030439438371</c:v>
                </c:pt>
                <c:pt idx="85">
                  <c:v>2705.6340325622159</c:v>
                </c:pt>
                <c:pt idx="86">
                  <c:v>2737.4650211805947</c:v>
                </c:pt>
                <c:pt idx="87">
                  <c:v>2769.296009798974</c:v>
                </c:pt>
                <c:pt idx="88">
                  <c:v>2801.1269984173528</c:v>
                </c:pt>
                <c:pt idx="89">
                  <c:v>2832.9579870357315</c:v>
                </c:pt>
                <c:pt idx="90">
                  <c:v>2864.7889756541108</c:v>
                </c:pt>
                <c:pt idx="91">
                  <c:v>2896.6199642724896</c:v>
                </c:pt>
                <c:pt idx="92">
                  <c:v>2928.4509528908684</c:v>
                </c:pt>
                <c:pt idx="93">
                  <c:v>2960.2819415092476</c:v>
                </c:pt>
                <c:pt idx="94">
                  <c:v>2992.1129301276264</c:v>
                </c:pt>
                <c:pt idx="95">
                  <c:v>3023.9439187460052</c:v>
                </c:pt>
                <c:pt idx="96">
                  <c:v>3055.7749073643845</c:v>
                </c:pt>
                <c:pt idx="97">
                  <c:v>3087.6058959827633</c:v>
                </c:pt>
                <c:pt idx="98">
                  <c:v>3119.4368846011421</c:v>
                </c:pt>
                <c:pt idx="99">
                  <c:v>3151.2678732195213</c:v>
                </c:pt>
                <c:pt idx="100">
                  <c:v>3183.0988618379001</c:v>
                </c:pt>
                <c:pt idx="101">
                  <c:v>3214.9298504562789</c:v>
                </c:pt>
                <c:pt idx="102">
                  <c:v>3246.7608390746582</c:v>
                </c:pt>
                <c:pt idx="103">
                  <c:v>3278.591827693037</c:v>
                </c:pt>
                <c:pt idx="104">
                  <c:v>3310.4228163114158</c:v>
                </c:pt>
                <c:pt idx="105">
                  <c:v>3342.253804929795</c:v>
                </c:pt>
                <c:pt idx="106">
                  <c:v>3374.0847935481738</c:v>
                </c:pt>
                <c:pt idx="107">
                  <c:v>3405.9157821665526</c:v>
                </c:pt>
                <c:pt idx="108">
                  <c:v>3437.7467707849319</c:v>
                </c:pt>
                <c:pt idx="109">
                  <c:v>3469.5777594033107</c:v>
                </c:pt>
                <c:pt idx="110">
                  <c:v>3501.4087480216895</c:v>
                </c:pt>
                <c:pt idx="111">
                  <c:v>3533.2397366400687</c:v>
                </c:pt>
                <c:pt idx="112">
                  <c:v>3565.0707252584475</c:v>
                </c:pt>
                <c:pt idx="113">
                  <c:v>3596.9017138768263</c:v>
                </c:pt>
                <c:pt idx="114">
                  <c:v>3628.7327024952056</c:v>
                </c:pt>
                <c:pt idx="115">
                  <c:v>3660.5636911135844</c:v>
                </c:pt>
                <c:pt idx="116">
                  <c:v>3692.3946797319632</c:v>
                </c:pt>
                <c:pt idx="117">
                  <c:v>3724.2256683503424</c:v>
                </c:pt>
                <c:pt idx="118">
                  <c:v>3756.0566569687212</c:v>
                </c:pt>
                <c:pt idx="119">
                  <c:v>3787.8876455871005</c:v>
                </c:pt>
                <c:pt idx="120">
                  <c:v>3819.7186342054792</c:v>
                </c:pt>
                <c:pt idx="121">
                  <c:v>3851.549622823858</c:v>
                </c:pt>
                <c:pt idx="122">
                  <c:v>3883.3806114422373</c:v>
                </c:pt>
                <c:pt idx="123">
                  <c:v>3915.2116000606161</c:v>
                </c:pt>
                <c:pt idx="124">
                  <c:v>3947.0425886789949</c:v>
                </c:pt>
                <c:pt idx="125">
                  <c:v>3978.8735772973741</c:v>
                </c:pt>
                <c:pt idx="126">
                  <c:v>4010.7045659157529</c:v>
                </c:pt>
                <c:pt idx="127">
                  <c:v>4042.5355545341317</c:v>
                </c:pt>
                <c:pt idx="128">
                  <c:v>4074.366543152511</c:v>
                </c:pt>
                <c:pt idx="129">
                  <c:v>4106.1975317708893</c:v>
                </c:pt>
                <c:pt idx="130">
                  <c:v>4138.028520389269</c:v>
                </c:pt>
                <c:pt idx="131">
                  <c:v>4169.8595090076478</c:v>
                </c:pt>
                <c:pt idx="132">
                  <c:v>4201.6904976260266</c:v>
                </c:pt>
                <c:pt idx="133">
                  <c:v>4233.5214862444054</c:v>
                </c:pt>
                <c:pt idx="134">
                  <c:v>4265.3524748627842</c:v>
                </c:pt>
                <c:pt idx="135">
                  <c:v>4297.183463481163</c:v>
                </c:pt>
                <c:pt idx="136">
                  <c:v>4329.0144520995427</c:v>
                </c:pt>
                <c:pt idx="137">
                  <c:v>4360.8454407179215</c:v>
                </c:pt>
                <c:pt idx="138">
                  <c:v>4392.6764293363003</c:v>
                </c:pt>
                <c:pt idx="139">
                  <c:v>4424.5074179546791</c:v>
                </c:pt>
                <c:pt idx="140">
                  <c:v>4456.3384065730579</c:v>
                </c:pt>
                <c:pt idx="141">
                  <c:v>4488.1693951914367</c:v>
                </c:pt>
                <c:pt idx="142">
                  <c:v>4520.0003838098164</c:v>
                </c:pt>
                <c:pt idx="143">
                  <c:v>4551.8313724281952</c:v>
                </c:pt>
                <c:pt idx="144">
                  <c:v>4583.662361046574</c:v>
                </c:pt>
                <c:pt idx="145">
                  <c:v>4615.4933496649528</c:v>
                </c:pt>
                <c:pt idx="146">
                  <c:v>4647.3243382833316</c:v>
                </c:pt>
                <c:pt idx="147">
                  <c:v>4679.1553269017104</c:v>
                </c:pt>
                <c:pt idx="148">
                  <c:v>4710.9863155200901</c:v>
                </c:pt>
                <c:pt idx="149">
                  <c:v>4742.8173041384689</c:v>
                </c:pt>
                <c:pt idx="150">
                  <c:v>4774.6482927568477</c:v>
                </c:pt>
                <c:pt idx="151">
                  <c:v>4806.4792813752265</c:v>
                </c:pt>
                <c:pt idx="152">
                  <c:v>4838.3102699936053</c:v>
                </c:pt>
                <c:pt idx="153">
                  <c:v>4870.141258611985</c:v>
                </c:pt>
                <c:pt idx="154">
                  <c:v>4901.9722472303638</c:v>
                </c:pt>
                <c:pt idx="155">
                  <c:v>4933.8032358487426</c:v>
                </c:pt>
                <c:pt idx="156">
                  <c:v>4965.6342244671214</c:v>
                </c:pt>
                <c:pt idx="157">
                  <c:v>4997.4652130855002</c:v>
                </c:pt>
                <c:pt idx="158">
                  <c:v>5029.296201703879</c:v>
                </c:pt>
                <c:pt idx="159">
                  <c:v>5061.1271903222587</c:v>
                </c:pt>
                <c:pt idx="160">
                  <c:v>5092.9581789406375</c:v>
                </c:pt>
                <c:pt idx="161">
                  <c:v>5124.7891675590163</c:v>
                </c:pt>
                <c:pt idx="162">
                  <c:v>5156.620156177396</c:v>
                </c:pt>
                <c:pt idx="163">
                  <c:v>5188.4511447957748</c:v>
                </c:pt>
                <c:pt idx="164">
                  <c:v>5220.2821334141545</c:v>
                </c:pt>
                <c:pt idx="165">
                  <c:v>5252.1131220325342</c:v>
                </c:pt>
                <c:pt idx="166">
                  <c:v>5283.9441106509139</c:v>
                </c:pt>
                <c:pt idx="167">
                  <c:v>5315.7750992692936</c:v>
                </c:pt>
                <c:pt idx="168">
                  <c:v>5347.6060878876724</c:v>
                </c:pt>
                <c:pt idx="169">
                  <c:v>5379.4370765060521</c:v>
                </c:pt>
                <c:pt idx="170">
                  <c:v>5411.2680651244318</c:v>
                </c:pt>
                <c:pt idx="171">
                  <c:v>5443.0990537428115</c:v>
                </c:pt>
                <c:pt idx="172">
                  <c:v>5474.9300423611912</c:v>
                </c:pt>
                <c:pt idx="173">
                  <c:v>5506.76103097957</c:v>
                </c:pt>
                <c:pt idx="174">
                  <c:v>5538.5920195979497</c:v>
                </c:pt>
                <c:pt idx="175">
                  <c:v>5570.4230082163294</c:v>
                </c:pt>
                <c:pt idx="176">
                  <c:v>5602.2539968347091</c:v>
                </c:pt>
                <c:pt idx="177">
                  <c:v>5634.0849854530888</c:v>
                </c:pt>
                <c:pt idx="178">
                  <c:v>5665.9159740714676</c:v>
                </c:pt>
                <c:pt idx="179">
                  <c:v>5697.7469626898474</c:v>
                </c:pt>
                <c:pt idx="180">
                  <c:v>5729.5779513082271</c:v>
                </c:pt>
                <c:pt idx="181">
                  <c:v>5761.4089399266068</c:v>
                </c:pt>
                <c:pt idx="182">
                  <c:v>5793.2399285449856</c:v>
                </c:pt>
                <c:pt idx="183">
                  <c:v>5825.0709171633653</c:v>
                </c:pt>
                <c:pt idx="184">
                  <c:v>5856.901905781745</c:v>
                </c:pt>
                <c:pt idx="185">
                  <c:v>5888.7328944001247</c:v>
                </c:pt>
                <c:pt idx="186">
                  <c:v>5920.5638830185044</c:v>
                </c:pt>
                <c:pt idx="187">
                  <c:v>5952.3948716368832</c:v>
                </c:pt>
                <c:pt idx="188">
                  <c:v>5984.2258602552629</c:v>
                </c:pt>
                <c:pt idx="189">
                  <c:v>6016.0568488736426</c:v>
                </c:pt>
                <c:pt idx="190">
                  <c:v>6047.8878374920223</c:v>
                </c:pt>
                <c:pt idx="191">
                  <c:v>6079.718826110402</c:v>
                </c:pt>
                <c:pt idx="192">
                  <c:v>6111.5498147287808</c:v>
                </c:pt>
                <c:pt idx="193">
                  <c:v>6143.3808033471605</c:v>
                </c:pt>
                <c:pt idx="194">
                  <c:v>6175.2117919655402</c:v>
                </c:pt>
                <c:pt idx="195">
                  <c:v>6207.0427805839199</c:v>
                </c:pt>
                <c:pt idx="196">
                  <c:v>6238.8737692022996</c:v>
                </c:pt>
                <c:pt idx="197">
                  <c:v>6270.7047578206784</c:v>
                </c:pt>
                <c:pt idx="198">
                  <c:v>6302.5357464390581</c:v>
                </c:pt>
                <c:pt idx="199">
                  <c:v>6334.3667350574378</c:v>
                </c:pt>
                <c:pt idx="200">
                  <c:v>6366.1977236758175</c:v>
                </c:pt>
                <c:pt idx="201">
                  <c:v>6398.0287122941972</c:v>
                </c:pt>
                <c:pt idx="202">
                  <c:v>6429.859700912576</c:v>
                </c:pt>
                <c:pt idx="203">
                  <c:v>6461.6906895309558</c:v>
                </c:pt>
                <c:pt idx="204">
                  <c:v>6493.5216781493355</c:v>
                </c:pt>
                <c:pt idx="205">
                  <c:v>6525.3526667677152</c:v>
                </c:pt>
                <c:pt idx="206">
                  <c:v>6557.183655386094</c:v>
                </c:pt>
                <c:pt idx="207">
                  <c:v>6589.0146440044737</c:v>
                </c:pt>
                <c:pt idx="208">
                  <c:v>6620.8456326228534</c:v>
                </c:pt>
                <c:pt idx="209">
                  <c:v>6652.6766212412331</c:v>
                </c:pt>
                <c:pt idx="210">
                  <c:v>6684.5076098596128</c:v>
                </c:pt>
                <c:pt idx="211">
                  <c:v>6716.3385984779916</c:v>
                </c:pt>
                <c:pt idx="212">
                  <c:v>6748.1695870963713</c:v>
                </c:pt>
                <c:pt idx="213">
                  <c:v>6780.000575714751</c:v>
                </c:pt>
                <c:pt idx="214">
                  <c:v>6811.8315643331307</c:v>
                </c:pt>
                <c:pt idx="215">
                  <c:v>6843.6625529515104</c:v>
                </c:pt>
                <c:pt idx="216">
                  <c:v>6875.4935415698892</c:v>
                </c:pt>
                <c:pt idx="217">
                  <c:v>6907.3245301882689</c:v>
                </c:pt>
                <c:pt idx="218">
                  <c:v>6939.1555188066486</c:v>
                </c:pt>
                <c:pt idx="219">
                  <c:v>6970.9865074250283</c:v>
                </c:pt>
                <c:pt idx="220">
                  <c:v>7002.817496043408</c:v>
                </c:pt>
                <c:pt idx="221">
                  <c:v>7034.6484846617868</c:v>
                </c:pt>
                <c:pt idx="222">
                  <c:v>7066.4794732801665</c:v>
                </c:pt>
                <c:pt idx="223">
                  <c:v>7098.3104618985462</c:v>
                </c:pt>
                <c:pt idx="224">
                  <c:v>7130.1414505169259</c:v>
                </c:pt>
                <c:pt idx="225">
                  <c:v>7161.9724391353056</c:v>
                </c:pt>
                <c:pt idx="226">
                  <c:v>7193.8034277536844</c:v>
                </c:pt>
                <c:pt idx="227">
                  <c:v>7225.6344163720642</c:v>
                </c:pt>
                <c:pt idx="228">
                  <c:v>7257.4654049904439</c:v>
                </c:pt>
                <c:pt idx="229">
                  <c:v>7289.2963936088236</c:v>
                </c:pt>
                <c:pt idx="230">
                  <c:v>7321.1273822272024</c:v>
                </c:pt>
                <c:pt idx="231">
                  <c:v>7352.9583708455821</c:v>
                </c:pt>
                <c:pt idx="232">
                  <c:v>7384.7893594639618</c:v>
                </c:pt>
                <c:pt idx="233">
                  <c:v>7416.6203480823415</c:v>
                </c:pt>
                <c:pt idx="234">
                  <c:v>7448.4513367007212</c:v>
                </c:pt>
                <c:pt idx="235">
                  <c:v>7480.2823253191</c:v>
                </c:pt>
                <c:pt idx="236">
                  <c:v>7512.1133139374797</c:v>
                </c:pt>
                <c:pt idx="237">
                  <c:v>7543.9443025558594</c:v>
                </c:pt>
                <c:pt idx="238">
                  <c:v>7575.7752911742391</c:v>
                </c:pt>
                <c:pt idx="239">
                  <c:v>7607.6062797926188</c:v>
                </c:pt>
                <c:pt idx="240">
                  <c:v>7639.4372684109976</c:v>
                </c:pt>
                <c:pt idx="241">
                  <c:v>7671.2682570293773</c:v>
                </c:pt>
                <c:pt idx="242">
                  <c:v>7703.099245647757</c:v>
                </c:pt>
                <c:pt idx="243">
                  <c:v>7734.9302342661367</c:v>
                </c:pt>
                <c:pt idx="244">
                  <c:v>7766.7612228845164</c:v>
                </c:pt>
                <c:pt idx="245">
                  <c:v>7798.5922115028952</c:v>
                </c:pt>
                <c:pt idx="246">
                  <c:v>7830.4232001212749</c:v>
                </c:pt>
                <c:pt idx="247">
                  <c:v>7862.2541887396546</c:v>
                </c:pt>
                <c:pt idx="248">
                  <c:v>7894.0851773580343</c:v>
                </c:pt>
                <c:pt idx="249">
                  <c:v>7925.9161659764131</c:v>
                </c:pt>
                <c:pt idx="250">
                  <c:v>7957.7471545947928</c:v>
                </c:pt>
                <c:pt idx="251">
                  <c:v>7989.5781432131726</c:v>
                </c:pt>
                <c:pt idx="252">
                  <c:v>8021.4091318315523</c:v>
                </c:pt>
                <c:pt idx="253">
                  <c:v>8053.240120449932</c:v>
                </c:pt>
                <c:pt idx="254">
                  <c:v>8085.0711090683108</c:v>
                </c:pt>
                <c:pt idx="255">
                  <c:v>8116.9020976866905</c:v>
                </c:pt>
                <c:pt idx="256">
                  <c:v>8148.7330863050702</c:v>
                </c:pt>
                <c:pt idx="257">
                  <c:v>8180.5640749234499</c:v>
                </c:pt>
                <c:pt idx="258">
                  <c:v>8212.3950635418296</c:v>
                </c:pt>
                <c:pt idx="259">
                  <c:v>8244.2260521602093</c:v>
                </c:pt>
                <c:pt idx="260">
                  <c:v>8276.057040778589</c:v>
                </c:pt>
                <c:pt idx="261">
                  <c:v>8307.8880293969669</c:v>
                </c:pt>
                <c:pt idx="262">
                  <c:v>8339.7190180153466</c:v>
                </c:pt>
                <c:pt idx="263">
                  <c:v>8371.5500066337263</c:v>
                </c:pt>
                <c:pt idx="264">
                  <c:v>8403.380995252106</c:v>
                </c:pt>
                <c:pt idx="265">
                  <c:v>8435.2119838704857</c:v>
                </c:pt>
                <c:pt idx="266">
                  <c:v>8467.0429724888654</c:v>
                </c:pt>
                <c:pt idx="267">
                  <c:v>8498.8739611072451</c:v>
                </c:pt>
                <c:pt idx="268">
                  <c:v>8530.7049497256248</c:v>
                </c:pt>
                <c:pt idx="269">
                  <c:v>8562.5359383440045</c:v>
                </c:pt>
                <c:pt idx="270">
                  <c:v>8594.3669269623842</c:v>
                </c:pt>
                <c:pt idx="271">
                  <c:v>8626.1979155807621</c:v>
                </c:pt>
                <c:pt idx="272">
                  <c:v>8658.0289041991418</c:v>
                </c:pt>
                <c:pt idx="273">
                  <c:v>8689.8598928175215</c:v>
                </c:pt>
                <c:pt idx="274">
                  <c:v>8721.6908814359012</c:v>
                </c:pt>
                <c:pt idx="275">
                  <c:v>8753.5218700542046</c:v>
                </c:pt>
                <c:pt idx="276">
                  <c:v>8721.6908814358248</c:v>
                </c:pt>
                <c:pt idx="277">
                  <c:v>8689.8598928174451</c:v>
                </c:pt>
                <c:pt idx="278">
                  <c:v>8658.0289041990654</c:v>
                </c:pt>
                <c:pt idx="279">
                  <c:v>8626.1979155806875</c:v>
                </c:pt>
                <c:pt idx="280">
                  <c:v>8594.3669269623078</c:v>
                </c:pt>
                <c:pt idx="281">
                  <c:v>8562.5359383439263</c:v>
                </c:pt>
                <c:pt idx="282">
                  <c:v>8530.7049497255466</c:v>
                </c:pt>
                <c:pt idx="283">
                  <c:v>8498.8739611071669</c:v>
                </c:pt>
                <c:pt idx="284">
                  <c:v>8467.042972488789</c:v>
                </c:pt>
                <c:pt idx="285">
                  <c:v>8435.2119838704093</c:v>
                </c:pt>
                <c:pt idx="286">
                  <c:v>8403.3809952520296</c:v>
                </c:pt>
                <c:pt idx="287">
                  <c:v>8371.5500066336499</c:v>
                </c:pt>
                <c:pt idx="288">
                  <c:v>8339.7190180152702</c:v>
                </c:pt>
                <c:pt idx="289">
                  <c:v>8307.8880293968923</c:v>
                </c:pt>
                <c:pt idx="290">
                  <c:v>8276.0570407785108</c:v>
                </c:pt>
                <c:pt idx="291">
                  <c:v>8244.2260521601311</c:v>
                </c:pt>
                <c:pt idx="292">
                  <c:v>8212.3950635417514</c:v>
                </c:pt>
                <c:pt idx="293">
                  <c:v>8180.5640749233726</c:v>
                </c:pt>
                <c:pt idx="294">
                  <c:v>8148.7330863049938</c:v>
                </c:pt>
                <c:pt idx="295">
                  <c:v>8116.9020976866141</c:v>
                </c:pt>
                <c:pt idx="296">
                  <c:v>8085.0711090682344</c:v>
                </c:pt>
                <c:pt idx="297">
                  <c:v>8053.2401204498556</c:v>
                </c:pt>
                <c:pt idx="298">
                  <c:v>8021.4091318314759</c:v>
                </c:pt>
                <c:pt idx="299">
                  <c:v>7989.5781432130971</c:v>
                </c:pt>
                <c:pt idx="300">
                  <c:v>7957.7471545947155</c:v>
                </c:pt>
                <c:pt idx="301">
                  <c:v>7925.9161659763358</c:v>
                </c:pt>
                <c:pt idx="302">
                  <c:v>7894.085177357957</c:v>
                </c:pt>
                <c:pt idx="303">
                  <c:v>7862.2541887395773</c:v>
                </c:pt>
                <c:pt idx="304">
                  <c:v>7830.4232001211985</c:v>
                </c:pt>
                <c:pt idx="305">
                  <c:v>7798.5922115028188</c:v>
                </c:pt>
                <c:pt idx="306">
                  <c:v>7766.7612228844391</c:v>
                </c:pt>
                <c:pt idx="307">
                  <c:v>7734.9302342660603</c:v>
                </c:pt>
                <c:pt idx="308">
                  <c:v>7703.0992456476806</c:v>
                </c:pt>
                <c:pt idx="309">
                  <c:v>7671.2682570293</c:v>
                </c:pt>
                <c:pt idx="310">
                  <c:v>7639.4372684109203</c:v>
                </c:pt>
                <c:pt idx="311">
                  <c:v>7607.6062797925406</c:v>
                </c:pt>
                <c:pt idx="312">
                  <c:v>7575.7752911741618</c:v>
                </c:pt>
                <c:pt idx="313">
                  <c:v>7543.944302555783</c:v>
                </c:pt>
                <c:pt idx="314">
                  <c:v>7512.1133139374033</c:v>
                </c:pt>
                <c:pt idx="315">
                  <c:v>7480.2823253190236</c:v>
                </c:pt>
                <c:pt idx="316">
                  <c:v>7448.4513367006439</c:v>
                </c:pt>
                <c:pt idx="317">
                  <c:v>7416.6203480822651</c:v>
                </c:pt>
                <c:pt idx="318">
                  <c:v>7384.7893594638863</c:v>
                </c:pt>
                <c:pt idx="319">
                  <c:v>7352.9583708455048</c:v>
                </c:pt>
                <c:pt idx="320">
                  <c:v>7321.1273822271251</c:v>
                </c:pt>
                <c:pt idx="321">
                  <c:v>7289.2963936087453</c:v>
                </c:pt>
                <c:pt idx="322">
                  <c:v>7257.4654049903666</c:v>
                </c:pt>
                <c:pt idx="323">
                  <c:v>7225.6344163719878</c:v>
                </c:pt>
                <c:pt idx="324">
                  <c:v>7193.803427753608</c:v>
                </c:pt>
                <c:pt idx="325">
                  <c:v>7161.9724391352283</c:v>
                </c:pt>
                <c:pt idx="326">
                  <c:v>7130.1414505168495</c:v>
                </c:pt>
                <c:pt idx="327">
                  <c:v>7098.3104618984698</c:v>
                </c:pt>
                <c:pt idx="328">
                  <c:v>7066.4794732800892</c:v>
                </c:pt>
                <c:pt idx="329">
                  <c:v>7034.6484846617095</c:v>
                </c:pt>
                <c:pt idx="330">
                  <c:v>7002.8174960433298</c:v>
                </c:pt>
                <c:pt idx="331">
                  <c:v>6970.986507424951</c:v>
                </c:pt>
                <c:pt idx="332">
                  <c:v>6939.1555188065722</c:v>
                </c:pt>
                <c:pt idx="333">
                  <c:v>6907.3245301881925</c:v>
                </c:pt>
                <c:pt idx="334">
                  <c:v>6875.4935415698128</c:v>
                </c:pt>
                <c:pt idx="335">
                  <c:v>6843.6625529514331</c:v>
                </c:pt>
                <c:pt idx="336">
                  <c:v>6811.8315643330543</c:v>
                </c:pt>
                <c:pt idx="337">
                  <c:v>6780.0005757146755</c:v>
                </c:pt>
                <c:pt idx="338">
                  <c:v>6748.169587096294</c:v>
                </c:pt>
                <c:pt idx="339">
                  <c:v>6716.3385984779143</c:v>
                </c:pt>
                <c:pt idx="340">
                  <c:v>6684.5076098595355</c:v>
                </c:pt>
                <c:pt idx="341">
                  <c:v>6652.6766212411558</c:v>
                </c:pt>
                <c:pt idx="342">
                  <c:v>6620.8456326227761</c:v>
                </c:pt>
                <c:pt idx="343">
                  <c:v>6589.0146440043973</c:v>
                </c:pt>
                <c:pt idx="344">
                  <c:v>6557.1836553860176</c:v>
                </c:pt>
                <c:pt idx="345">
                  <c:v>6525.3526667676388</c:v>
                </c:pt>
                <c:pt idx="346">
                  <c:v>6493.5216781492591</c:v>
                </c:pt>
                <c:pt idx="347">
                  <c:v>6461.6906895308803</c:v>
                </c:pt>
                <c:pt idx="348">
                  <c:v>6429.8597009124987</c:v>
                </c:pt>
                <c:pt idx="349">
                  <c:v>6398.028712294119</c:v>
                </c:pt>
                <c:pt idx="350">
                  <c:v>6366.1977236757402</c:v>
                </c:pt>
                <c:pt idx="351">
                  <c:v>6334.3667350573605</c:v>
                </c:pt>
                <c:pt idx="352">
                  <c:v>6302.5357464389817</c:v>
                </c:pt>
                <c:pt idx="353">
                  <c:v>6270.704757820602</c:v>
                </c:pt>
                <c:pt idx="354">
                  <c:v>6238.8737692022223</c:v>
                </c:pt>
                <c:pt idx="355">
                  <c:v>6207.0427805838435</c:v>
                </c:pt>
                <c:pt idx="356">
                  <c:v>6175.2117919654638</c:v>
                </c:pt>
                <c:pt idx="357">
                  <c:v>6143.3808033470832</c:v>
                </c:pt>
                <c:pt idx="358">
                  <c:v>6111.5498147287035</c:v>
                </c:pt>
                <c:pt idx="359">
                  <c:v>6079.7188261103247</c:v>
                </c:pt>
                <c:pt idx="360">
                  <c:v>6047.887837491945</c:v>
                </c:pt>
                <c:pt idx="361">
                  <c:v>6016.0568488735653</c:v>
                </c:pt>
                <c:pt idx="362">
                  <c:v>5984.2258602551865</c:v>
                </c:pt>
                <c:pt idx="363">
                  <c:v>5952.3948716368068</c:v>
                </c:pt>
                <c:pt idx="364">
                  <c:v>5920.563883018428</c:v>
                </c:pt>
                <c:pt idx="365">
                  <c:v>5888.7328944000483</c:v>
                </c:pt>
                <c:pt idx="366">
                  <c:v>5856.9019057816686</c:v>
                </c:pt>
                <c:pt idx="367">
                  <c:v>5825.070917163288</c:v>
                </c:pt>
                <c:pt idx="368">
                  <c:v>5793.2399285449083</c:v>
                </c:pt>
                <c:pt idx="369">
                  <c:v>5761.4089399265295</c:v>
                </c:pt>
                <c:pt idx="370">
                  <c:v>5729.5779513081497</c:v>
                </c:pt>
                <c:pt idx="371">
                  <c:v>5697.746962689771</c:v>
                </c:pt>
                <c:pt idx="372">
                  <c:v>5665.9159740713912</c:v>
                </c:pt>
                <c:pt idx="373">
                  <c:v>5634.0849854530115</c:v>
                </c:pt>
                <c:pt idx="374">
                  <c:v>5602.2539968346327</c:v>
                </c:pt>
                <c:pt idx="375">
                  <c:v>5570.423008216253</c:v>
                </c:pt>
                <c:pt idx="376">
                  <c:v>5538.5920195978724</c:v>
                </c:pt>
                <c:pt idx="377">
                  <c:v>5506.7610309794927</c:v>
                </c:pt>
                <c:pt idx="378">
                  <c:v>5474.930042361113</c:v>
                </c:pt>
                <c:pt idx="379">
                  <c:v>5443.0990537427342</c:v>
                </c:pt>
                <c:pt idx="380">
                  <c:v>5411.2680651243545</c:v>
                </c:pt>
                <c:pt idx="381">
                  <c:v>5379.4370765059757</c:v>
                </c:pt>
                <c:pt idx="382">
                  <c:v>5347.606087887596</c:v>
                </c:pt>
                <c:pt idx="383">
                  <c:v>5315.7750992692172</c:v>
                </c:pt>
                <c:pt idx="384">
                  <c:v>5283.9441106508375</c:v>
                </c:pt>
                <c:pt idx="385">
                  <c:v>5252.1131220324578</c:v>
                </c:pt>
                <c:pt idx="386">
                  <c:v>5220.2821334140772</c:v>
                </c:pt>
                <c:pt idx="387">
                  <c:v>5188.4511447956975</c:v>
                </c:pt>
                <c:pt idx="388">
                  <c:v>5156.6201561773187</c:v>
                </c:pt>
                <c:pt idx="389">
                  <c:v>5124.789167558939</c:v>
                </c:pt>
                <c:pt idx="390">
                  <c:v>5092.9581789405593</c:v>
                </c:pt>
                <c:pt idx="391">
                  <c:v>5061.1271903221805</c:v>
                </c:pt>
                <c:pt idx="392">
                  <c:v>5029.2962017038008</c:v>
                </c:pt>
                <c:pt idx="393">
                  <c:v>4997.465213085422</c:v>
                </c:pt>
                <c:pt idx="394">
                  <c:v>4965.6342244670423</c:v>
                </c:pt>
                <c:pt idx="395">
                  <c:v>4933.8032358486616</c:v>
                </c:pt>
                <c:pt idx="396">
                  <c:v>4901.9722472302819</c:v>
                </c:pt>
                <c:pt idx="397">
                  <c:v>4870.1412586119022</c:v>
                </c:pt>
                <c:pt idx="398">
                  <c:v>4838.3102699935234</c:v>
                </c:pt>
                <c:pt idx="399">
                  <c:v>4806.4792813751437</c:v>
                </c:pt>
                <c:pt idx="400">
                  <c:v>4774.6482927567649</c:v>
                </c:pt>
                <c:pt idx="401">
                  <c:v>4742.8173041383852</c:v>
                </c:pt>
                <c:pt idx="402">
                  <c:v>4710.9863155200064</c:v>
                </c:pt>
                <c:pt idx="403">
                  <c:v>4679.1553269016267</c:v>
                </c:pt>
                <c:pt idx="404">
                  <c:v>4647.3243382832479</c:v>
                </c:pt>
                <c:pt idx="405">
                  <c:v>4615.4933496648664</c:v>
                </c:pt>
                <c:pt idx="406">
                  <c:v>4583.6623610464867</c:v>
                </c:pt>
                <c:pt idx="407">
                  <c:v>4551.831372428107</c:v>
                </c:pt>
                <c:pt idx="408">
                  <c:v>4520.0003838097291</c:v>
                </c:pt>
                <c:pt idx="409">
                  <c:v>4488.1693951913494</c:v>
                </c:pt>
                <c:pt idx="410">
                  <c:v>4456.3384065729697</c:v>
                </c:pt>
                <c:pt idx="411">
                  <c:v>4424.50741795459</c:v>
                </c:pt>
                <c:pt idx="412">
                  <c:v>4392.6764293362103</c:v>
                </c:pt>
                <c:pt idx="413">
                  <c:v>4360.8454407178324</c:v>
                </c:pt>
                <c:pt idx="414">
                  <c:v>4329.0144520994527</c:v>
                </c:pt>
                <c:pt idx="415">
                  <c:v>4297.1834634810712</c:v>
                </c:pt>
                <c:pt idx="416">
                  <c:v>4265.3524748626915</c:v>
                </c:pt>
                <c:pt idx="417">
                  <c:v>4233.5214862443117</c:v>
                </c:pt>
                <c:pt idx="418">
                  <c:v>4201.6904976259339</c:v>
                </c:pt>
                <c:pt idx="419">
                  <c:v>4169.8595090075542</c:v>
                </c:pt>
                <c:pt idx="420">
                  <c:v>4138.0285203891744</c:v>
                </c:pt>
                <c:pt idx="421">
                  <c:v>4106.1975317707947</c:v>
                </c:pt>
                <c:pt idx="422">
                  <c:v>4074.366543152415</c:v>
                </c:pt>
                <c:pt idx="423">
                  <c:v>4042.5355545340371</c:v>
                </c:pt>
                <c:pt idx="424">
                  <c:v>4010.7045659156556</c:v>
                </c:pt>
                <c:pt idx="425">
                  <c:v>3978.8735772972759</c:v>
                </c:pt>
                <c:pt idx="426">
                  <c:v>3947.0425886788962</c:v>
                </c:pt>
                <c:pt idx="427">
                  <c:v>3915.2116000605165</c:v>
                </c:pt>
                <c:pt idx="428">
                  <c:v>3883.3806114421386</c:v>
                </c:pt>
                <c:pt idx="429">
                  <c:v>3851.5496228237589</c:v>
                </c:pt>
                <c:pt idx="430">
                  <c:v>3819.7186342053792</c:v>
                </c:pt>
                <c:pt idx="431">
                  <c:v>3787.8876455869995</c:v>
                </c:pt>
                <c:pt idx="432">
                  <c:v>3756.0566569686216</c:v>
                </c:pt>
                <c:pt idx="433">
                  <c:v>3724.2256683502419</c:v>
                </c:pt>
                <c:pt idx="434">
                  <c:v>3692.3946797318604</c:v>
                </c:pt>
                <c:pt idx="435">
                  <c:v>3660.5636911134807</c:v>
                </c:pt>
                <c:pt idx="436">
                  <c:v>3628.732702495101</c:v>
                </c:pt>
                <c:pt idx="437">
                  <c:v>3596.9017138767231</c:v>
                </c:pt>
                <c:pt idx="438">
                  <c:v>3565.0707252583434</c:v>
                </c:pt>
                <c:pt idx="439">
                  <c:v>3533.2397366399637</c:v>
                </c:pt>
                <c:pt idx="440">
                  <c:v>3501.408748021584</c:v>
                </c:pt>
                <c:pt idx="441">
                  <c:v>3469.5777594032043</c:v>
                </c:pt>
                <c:pt idx="442">
                  <c:v>3437.7467707848264</c:v>
                </c:pt>
                <c:pt idx="443">
                  <c:v>3405.9157821664448</c:v>
                </c:pt>
                <c:pt idx="444">
                  <c:v>3374.0847935480651</c:v>
                </c:pt>
                <c:pt idx="445">
                  <c:v>3342.2538049296854</c:v>
                </c:pt>
                <c:pt idx="446">
                  <c:v>3310.4228163113057</c:v>
                </c:pt>
                <c:pt idx="447">
                  <c:v>3278.5918276929278</c:v>
                </c:pt>
                <c:pt idx="448">
                  <c:v>3246.7608390745481</c:v>
                </c:pt>
                <c:pt idx="449">
                  <c:v>3214.9298504561684</c:v>
                </c:pt>
                <c:pt idx="450">
                  <c:v>3183.0988618377887</c:v>
                </c:pt>
                <c:pt idx="451">
                  <c:v>3151.267873219409</c:v>
                </c:pt>
                <c:pt idx="452">
                  <c:v>3119.4368846010311</c:v>
                </c:pt>
                <c:pt idx="453">
                  <c:v>3087.6058959826496</c:v>
                </c:pt>
                <c:pt idx="454">
                  <c:v>3055.7749073642699</c:v>
                </c:pt>
                <c:pt idx="455">
                  <c:v>3023.9439187458902</c:v>
                </c:pt>
                <c:pt idx="456">
                  <c:v>2992.1129301275123</c:v>
                </c:pt>
                <c:pt idx="457">
                  <c:v>2960.2819415091326</c:v>
                </c:pt>
                <c:pt idx="458">
                  <c:v>2928.4509528907529</c:v>
                </c:pt>
                <c:pt idx="459">
                  <c:v>2896.6199642723732</c:v>
                </c:pt>
                <c:pt idx="460">
                  <c:v>2864.7889756539935</c:v>
                </c:pt>
                <c:pt idx="461">
                  <c:v>2832.9579870356156</c:v>
                </c:pt>
                <c:pt idx="462">
                  <c:v>2801.1269984172341</c:v>
                </c:pt>
                <c:pt idx="463">
                  <c:v>2769.2960097988544</c:v>
                </c:pt>
                <c:pt idx="464">
                  <c:v>2737.4650211804747</c:v>
                </c:pt>
                <c:pt idx="465">
                  <c:v>2705.6340325620949</c:v>
                </c:pt>
                <c:pt idx="466">
                  <c:v>2673.8030439437171</c:v>
                </c:pt>
                <c:pt idx="467">
                  <c:v>2641.9720553253374</c:v>
                </c:pt>
                <c:pt idx="468">
                  <c:v>2610.1410667069576</c:v>
                </c:pt>
                <c:pt idx="469">
                  <c:v>2578.3100780885779</c:v>
                </c:pt>
                <c:pt idx="470">
                  <c:v>2546.4790894701982</c:v>
                </c:pt>
                <c:pt idx="471">
                  <c:v>2514.6481008518203</c:v>
                </c:pt>
                <c:pt idx="472">
                  <c:v>2482.8171122334388</c:v>
                </c:pt>
                <c:pt idx="473">
                  <c:v>2450.9861236150591</c:v>
                </c:pt>
                <c:pt idx="474">
                  <c:v>2419.1551349966794</c:v>
                </c:pt>
                <c:pt idx="475">
                  <c:v>2387.3241463783015</c:v>
                </c:pt>
                <c:pt idx="476">
                  <c:v>2355.4931577599218</c:v>
                </c:pt>
                <c:pt idx="477">
                  <c:v>2323.6621691415421</c:v>
                </c:pt>
                <c:pt idx="478">
                  <c:v>2291.8311805231624</c:v>
                </c:pt>
                <c:pt idx="479">
                  <c:v>2260.0001919047827</c:v>
                </c:pt>
                <c:pt idx="480">
                  <c:v>2228.1692032864048</c:v>
                </c:pt>
                <c:pt idx="481">
                  <c:v>2196.3382146680251</c:v>
                </c:pt>
                <c:pt idx="482">
                  <c:v>2164.5072260496436</c:v>
                </c:pt>
                <c:pt idx="483">
                  <c:v>2132.6762374312639</c:v>
                </c:pt>
                <c:pt idx="484">
                  <c:v>2100.8452488128842</c:v>
                </c:pt>
                <c:pt idx="485">
                  <c:v>2069.0142601945063</c:v>
                </c:pt>
                <c:pt idx="486">
                  <c:v>2037.1832715761266</c:v>
                </c:pt>
                <c:pt idx="487">
                  <c:v>2005.3522829577469</c:v>
                </c:pt>
                <c:pt idx="488">
                  <c:v>1973.5212943393672</c:v>
                </c:pt>
                <c:pt idx="489">
                  <c:v>1941.6903057209875</c:v>
                </c:pt>
                <c:pt idx="490">
                  <c:v>1909.8593171026096</c:v>
                </c:pt>
                <c:pt idx="491">
                  <c:v>1878.028328484228</c:v>
                </c:pt>
                <c:pt idx="492">
                  <c:v>1846.1973398658483</c:v>
                </c:pt>
                <c:pt idx="493">
                  <c:v>1814.3663512474686</c:v>
                </c:pt>
                <c:pt idx="494">
                  <c:v>1782.5353626290889</c:v>
                </c:pt>
                <c:pt idx="495">
                  <c:v>1750.704374010711</c:v>
                </c:pt>
                <c:pt idx="496">
                  <c:v>1718.8733853923313</c:v>
                </c:pt>
                <c:pt idx="497">
                  <c:v>1687.0423967739516</c:v>
                </c:pt>
                <c:pt idx="498">
                  <c:v>1655.2114081555719</c:v>
                </c:pt>
                <c:pt idx="499">
                  <c:v>1623.380419537194</c:v>
                </c:pt>
                <c:pt idx="500">
                  <c:v>1591.5494309188143</c:v>
                </c:pt>
                <c:pt idx="501">
                  <c:v>1559.7184423004328</c:v>
                </c:pt>
                <c:pt idx="502">
                  <c:v>1527.8874536820531</c:v>
                </c:pt>
                <c:pt idx="503">
                  <c:v>1496.0564650636734</c:v>
                </c:pt>
                <c:pt idx="504">
                  <c:v>1464.2254764452955</c:v>
                </c:pt>
                <c:pt idx="505">
                  <c:v>1432.3944878269158</c:v>
                </c:pt>
                <c:pt idx="506">
                  <c:v>1400.5634992085361</c:v>
                </c:pt>
                <c:pt idx="507">
                  <c:v>1368.7325105901564</c:v>
                </c:pt>
                <c:pt idx="508">
                  <c:v>1336.9015219717767</c:v>
                </c:pt>
                <c:pt idx="509">
                  <c:v>1305.0705333533988</c:v>
                </c:pt>
                <c:pt idx="510">
                  <c:v>1273.2395447350173</c:v>
                </c:pt>
                <c:pt idx="511">
                  <c:v>1241.4085561166376</c:v>
                </c:pt>
                <c:pt idx="512">
                  <c:v>1209.5775674982578</c:v>
                </c:pt>
                <c:pt idx="513">
                  <c:v>1177.7465788798781</c:v>
                </c:pt>
                <c:pt idx="514">
                  <c:v>1145.9155902615003</c:v>
                </c:pt>
                <c:pt idx="515">
                  <c:v>1114.0846016431205</c:v>
                </c:pt>
                <c:pt idx="516">
                  <c:v>1082.253613024739</c:v>
                </c:pt>
                <c:pt idx="517">
                  <c:v>1050.4226244063611</c:v>
                </c:pt>
                <c:pt idx="518">
                  <c:v>1018.5916357879796</c:v>
                </c:pt>
                <c:pt idx="519">
                  <c:v>986.76064716960354</c:v>
                </c:pt>
                <c:pt idx="520">
                  <c:v>954.92965855122202</c:v>
                </c:pt>
                <c:pt idx="521">
                  <c:v>923.09866993284413</c:v>
                </c:pt>
                <c:pt idx="522">
                  <c:v>891.26768131446261</c:v>
                </c:pt>
                <c:pt idx="523">
                  <c:v>859.43669269608654</c:v>
                </c:pt>
                <c:pt idx="524">
                  <c:v>827.60570407770501</c:v>
                </c:pt>
                <c:pt idx="525">
                  <c:v>795.77471545932349</c:v>
                </c:pt>
                <c:pt idx="526">
                  <c:v>763.9437268409456</c:v>
                </c:pt>
                <c:pt idx="527">
                  <c:v>732.11273822256408</c:v>
                </c:pt>
                <c:pt idx="528">
                  <c:v>700.28174960418801</c:v>
                </c:pt>
                <c:pt idx="529">
                  <c:v>668.45076098580648</c:v>
                </c:pt>
                <c:pt idx="530">
                  <c:v>636.6197723674286</c:v>
                </c:pt>
                <c:pt idx="531">
                  <c:v>604.78878374904707</c:v>
                </c:pt>
                <c:pt idx="532">
                  <c:v>572.95779513066918</c:v>
                </c:pt>
                <c:pt idx="533">
                  <c:v>541.12680651228948</c:v>
                </c:pt>
                <c:pt idx="534">
                  <c:v>509.29581789390795</c:v>
                </c:pt>
                <c:pt idx="535">
                  <c:v>477.46482927553006</c:v>
                </c:pt>
                <c:pt idx="536">
                  <c:v>445.63384065714854</c:v>
                </c:pt>
                <c:pt idx="537">
                  <c:v>413.80285203877065</c:v>
                </c:pt>
                <c:pt idx="538">
                  <c:v>381.97186342038913</c:v>
                </c:pt>
                <c:pt idx="539">
                  <c:v>350.14087480201124</c:v>
                </c:pt>
                <c:pt idx="540">
                  <c:v>318.30988618363335</c:v>
                </c:pt>
                <c:pt idx="541">
                  <c:v>286.47889756525547</c:v>
                </c:pt>
                <c:pt idx="542">
                  <c:v>254.64790894687394</c:v>
                </c:pt>
                <c:pt idx="543">
                  <c:v>222.81692032849605</c:v>
                </c:pt>
                <c:pt idx="544">
                  <c:v>190.98593171011453</c:v>
                </c:pt>
                <c:pt idx="545">
                  <c:v>159.154943091733</c:v>
                </c:pt>
                <c:pt idx="546">
                  <c:v>127.32395447335512</c:v>
                </c:pt>
                <c:pt idx="547">
                  <c:v>95.49296585497359</c:v>
                </c:pt>
                <c:pt idx="548">
                  <c:v>63.661977236595703</c:v>
                </c:pt>
                <c:pt idx="549">
                  <c:v>31.830988618214178</c:v>
                </c:pt>
                <c:pt idx="550">
                  <c:v>-1.6007106751203537E-10</c:v>
                </c:pt>
                <c:pt idx="551">
                  <c:v>1.6007106751203537E-10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-6.670502988256934</c:v>
                </c:pt>
                <c:pt idx="2">
                  <c:v>-13.341005976513868</c:v>
                </c:pt>
                <c:pt idx="3">
                  <c:v>-20.011508964770805</c:v>
                </c:pt>
                <c:pt idx="4">
                  <c:v>-26.682011953027736</c:v>
                </c:pt>
                <c:pt idx="5">
                  <c:v>-33.352514941284667</c:v>
                </c:pt>
                <c:pt idx="6">
                  <c:v>-40.023017929541602</c:v>
                </c:pt>
                <c:pt idx="7">
                  <c:v>-46.69352091779853</c:v>
                </c:pt>
                <c:pt idx="8">
                  <c:v>-53.364023906055465</c:v>
                </c:pt>
                <c:pt idx="9">
                  <c:v>-60.034526894312393</c:v>
                </c:pt>
                <c:pt idx="10">
                  <c:v>-66.70502988256932</c:v>
                </c:pt>
                <c:pt idx="11">
                  <c:v>-73.375532870826262</c:v>
                </c:pt>
                <c:pt idx="12">
                  <c:v>-80.046035859083204</c:v>
                </c:pt>
                <c:pt idx="13">
                  <c:v>-86.716538847340132</c:v>
                </c:pt>
                <c:pt idx="14">
                  <c:v>-93.387041835597074</c:v>
                </c:pt>
                <c:pt idx="15">
                  <c:v>-100.05754482385402</c:v>
                </c:pt>
                <c:pt idx="16">
                  <c:v>-106.72804781211096</c:v>
                </c:pt>
                <c:pt idx="17">
                  <c:v>-113.3985508003679</c:v>
                </c:pt>
                <c:pt idx="18">
                  <c:v>-120.06905378862483</c:v>
                </c:pt>
                <c:pt idx="19">
                  <c:v>-126.73955677688177</c:v>
                </c:pt>
                <c:pt idx="20">
                  <c:v>-133.4100597651387</c:v>
                </c:pt>
                <c:pt idx="21">
                  <c:v>-140.08056275339564</c:v>
                </c:pt>
                <c:pt idx="22">
                  <c:v>-146.75106574165258</c:v>
                </c:pt>
                <c:pt idx="23">
                  <c:v>-153.42156872990952</c:v>
                </c:pt>
                <c:pt idx="24">
                  <c:v>-160.09207171816647</c:v>
                </c:pt>
                <c:pt idx="25">
                  <c:v>-166.76257470642341</c:v>
                </c:pt>
                <c:pt idx="26">
                  <c:v>-173.43307769468032</c:v>
                </c:pt>
                <c:pt idx="27">
                  <c:v>-180.10358068293726</c:v>
                </c:pt>
                <c:pt idx="28">
                  <c:v>-186.77408367119421</c:v>
                </c:pt>
                <c:pt idx="29">
                  <c:v>-193.44458665945115</c:v>
                </c:pt>
                <c:pt idx="30">
                  <c:v>-200.11508964770809</c:v>
                </c:pt>
                <c:pt idx="31">
                  <c:v>-206.78559263596503</c:v>
                </c:pt>
                <c:pt idx="32">
                  <c:v>-213.45609562422197</c:v>
                </c:pt>
                <c:pt idx="33">
                  <c:v>-220.12659861247892</c:v>
                </c:pt>
                <c:pt idx="34">
                  <c:v>-226.79710160073586</c:v>
                </c:pt>
                <c:pt idx="35">
                  <c:v>-233.4676045889928</c:v>
                </c:pt>
                <c:pt idx="36">
                  <c:v>-240.13810757724974</c:v>
                </c:pt>
                <c:pt idx="37">
                  <c:v>-246.80861056550665</c:v>
                </c:pt>
                <c:pt idx="38">
                  <c:v>-253.4791135537636</c:v>
                </c:pt>
                <c:pt idx="39">
                  <c:v>-260.14961654202057</c:v>
                </c:pt>
                <c:pt idx="40">
                  <c:v>-266.82011953027745</c:v>
                </c:pt>
                <c:pt idx="41">
                  <c:v>-273.49062251853439</c:v>
                </c:pt>
                <c:pt idx="42">
                  <c:v>-280.16112550679128</c:v>
                </c:pt>
                <c:pt idx="43">
                  <c:v>-286.83162849504816</c:v>
                </c:pt>
                <c:pt idx="44">
                  <c:v>-293.50213148330511</c:v>
                </c:pt>
                <c:pt idx="45">
                  <c:v>-300.17263447156199</c:v>
                </c:pt>
                <c:pt idx="46">
                  <c:v>-306.84313745981893</c:v>
                </c:pt>
                <c:pt idx="47">
                  <c:v>-313.51364044807582</c:v>
                </c:pt>
                <c:pt idx="48">
                  <c:v>-320.18414343633276</c:v>
                </c:pt>
                <c:pt idx="49">
                  <c:v>-326.85464642458965</c:v>
                </c:pt>
                <c:pt idx="50">
                  <c:v>-333.52514941284653</c:v>
                </c:pt>
                <c:pt idx="51">
                  <c:v>-340.19565240110347</c:v>
                </c:pt>
                <c:pt idx="52">
                  <c:v>-346.86615538936036</c:v>
                </c:pt>
                <c:pt idx="53">
                  <c:v>-353.5366583776173</c:v>
                </c:pt>
                <c:pt idx="54">
                  <c:v>-360.20716136587419</c:v>
                </c:pt>
                <c:pt idx="55">
                  <c:v>-366.87766435413113</c:v>
                </c:pt>
                <c:pt idx="56">
                  <c:v>-373.54816734238801</c:v>
                </c:pt>
                <c:pt idx="57">
                  <c:v>-380.2186703306449</c:v>
                </c:pt>
                <c:pt idx="58">
                  <c:v>-386.88917331890184</c:v>
                </c:pt>
                <c:pt idx="59">
                  <c:v>-393.55967630715872</c:v>
                </c:pt>
                <c:pt idx="60">
                  <c:v>-400.23017929541567</c:v>
                </c:pt>
                <c:pt idx="61">
                  <c:v>-406.90068228367255</c:v>
                </c:pt>
                <c:pt idx="62">
                  <c:v>-413.57118527192949</c:v>
                </c:pt>
                <c:pt idx="63">
                  <c:v>-420.24168826018638</c:v>
                </c:pt>
                <c:pt idx="64">
                  <c:v>-426.91219124844326</c:v>
                </c:pt>
                <c:pt idx="65">
                  <c:v>-433.58269423670021</c:v>
                </c:pt>
                <c:pt idx="66">
                  <c:v>-440.25319722495709</c:v>
                </c:pt>
                <c:pt idx="67">
                  <c:v>-446.92370021321403</c:v>
                </c:pt>
                <c:pt idx="68">
                  <c:v>-453.59420320147092</c:v>
                </c:pt>
                <c:pt idx="69">
                  <c:v>-460.26470618972786</c:v>
                </c:pt>
                <c:pt idx="70">
                  <c:v>-466.93520917798475</c:v>
                </c:pt>
                <c:pt idx="71">
                  <c:v>-473.60571216624169</c:v>
                </c:pt>
                <c:pt idx="72">
                  <c:v>-480.27621515449857</c:v>
                </c:pt>
                <c:pt idx="73">
                  <c:v>-486.94671814275546</c:v>
                </c:pt>
                <c:pt idx="74">
                  <c:v>-493.6172211310124</c:v>
                </c:pt>
                <c:pt idx="75">
                  <c:v>-500.28772411926928</c:v>
                </c:pt>
                <c:pt idx="76">
                  <c:v>-506.95822710752623</c:v>
                </c:pt>
                <c:pt idx="77">
                  <c:v>-513.62873009578311</c:v>
                </c:pt>
                <c:pt idx="78">
                  <c:v>-520.29923308404</c:v>
                </c:pt>
                <c:pt idx="79">
                  <c:v>-526.96973607229688</c:v>
                </c:pt>
                <c:pt idx="80">
                  <c:v>-533.64023906055388</c:v>
                </c:pt>
                <c:pt idx="81">
                  <c:v>-540.31074204881077</c:v>
                </c:pt>
                <c:pt idx="82">
                  <c:v>-546.98124503706765</c:v>
                </c:pt>
                <c:pt idx="83">
                  <c:v>-553.65174802532454</c:v>
                </c:pt>
                <c:pt idx="84">
                  <c:v>-560.32225101358154</c:v>
                </c:pt>
                <c:pt idx="85">
                  <c:v>-566.99275400183842</c:v>
                </c:pt>
                <c:pt idx="86">
                  <c:v>-573.66325699009531</c:v>
                </c:pt>
                <c:pt idx="87">
                  <c:v>-580.33375997835219</c:v>
                </c:pt>
                <c:pt idx="88">
                  <c:v>-587.00426296660908</c:v>
                </c:pt>
                <c:pt idx="89">
                  <c:v>-593.67476595486607</c:v>
                </c:pt>
                <c:pt idx="90">
                  <c:v>-600.34526894312296</c:v>
                </c:pt>
                <c:pt idx="91">
                  <c:v>-607.01577193137985</c:v>
                </c:pt>
                <c:pt idx="92">
                  <c:v>-613.68627491963673</c:v>
                </c:pt>
                <c:pt idx="93">
                  <c:v>-620.35677790789373</c:v>
                </c:pt>
                <c:pt idx="94">
                  <c:v>-627.02728089615061</c:v>
                </c:pt>
                <c:pt idx="95">
                  <c:v>-633.6977838844075</c:v>
                </c:pt>
                <c:pt idx="96">
                  <c:v>-640.36828687266438</c:v>
                </c:pt>
                <c:pt idx="97">
                  <c:v>-647.03878986092127</c:v>
                </c:pt>
                <c:pt idx="98">
                  <c:v>-653.70929284917827</c:v>
                </c:pt>
                <c:pt idx="99">
                  <c:v>-660.37979583743515</c:v>
                </c:pt>
                <c:pt idx="100">
                  <c:v>-667.05029882569204</c:v>
                </c:pt>
                <c:pt idx="101">
                  <c:v>-673.72080181394892</c:v>
                </c:pt>
                <c:pt idx="102">
                  <c:v>-680.39130480220581</c:v>
                </c:pt>
                <c:pt idx="103">
                  <c:v>-687.06180779046281</c:v>
                </c:pt>
                <c:pt idx="104">
                  <c:v>-693.73231077871969</c:v>
                </c:pt>
                <c:pt idx="105">
                  <c:v>-700.40281376697658</c:v>
                </c:pt>
                <c:pt idx="106">
                  <c:v>-707.07331675523346</c:v>
                </c:pt>
                <c:pt idx="107">
                  <c:v>-713.74381974349046</c:v>
                </c:pt>
                <c:pt idx="108">
                  <c:v>-720.41432273174735</c:v>
                </c:pt>
                <c:pt idx="109">
                  <c:v>-727.08482572000423</c:v>
                </c:pt>
                <c:pt idx="110">
                  <c:v>-733.75532870826112</c:v>
                </c:pt>
                <c:pt idx="111">
                  <c:v>-740.425831696518</c:v>
                </c:pt>
                <c:pt idx="112">
                  <c:v>-747.096334684775</c:v>
                </c:pt>
                <c:pt idx="113">
                  <c:v>-753.76683767303189</c:v>
                </c:pt>
                <c:pt idx="114">
                  <c:v>-760.43734066128877</c:v>
                </c:pt>
                <c:pt idx="115">
                  <c:v>-767.10784364954566</c:v>
                </c:pt>
                <c:pt idx="116">
                  <c:v>-773.77834663780254</c:v>
                </c:pt>
                <c:pt idx="117">
                  <c:v>-780.44884962605954</c:v>
                </c:pt>
                <c:pt idx="118">
                  <c:v>-787.11935261431643</c:v>
                </c:pt>
                <c:pt idx="119">
                  <c:v>-793.78985560257331</c:v>
                </c:pt>
                <c:pt idx="120">
                  <c:v>-800.4603585908302</c:v>
                </c:pt>
                <c:pt idx="121">
                  <c:v>-807.1308615790872</c:v>
                </c:pt>
                <c:pt idx="122">
                  <c:v>-813.80136456734408</c:v>
                </c:pt>
                <c:pt idx="123">
                  <c:v>-820.47186755560097</c:v>
                </c:pt>
                <c:pt idx="124">
                  <c:v>-827.14237054385785</c:v>
                </c:pt>
                <c:pt idx="125">
                  <c:v>-833.81287353211474</c:v>
                </c:pt>
                <c:pt idx="126">
                  <c:v>-840.48337652037173</c:v>
                </c:pt>
                <c:pt idx="127">
                  <c:v>-847.15387950862862</c:v>
                </c:pt>
                <c:pt idx="128">
                  <c:v>-853.82438249688551</c:v>
                </c:pt>
                <c:pt idx="129">
                  <c:v>-860.49488548514239</c:v>
                </c:pt>
                <c:pt idx="130">
                  <c:v>-867.16538847339939</c:v>
                </c:pt>
                <c:pt idx="131">
                  <c:v>-873.83589146165627</c:v>
                </c:pt>
                <c:pt idx="132">
                  <c:v>-880.50639444991316</c:v>
                </c:pt>
                <c:pt idx="133">
                  <c:v>-887.17689743817004</c:v>
                </c:pt>
                <c:pt idx="134">
                  <c:v>-893.84740042642693</c:v>
                </c:pt>
                <c:pt idx="135">
                  <c:v>-900.51790341468393</c:v>
                </c:pt>
                <c:pt idx="136">
                  <c:v>-907.18840640294081</c:v>
                </c:pt>
                <c:pt idx="137">
                  <c:v>-913.8589093911977</c:v>
                </c:pt>
                <c:pt idx="138">
                  <c:v>-920.52941237945458</c:v>
                </c:pt>
                <c:pt idx="139">
                  <c:v>-927.19991536771147</c:v>
                </c:pt>
                <c:pt idx="140">
                  <c:v>-933.87041835596847</c:v>
                </c:pt>
                <c:pt idx="141">
                  <c:v>-940.54092134422535</c:v>
                </c:pt>
                <c:pt idx="142">
                  <c:v>-947.21142433248224</c:v>
                </c:pt>
                <c:pt idx="143">
                  <c:v>-953.88192732073912</c:v>
                </c:pt>
                <c:pt idx="144">
                  <c:v>-960.55243030899612</c:v>
                </c:pt>
                <c:pt idx="145">
                  <c:v>-967.22293329725301</c:v>
                </c:pt>
                <c:pt idx="146">
                  <c:v>-973.89343628550989</c:v>
                </c:pt>
                <c:pt idx="147">
                  <c:v>-980.56393927376678</c:v>
                </c:pt>
                <c:pt idx="148">
                  <c:v>-987.23444226202366</c:v>
                </c:pt>
                <c:pt idx="149">
                  <c:v>-993.90494525028066</c:v>
                </c:pt>
                <c:pt idx="150">
                  <c:v>-1000.5754482385375</c:v>
                </c:pt>
                <c:pt idx="151">
                  <c:v>-1007.2459512267944</c:v>
                </c:pt>
                <c:pt idx="152">
                  <c:v>-1013.9164542150513</c:v>
                </c:pt>
                <c:pt idx="153">
                  <c:v>-1020.5869572033083</c:v>
                </c:pt>
                <c:pt idx="154">
                  <c:v>-1027.2574601915651</c:v>
                </c:pt>
                <c:pt idx="155">
                  <c:v>-1033.927963179822</c:v>
                </c:pt>
                <c:pt idx="156">
                  <c:v>-1040.5984661680791</c:v>
                </c:pt>
                <c:pt idx="157">
                  <c:v>-1047.268969156336</c:v>
                </c:pt>
                <c:pt idx="158">
                  <c:v>-1053.9394721445929</c:v>
                </c:pt>
                <c:pt idx="159">
                  <c:v>-1060.6099751328497</c:v>
                </c:pt>
                <c:pt idx="160">
                  <c:v>-1067.2804781211066</c:v>
                </c:pt>
                <c:pt idx="161">
                  <c:v>-1073.9509811093635</c:v>
                </c:pt>
                <c:pt idx="162">
                  <c:v>-1080.6214840976206</c:v>
                </c:pt>
                <c:pt idx="163">
                  <c:v>-1087.2919870858775</c:v>
                </c:pt>
                <c:pt idx="164">
                  <c:v>-1093.9624900741346</c:v>
                </c:pt>
                <c:pt idx="165">
                  <c:v>-1100.6329930623917</c:v>
                </c:pt>
                <c:pt idx="166">
                  <c:v>-1107.3034960506486</c:v>
                </c:pt>
                <c:pt idx="167">
                  <c:v>-1113.9739990389057</c:v>
                </c:pt>
                <c:pt idx="168">
                  <c:v>-1120.6445020271628</c:v>
                </c:pt>
                <c:pt idx="169">
                  <c:v>-1127.3150050154197</c:v>
                </c:pt>
                <c:pt idx="170">
                  <c:v>-1133.9855080036768</c:v>
                </c:pt>
                <c:pt idx="171">
                  <c:v>-1140.6560109919337</c:v>
                </c:pt>
                <c:pt idx="172">
                  <c:v>-1147.3265139801908</c:v>
                </c:pt>
                <c:pt idx="173">
                  <c:v>-1153.997016968448</c:v>
                </c:pt>
                <c:pt idx="174">
                  <c:v>-1160.6675199567048</c:v>
                </c:pt>
                <c:pt idx="175">
                  <c:v>-1167.3380229449619</c:v>
                </c:pt>
                <c:pt idx="176">
                  <c:v>-1174.0085259332191</c:v>
                </c:pt>
                <c:pt idx="177">
                  <c:v>-1180.6790289214759</c:v>
                </c:pt>
                <c:pt idx="178">
                  <c:v>-1187.3495319097331</c:v>
                </c:pt>
                <c:pt idx="179">
                  <c:v>-1194.0200348979899</c:v>
                </c:pt>
                <c:pt idx="180">
                  <c:v>-1200.6905378862471</c:v>
                </c:pt>
                <c:pt idx="181">
                  <c:v>-1207.3610408745042</c:v>
                </c:pt>
                <c:pt idx="182">
                  <c:v>-1214.0315438627611</c:v>
                </c:pt>
                <c:pt idx="183">
                  <c:v>-1220.7020468510182</c:v>
                </c:pt>
                <c:pt idx="184">
                  <c:v>-1227.3725498392753</c:v>
                </c:pt>
                <c:pt idx="185">
                  <c:v>-1234.0430528275322</c:v>
                </c:pt>
                <c:pt idx="186">
                  <c:v>-1240.7135558157893</c:v>
                </c:pt>
                <c:pt idx="187">
                  <c:v>-1247.3840588040462</c:v>
                </c:pt>
                <c:pt idx="188">
                  <c:v>-1254.0545617923033</c:v>
                </c:pt>
                <c:pt idx="189">
                  <c:v>-1260.7250647805604</c:v>
                </c:pt>
                <c:pt idx="190">
                  <c:v>-1267.3955677688173</c:v>
                </c:pt>
                <c:pt idx="191">
                  <c:v>-1274.0660707570744</c:v>
                </c:pt>
                <c:pt idx="192">
                  <c:v>-1280.7365737453315</c:v>
                </c:pt>
                <c:pt idx="193">
                  <c:v>-1287.4070767335884</c:v>
                </c:pt>
                <c:pt idx="194">
                  <c:v>-1294.0775797218455</c:v>
                </c:pt>
                <c:pt idx="195">
                  <c:v>-1300.7480827101026</c:v>
                </c:pt>
                <c:pt idx="196">
                  <c:v>-1307.4185856983595</c:v>
                </c:pt>
                <c:pt idx="197">
                  <c:v>-1314.0890886866166</c:v>
                </c:pt>
                <c:pt idx="198">
                  <c:v>-1320.7595916748735</c:v>
                </c:pt>
                <c:pt idx="199">
                  <c:v>-1327.4300946631306</c:v>
                </c:pt>
                <c:pt idx="200">
                  <c:v>-1334.1005976513877</c:v>
                </c:pt>
                <c:pt idx="201">
                  <c:v>-1340.7711006396446</c:v>
                </c:pt>
                <c:pt idx="202">
                  <c:v>-1347.4416036279017</c:v>
                </c:pt>
                <c:pt idx="203">
                  <c:v>-1354.1121066161588</c:v>
                </c:pt>
                <c:pt idx="204">
                  <c:v>-1360.7826096044157</c:v>
                </c:pt>
                <c:pt idx="205">
                  <c:v>-1367.4531125926728</c:v>
                </c:pt>
                <c:pt idx="206">
                  <c:v>-1374.1236155809297</c:v>
                </c:pt>
                <c:pt idx="207">
                  <c:v>-1380.7941185691868</c:v>
                </c:pt>
                <c:pt idx="208">
                  <c:v>-1387.4646215574439</c:v>
                </c:pt>
                <c:pt idx="209">
                  <c:v>-1394.1351245457008</c:v>
                </c:pt>
                <c:pt idx="210">
                  <c:v>-1400.8056275339579</c:v>
                </c:pt>
                <c:pt idx="211">
                  <c:v>-1407.476130522215</c:v>
                </c:pt>
                <c:pt idx="212">
                  <c:v>-1414.1466335104719</c:v>
                </c:pt>
                <c:pt idx="213">
                  <c:v>-1420.817136498729</c:v>
                </c:pt>
                <c:pt idx="214">
                  <c:v>-1427.4876394869859</c:v>
                </c:pt>
                <c:pt idx="215">
                  <c:v>-1434.158142475243</c:v>
                </c:pt>
                <c:pt idx="216">
                  <c:v>-1440.8286454635002</c:v>
                </c:pt>
                <c:pt idx="217">
                  <c:v>-1447.499148451757</c:v>
                </c:pt>
                <c:pt idx="218">
                  <c:v>-1454.1696514400141</c:v>
                </c:pt>
                <c:pt idx="219">
                  <c:v>-1460.8401544282713</c:v>
                </c:pt>
                <c:pt idx="220">
                  <c:v>-1467.5106574165281</c:v>
                </c:pt>
                <c:pt idx="221">
                  <c:v>-1474.1811604047853</c:v>
                </c:pt>
                <c:pt idx="222">
                  <c:v>-1480.8516633930424</c:v>
                </c:pt>
                <c:pt idx="223">
                  <c:v>-1487.5221663812993</c:v>
                </c:pt>
                <c:pt idx="224">
                  <c:v>-1494.1926693695564</c:v>
                </c:pt>
                <c:pt idx="225">
                  <c:v>-1500.8631723578133</c:v>
                </c:pt>
                <c:pt idx="226">
                  <c:v>-1507.5336753460704</c:v>
                </c:pt>
                <c:pt idx="227">
                  <c:v>-1514.2041783343275</c:v>
                </c:pt>
                <c:pt idx="228">
                  <c:v>-1520.8746813225844</c:v>
                </c:pt>
                <c:pt idx="229">
                  <c:v>-1527.5451843108415</c:v>
                </c:pt>
                <c:pt idx="230">
                  <c:v>-1534.2156872990986</c:v>
                </c:pt>
                <c:pt idx="231">
                  <c:v>-1540.8861902873555</c:v>
                </c:pt>
                <c:pt idx="232">
                  <c:v>-1547.5566932756126</c:v>
                </c:pt>
                <c:pt idx="233">
                  <c:v>-1554.2271962638695</c:v>
                </c:pt>
                <c:pt idx="234">
                  <c:v>-1560.8976992521266</c:v>
                </c:pt>
                <c:pt idx="235">
                  <c:v>-1567.5682022403837</c:v>
                </c:pt>
                <c:pt idx="236">
                  <c:v>-1574.2387052286406</c:v>
                </c:pt>
                <c:pt idx="237">
                  <c:v>-1580.9092082168977</c:v>
                </c:pt>
                <c:pt idx="238">
                  <c:v>-1587.5797112051548</c:v>
                </c:pt>
                <c:pt idx="239">
                  <c:v>-1594.2502141934117</c:v>
                </c:pt>
                <c:pt idx="240">
                  <c:v>-1600.9207171816688</c:v>
                </c:pt>
                <c:pt idx="241">
                  <c:v>-1607.5912201699257</c:v>
                </c:pt>
                <c:pt idx="242">
                  <c:v>-1614.2617231581828</c:v>
                </c:pt>
                <c:pt idx="243">
                  <c:v>-1620.9322261464399</c:v>
                </c:pt>
                <c:pt idx="244">
                  <c:v>-1627.6027291346968</c:v>
                </c:pt>
                <c:pt idx="245">
                  <c:v>-1634.2732321229539</c:v>
                </c:pt>
                <c:pt idx="246">
                  <c:v>-1640.943735111211</c:v>
                </c:pt>
                <c:pt idx="247">
                  <c:v>-1647.6142380994679</c:v>
                </c:pt>
                <c:pt idx="248">
                  <c:v>-1654.284741087725</c:v>
                </c:pt>
                <c:pt idx="249">
                  <c:v>-1660.9552440759821</c:v>
                </c:pt>
                <c:pt idx="250">
                  <c:v>-1667.625747064239</c:v>
                </c:pt>
                <c:pt idx="251">
                  <c:v>-1674.2962500524961</c:v>
                </c:pt>
                <c:pt idx="252">
                  <c:v>-1680.966753040753</c:v>
                </c:pt>
                <c:pt idx="253">
                  <c:v>-1687.6372560290101</c:v>
                </c:pt>
                <c:pt idx="254">
                  <c:v>-1694.3077590172672</c:v>
                </c:pt>
                <c:pt idx="255">
                  <c:v>-1700.9782620055241</c:v>
                </c:pt>
                <c:pt idx="256">
                  <c:v>-1707.6487649937812</c:v>
                </c:pt>
                <c:pt idx="257">
                  <c:v>-1714.3192679820384</c:v>
                </c:pt>
                <c:pt idx="258">
                  <c:v>-1720.9897709702952</c:v>
                </c:pt>
                <c:pt idx="259">
                  <c:v>-1727.6602739585524</c:v>
                </c:pt>
                <c:pt idx="260">
                  <c:v>-1734.3307769468092</c:v>
                </c:pt>
                <c:pt idx="261">
                  <c:v>-1741.0012799350663</c:v>
                </c:pt>
                <c:pt idx="262">
                  <c:v>-1747.6717829233235</c:v>
                </c:pt>
                <c:pt idx="263">
                  <c:v>-1754.3422859115803</c:v>
                </c:pt>
                <c:pt idx="264">
                  <c:v>-1761.0127888998375</c:v>
                </c:pt>
                <c:pt idx="265">
                  <c:v>-1767.6832918880946</c:v>
                </c:pt>
                <c:pt idx="266">
                  <c:v>-1774.3537948763515</c:v>
                </c:pt>
                <c:pt idx="267">
                  <c:v>-1781.0242978646086</c:v>
                </c:pt>
                <c:pt idx="268">
                  <c:v>-1787.6948008528655</c:v>
                </c:pt>
                <c:pt idx="269">
                  <c:v>-1794.3653038411226</c:v>
                </c:pt>
                <c:pt idx="270">
                  <c:v>-1801.0358068293797</c:v>
                </c:pt>
                <c:pt idx="271">
                  <c:v>-1807.7063098176366</c:v>
                </c:pt>
                <c:pt idx="272">
                  <c:v>-1814.3768128058937</c:v>
                </c:pt>
                <c:pt idx="273">
                  <c:v>-1821.0473157941508</c:v>
                </c:pt>
                <c:pt idx="274">
                  <c:v>-1827.7178187824077</c:v>
                </c:pt>
                <c:pt idx="275">
                  <c:v>9192.189586665143</c:v>
                </c:pt>
                <c:pt idx="276">
                  <c:v>9158.7634427136327</c:v>
                </c:pt>
                <c:pt idx="277">
                  <c:v>9125.3372987621224</c:v>
                </c:pt>
                <c:pt idx="278">
                  <c:v>9091.9111548106121</c:v>
                </c:pt>
                <c:pt idx="279">
                  <c:v>9058.4850108591017</c:v>
                </c:pt>
                <c:pt idx="280">
                  <c:v>9025.0588669075914</c:v>
                </c:pt>
                <c:pt idx="281">
                  <c:v>8991.6327229560811</c:v>
                </c:pt>
                <c:pt idx="282">
                  <c:v>8958.2065790045708</c:v>
                </c:pt>
                <c:pt idx="283">
                  <c:v>8924.7804350530605</c:v>
                </c:pt>
                <c:pt idx="284">
                  <c:v>8891.3542911015502</c:v>
                </c:pt>
                <c:pt idx="285">
                  <c:v>8857.9281471500399</c:v>
                </c:pt>
                <c:pt idx="286">
                  <c:v>8824.5020031985296</c:v>
                </c:pt>
                <c:pt idx="287">
                  <c:v>8791.0758592470193</c:v>
                </c:pt>
                <c:pt idx="288">
                  <c:v>8757.6497152955089</c:v>
                </c:pt>
                <c:pt idx="289">
                  <c:v>8724.2235713439986</c:v>
                </c:pt>
                <c:pt idx="290">
                  <c:v>8690.7974273924901</c:v>
                </c:pt>
                <c:pt idx="291">
                  <c:v>8657.3712834409798</c:v>
                </c:pt>
                <c:pt idx="292">
                  <c:v>8623.9451394894695</c:v>
                </c:pt>
                <c:pt idx="293">
                  <c:v>8590.5189955379592</c:v>
                </c:pt>
                <c:pt idx="294">
                  <c:v>8557.0928515864489</c:v>
                </c:pt>
                <c:pt idx="295">
                  <c:v>8523.6667076349386</c:v>
                </c:pt>
                <c:pt idx="296">
                  <c:v>8490.2405636834283</c:v>
                </c:pt>
                <c:pt idx="297">
                  <c:v>8456.814419731918</c:v>
                </c:pt>
                <c:pt idx="298">
                  <c:v>8423.3882757804076</c:v>
                </c:pt>
                <c:pt idx="299">
                  <c:v>8389.9621318288973</c:v>
                </c:pt>
                <c:pt idx="300">
                  <c:v>8356.535987877387</c:v>
                </c:pt>
                <c:pt idx="301">
                  <c:v>8323.1098439258767</c:v>
                </c:pt>
                <c:pt idx="302">
                  <c:v>8289.6836999743664</c:v>
                </c:pt>
                <c:pt idx="303">
                  <c:v>8256.2575560228561</c:v>
                </c:pt>
                <c:pt idx="304">
                  <c:v>8222.8314120713458</c:v>
                </c:pt>
                <c:pt idx="305">
                  <c:v>8189.4052681198355</c:v>
                </c:pt>
                <c:pt idx="306">
                  <c:v>8155.9791241683261</c:v>
                </c:pt>
                <c:pt idx="307">
                  <c:v>8122.5529802168157</c:v>
                </c:pt>
                <c:pt idx="308">
                  <c:v>8089.1268362653054</c:v>
                </c:pt>
                <c:pt idx="309">
                  <c:v>8055.7006923137951</c:v>
                </c:pt>
                <c:pt idx="310">
                  <c:v>8022.2745483622848</c:v>
                </c:pt>
                <c:pt idx="311">
                  <c:v>7988.8484044107745</c:v>
                </c:pt>
                <c:pt idx="312">
                  <c:v>7955.4222604592642</c:v>
                </c:pt>
                <c:pt idx="313">
                  <c:v>7921.9961165077539</c:v>
                </c:pt>
                <c:pt idx="314">
                  <c:v>7888.5699725562445</c:v>
                </c:pt>
                <c:pt idx="315">
                  <c:v>7855.1438286047332</c:v>
                </c:pt>
                <c:pt idx="316">
                  <c:v>7821.7176846532238</c:v>
                </c:pt>
                <c:pt idx="317">
                  <c:v>7788.2915407017135</c:v>
                </c:pt>
                <c:pt idx="318">
                  <c:v>7754.8653967502032</c:v>
                </c:pt>
                <c:pt idx="319">
                  <c:v>7721.4392527986929</c:v>
                </c:pt>
                <c:pt idx="320">
                  <c:v>7688.0131088471826</c:v>
                </c:pt>
                <c:pt idx="321">
                  <c:v>7654.5869648956723</c:v>
                </c:pt>
                <c:pt idx="322">
                  <c:v>7621.160820944162</c:v>
                </c:pt>
                <c:pt idx="323">
                  <c:v>7587.7346769926517</c:v>
                </c:pt>
                <c:pt idx="324">
                  <c:v>7554.3085330411413</c:v>
                </c:pt>
                <c:pt idx="325">
                  <c:v>7520.882389089631</c:v>
                </c:pt>
                <c:pt idx="326">
                  <c:v>7487.4562451381207</c:v>
                </c:pt>
                <c:pt idx="327">
                  <c:v>7454.0301011866113</c:v>
                </c:pt>
                <c:pt idx="328">
                  <c:v>7420.6039572351001</c:v>
                </c:pt>
                <c:pt idx="329">
                  <c:v>7387.1778132835907</c:v>
                </c:pt>
                <c:pt idx="330">
                  <c:v>7353.7516693320804</c:v>
                </c:pt>
                <c:pt idx="331">
                  <c:v>7320.3255253805701</c:v>
                </c:pt>
                <c:pt idx="332">
                  <c:v>7286.8993814290598</c:v>
                </c:pt>
                <c:pt idx="333">
                  <c:v>7253.4732374775494</c:v>
                </c:pt>
                <c:pt idx="334">
                  <c:v>7220.0470935260391</c:v>
                </c:pt>
                <c:pt idx="335">
                  <c:v>7186.6209495745288</c:v>
                </c:pt>
                <c:pt idx="336">
                  <c:v>7153.1948056230194</c:v>
                </c:pt>
                <c:pt idx="337">
                  <c:v>7119.7686616715091</c:v>
                </c:pt>
                <c:pt idx="338">
                  <c:v>7086.3425177199979</c:v>
                </c:pt>
                <c:pt idx="339">
                  <c:v>7052.9163737684885</c:v>
                </c:pt>
                <c:pt idx="340">
                  <c:v>7019.4902298169782</c:v>
                </c:pt>
                <c:pt idx="341">
                  <c:v>6986.0640858654679</c:v>
                </c:pt>
                <c:pt idx="342">
                  <c:v>6952.6379419139575</c:v>
                </c:pt>
                <c:pt idx="343">
                  <c:v>6919.2117979624472</c:v>
                </c:pt>
                <c:pt idx="344">
                  <c:v>6885.7856540109369</c:v>
                </c:pt>
                <c:pt idx="345">
                  <c:v>6852.3595100594266</c:v>
                </c:pt>
                <c:pt idx="346">
                  <c:v>6818.9333661079163</c:v>
                </c:pt>
                <c:pt idx="347">
                  <c:v>6785.507222156406</c:v>
                </c:pt>
                <c:pt idx="348">
                  <c:v>6752.0810782048957</c:v>
                </c:pt>
                <c:pt idx="349">
                  <c:v>6718.6549342533854</c:v>
                </c:pt>
                <c:pt idx="350">
                  <c:v>6685.2287903018751</c:v>
                </c:pt>
                <c:pt idx="351">
                  <c:v>6651.8026463503647</c:v>
                </c:pt>
                <c:pt idx="352">
                  <c:v>6618.3765023988553</c:v>
                </c:pt>
                <c:pt idx="353">
                  <c:v>6584.950358447345</c:v>
                </c:pt>
                <c:pt idx="354">
                  <c:v>6551.5242144958347</c:v>
                </c:pt>
                <c:pt idx="355">
                  <c:v>6518.0980705443244</c:v>
                </c:pt>
                <c:pt idx="356">
                  <c:v>6484.671926592815</c:v>
                </c:pt>
                <c:pt idx="357">
                  <c:v>6451.2457826413038</c:v>
                </c:pt>
                <c:pt idx="358">
                  <c:v>6417.8196386897944</c:v>
                </c:pt>
                <c:pt idx="359">
                  <c:v>6384.3934947382841</c:v>
                </c:pt>
                <c:pt idx="360">
                  <c:v>6350.9673507867728</c:v>
                </c:pt>
                <c:pt idx="361">
                  <c:v>6317.5412068352634</c:v>
                </c:pt>
                <c:pt idx="362">
                  <c:v>6284.1150628837531</c:v>
                </c:pt>
                <c:pt idx="363">
                  <c:v>6250.6889189322428</c:v>
                </c:pt>
                <c:pt idx="364">
                  <c:v>6217.2627749807325</c:v>
                </c:pt>
                <c:pt idx="365">
                  <c:v>6183.8366310292222</c:v>
                </c:pt>
                <c:pt idx="366">
                  <c:v>6150.4104870777119</c:v>
                </c:pt>
                <c:pt idx="367">
                  <c:v>6116.9843431262016</c:v>
                </c:pt>
                <c:pt idx="368">
                  <c:v>6083.5581991746913</c:v>
                </c:pt>
                <c:pt idx="369">
                  <c:v>6050.1320552231809</c:v>
                </c:pt>
                <c:pt idx="370">
                  <c:v>6016.7059112716706</c:v>
                </c:pt>
                <c:pt idx="371">
                  <c:v>5983.2797673201603</c:v>
                </c:pt>
                <c:pt idx="372">
                  <c:v>5949.85362336865</c:v>
                </c:pt>
                <c:pt idx="373">
                  <c:v>5916.4274794171397</c:v>
                </c:pt>
                <c:pt idx="374">
                  <c:v>5883.0013354656294</c:v>
                </c:pt>
                <c:pt idx="375">
                  <c:v>5849.57519151412</c:v>
                </c:pt>
                <c:pt idx="376">
                  <c:v>5816.1490475626088</c:v>
                </c:pt>
                <c:pt idx="377">
                  <c:v>5782.7229036110994</c:v>
                </c:pt>
                <c:pt idx="378">
                  <c:v>5749.296759659589</c:v>
                </c:pt>
                <c:pt idx="379">
                  <c:v>5715.8706157080787</c:v>
                </c:pt>
                <c:pt idx="380">
                  <c:v>5682.4444717565684</c:v>
                </c:pt>
                <c:pt idx="381">
                  <c:v>5649.018327805059</c:v>
                </c:pt>
                <c:pt idx="382">
                  <c:v>5615.5921838535478</c:v>
                </c:pt>
                <c:pt idx="383">
                  <c:v>5582.1660399020384</c:v>
                </c:pt>
                <c:pt idx="384">
                  <c:v>5548.7398959505281</c:v>
                </c:pt>
                <c:pt idx="385">
                  <c:v>5515.3137519990178</c:v>
                </c:pt>
                <c:pt idx="386">
                  <c:v>5481.8876080475075</c:v>
                </c:pt>
                <c:pt idx="387">
                  <c:v>5448.4614640959971</c:v>
                </c:pt>
                <c:pt idx="388">
                  <c:v>5415.0353201444868</c:v>
                </c:pt>
                <c:pt idx="389">
                  <c:v>5381.6091761929765</c:v>
                </c:pt>
                <c:pt idx="390">
                  <c:v>5348.1830322414662</c:v>
                </c:pt>
                <c:pt idx="391">
                  <c:v>5314.7568882899559</c:v>
                </c:pt>
                <c:pt idx="392">
                  <c:v>5281.3307443384456</c:v>
                </c:pt>
                <c:pt idx="393">
                  <c:v>5247.9046003869353</c:v>
                </c:pt>
                <c:pt idx="394">
                  <c:v>5214.478456435425</c:v>
                </c:pt>
                <c:pt idx="395">
                  <c:v>5181.0523124839146</c:v>
                </c:pt>
                <c:pt idx="396">
                  <c:v>5147.6261685324043</c:v>
                </c:pt>
                <c:pt idx="397">
                  <c:v>5114.2000245808949</c:v>
                </c:pt>
                <c:pt idx="398">
                  <c:v>5080.7738806293837</c:v>
                </c:pt>
                <c:pt idx="399">
                  <c:v>5047.3477366778743</c:v>
                </c:pt>
                <c:pt idx="400">
                  <c:v>5013.921592726364</c:v>
                </c:pt>
                <c:pt idx="401">
                  <c:v>4980.4954487748537</c:v>
                </c:pt>
                <c:pt idx="402">
                  <c:v>4947.0693048233434</c:v>
                </c:pt>
                <c:pt idx="403">
                  <c:v>4913.643160871834</c:v>
                </c:pt>
                <c:pt idx="404">
                  <c:v>4880.2170169203227</c:v>
                </c:pt>
                <c:pt idx="405">
                  <c:v>4846.7908729688124</c:v>
                </c:pt>
                <c:pt idx="406">
                  <c:v>4813.364729017303</c:v>
                </c:pt>
                <c:pt idx="407">
                  <c:v>4779.9385850657927</c:v>
                </c:pt>
                <c:pt idx="408">
                  <c:v>4746.5124411142824</c:v>
                </c:pt>
                <c:pt idx="409">
                  <c:v>4713.0862971627721</c:v>
                </c:pt>
                <c:pt idx="410">
                  <c:v>4679.6601532112618</c:v>
                </c:pt>
                <c:pt idx="411">
                  <c:v>4646.2340092597515</c:v>
                </c:pt>
                <c:pt idx="412">
                  <c:v>4612.8078653082412</c:v>
                </c:pt>
                <c:pt idx="413">
                  <c:v>4579.3817213567308</c:v>
                </c:pt>
                <c:pt idx="414">
                  <c:v>4545.9555774052205</c:v>
                </c:pt>
                <c:pt idx="415">
                  <c:v>4512.5294334537102</c:v>
                </c:pt>
                <c:pt idx="416">
                  <c:v>4479.1032895021999</c:v>
                </c:pt>
                <c:pt idx="417">
                  <c:v>4445.6771455506896</c:v>
                </c:pt>
                <c:pt idx="418">
                  <c:v>4412.2510015991793</c:v>
                </c:pt>
                <c:pt idx="419">
                  <c:v>4378.824857647669</c:v>
                </c:pt>
                <c:pt idx="420">
                  <c:v>4345.3987136961587</c:v>
                </c:pt>
                <c:pt idx="421">
                  <c:v>4311.9725697446484</c:v>
                </c:pt>
                <c:pt idx="422">
                  <c:v>4278.546425793139</c:v>
                </c:pt>
                <c:pt idx="423">
                  <c:v>4245.1202818416277</c:v>
                </c:pt>
                <c:pt idx="424">
                  <c:v>4211.6941378901183</c:v>
                </c:pt>
                <c:pt idx="425">
                  <c:v>4178.267993938608</c:v>
                </c:pt>
                <c:pt idx="426">
                  <c:v>4144.8418499870986</c:v>
                </c:pt>
                <c:pt idx="427">
                  <c:v>4111.4157060355874</c:v>
                </c:pt>
                <c:pt idx="428">
                  <c:v>4077.989562084078</c:v>
                </c:pt>
                <c:pt idx="429">
                  <c:v>4044.5634181325677</c:v>
                </c:pt>
                <c:pt idx="430">
                  <c:v>4011.1372741810565</c:v>
                </c:pt>
                <c:pt idx="431">
                  <c:v>3977.7111302295471</c:v>
                </c:pt>
                <c:pt idx="432">
                  <c:v>3944.2849862780367</c:v>
                </c:pt>
                <c:pt idx="433">
                  <c:v>3910.8588423265264</c:v>
                </c:pt>
                <c:pt idx="434">
                  <c:v>3877.4326983750161</c:v>
                </c:pt>
                <c:pt idx="435">
                  <c:v>3844.0065544235058</c:v>
                </c:pt>
                <c:pt idx="436">
                  <c:v>3810.5804104719955</c:v>
                </c:pt>
                <c:pt idx="437">
                  <c:v>3777.1542665204852</c:v>
                </c:pt>
                <c:pt idx="438">
                  <c:v>3743.7281225689749</c:v>
                </c:pt>
                <c:pt idx="439">
                  <c:v>3710.3019786174646</c:v>
                </c:pt>
                <c:pt idx="440">
                  <c:v>3676.8758346659542</c:v>
                </c:pt>
                <c:pt idx="441">
                  <c:v>3643.4496907144439</c:v>
                </c:pt>
                <c:pt idx="442">
                  <c:v>3610.0235467629336</c:v>
                </c:pt>
                <c:pt idx="443">
                  <c:v>3576.5974028114242</c:v>
                </c:pt>
                <c:pt idx="444">
                  <c:v>3543.1712588599139</c:v>
                </c:pt>
                <c:pt idx="445">
                  <c:v>3509.7451149084036</c:v>
                </c:pt>
                <c:pt idx="446">
                  <c:v>3476.3189709568924</c:v>
                </c:pt>
                <c:pt idx="447">
                  <c:v>3442.8928270053839</c:v>
                </c:pt>
                <c:pt idx="448">
                  <c:v>3409.4666830538736</c:v>
                </c:pt>
                <c:pt idx="449">
                  <c:v>3376.0405391023623</c:v>
                </c:pt>
                <c:pt idx="450">
                  <c:v>3342.614395150852</c:v>
                </c:pt>
                <c:pt idx="451">
                  <c:v>3309.1882511993417</c:v>
                </c:pt>
                <c:pt idx="452">
                  <c:v>3275.7621072478323</c:v>
                </c:pt>
                <c:pt idx="453">
                  <c:v>3242.335963296322</c:v>
                </c:pt>
                <c:pt idx="454">
                  <c:v>3208.9098193448117</c:v>
                </c:pt>
                <c:pt idx="455">
                  <c:v>3175.4836753933005</c:v>
                </c:pt>
                <c:pt idx="456">
                  <c:v>3142.0575314417911</c:v>
                </c:pt>
                <c:pt idx="457">
                  <c:v>3108.6313874902808</c:v>
                </c:pt>
                <c:pt idx="458">
                  <c:v>3075.2052435387704</c:v>
                </c:pt>
                <c:pt idx="459">
                  <c:v>3041.7790995872601</c:v>
                </c:pt>
                <c:pt idx="460">
                  <c:v>3008.3529556357498</c:v>
                </c:pt>
                <c:pt idx="461">
                  <c:v>2974.9268116842395</c:v>
                </c:pt>
                <c:pt idx="462">
                  <c:v>2941.5006677327292</c:v>
                </c:pt>
                <c:pt idx="463">
                  <c:v>2908.0745237812189</c:v>
                </c:pt>
                <c:pt idx="464">
                  <c:v>2874.6483798297095</c:v>
                </c:pt>
                <c:pt idx="465">
                  <c:v>2841.2222358781983</c:v>
                </c:pt>
                <c:pt idx="466">
                  <c:v>2807.796091926688</c:v>
                </c:pt>
                <c:pt idx="467">
                  <c:v>2774.3699479751776</c:v>
                </c:pt>
                <c:pt idx="468">
                  <c:v>2740.9438040236673</c:v>
                </c:pt>
                <c:pt idx="469">
                  <c:v>2707.517660072157</c:v>
                </c:pt>
                <c:pt idx="470">
                  <c:v>2674.0915161206467</c:v>
                </c:pt>
                <c:pt idx="471">
                  <c:v>2640.6653721691364</c:v>
                </c:pt>
                <c:pt idx="472">
                  <c:v>2607.2392282176279</c:v>
                </c:pt>
                <c:pt idx="473">
                  <c:v>2573.8130842661176</c:v>
                </c:pt>
                <c:pt idx="474">
                  <c:v>2540.3869403146055</c:v>
                </c:pt>
                <c:pt idx="475">
                  <c:v>2506.9607963630951</c:v>
                </c:pt>
                <c:pt idx="476">
                  <c:v>2473.5346524115866</c:v>
                </c:pt>
                <c:pt idx="477">
                  <c:v>2440.1085084600763</c:v>
                </c:pt>
                <c:pt idx="478">
                  <c:v>2406.682364508566</c:v>
                </c:pt>
                <c:pt idx="479">
                  <c:v>2373.2562205570557</c:v>
                </c:pt>
                <c:pt idx="480">
                  <c:v>2339.8300766055454</c:v>
                </c:pt>
                <c:pt idx="481">
                  <c:v>2306.4039326540351</c:v>
                </c:pt>
                <c:pt idx="482">
                  <c:v>2272.9777887025248</c:v>
                </c:pt>
                <c:pt idx="483">
                  <c:v>2239.5516447510145</c:v>
                </c:pt>
                <c:pt idx="484">
                  <c:v>2206.1255007995042</c:v>
                </c:pt>
                <c:pt idx="485">
                  <c:v>2172.6993568479938</c:v>
                </c:pt>
                <c:pt idx="486">
                  <c:v>2139.2732128964835</c:v>
                </c:pt>
                <c:pt idx="487">
                  <c:v>2105.8470689449732</c:v>
                </c:pt>
                <c:pt idx="488">
                  <c:v>2072.4209249934647</c:v>
                </c:pt>
                <c:pt idx="489">
                  <c:v>2038.9947810419544</c:v>
                </c:pt>
                <c:pt idx="490">
                  <c:v>2005.5686370904423</c:v>
                </c:pt>
                <c:pt idx="491">
                  <c:v>1972.142493138932</c:v>
                </c:pt>
                <c:pt idx="492">
                  <c:v>1938.7163491874235</c:v>
                </c:pt>
                <c:pt idx="493">
                  <c:v>1905.2902052359132</c:v>
                </c:pt>
                <c:pt idx="494">
                  <c:v>1871.8640612844029</c:v>
                </c:pt>
                <c:pt idx="495">
                  <c:v>1838.4379173328925</c:v>
                </c:pt>
                <c:pt idx="496">
                  <c:v>1805.0117733813822</c:v>
                </c:pt>
                <c:pt idx="497">
                  <c:v>1771.5856294298719</c:v>
                </c:pt>
                <c:pt idx="498">
                  <c:v>1738.1594854783616</c:v>
                </c:pt>
                <c:pt idx="499">
                  <c:v>1704.7333415268513</c:v>
                </c:pt>
                <c:pt idx="500">
                  <c:v>1671.307197575341</c:v>
                </c:pt>
                <c:pt idx="501">
                  <c:v>1637.8810536238307</c:v>
                </c:pt>
                <c:pt idx="502">
                  <c:v>1604.4549096723204</c:v>
                </c:pt>
                <c:pt idx="503">
                  <c:v>1571.02876572081</c:v>
                </c:pt>
                <c:pt idx="504">
                  <c:v>1537.6026217692997</c:v>
                </c:pt>
                <c:pt idx="505">
                  <c:v>1504.1764778177894</c:v>
                </c:pt>
                <c:pt idx="506">
                  <c:v>1470.7503338662791</c:v>
                </c:pt>
                <c:pt idx="507">
                  <c:v>1437.3241899147688</c:v>
                </c:pt>
                <c:pt idx="508">
                  <c:v>1403.8980459632585</c:v>
                </c:pt>
                <c:pt idx="509">
                  <c:v>1370.4719020117482</c:v>
                </c:pt>
                <c:pt idx="510">
                  <c:v>1337.0457580602379</c:v>
                </c:pt>
                <c:pt idx="511">
                  <c:v>1303.6196141087275</c:v>
                </c:pt>
                <c:pt idx="512">
                  <c:v>1270.1934701572172</c:v>
                </c:pt>
                <c:pt idx="513">
                  <c:v>1236.7673262057069</c:v>
                </c:pt>
                <c:pt idx="514">
                  <c:v>1203.3411822541966</c:v>
                </c:pt>
                <c:pt idx="515">
                  <c:v>1169.9150383026863</c:v>
                </c:pt>
                <c:pt idx="516">
                  <c:v>1136.488894351176</c:v>
                </c:pt>
                <c:pt idx="517">
                  <c:v>1103.0627503996675</c:v>
                </c:pt>
                <c:pt idx="518">
                  <c:v>1069.6366064481572</c:v>
                </c:pt>
                <c:pt idx="519">
                  <c:v>1036.2104624966451</c:v>
                </c:pt>
                <c:pt idx="520">
                  <c:v>1002.7843185451347</c:v>
                </c:pt>
                <c:pt idx="521">
                  <c:v>969.35817459362625</c:v>
                </c:pt>
                <c:pt idx="522">
                  <c:v>935.93203064211593</c:v>
                </c:pt>
                <c:pt idx="523">
                  <c:v>902.50588669060562</c:v>
                </c:pt>
                <c:pt idx="524">
                  <c:v>869.07974273909531</c:v>
                </c:pt>
                <c:pt idx="525">
                  <c:v>835.653598787585</c:v>
                </c:pt>
                <c:pt idx="526">
                  <c:v>802.22745483607468</c:v>
                </c:pt>
                <c:pt idx="527">
                  <c:v>768.80131088456437</c:v>
                </c:pt>
                <c:pt idx="528">
                  <c:v>735.37516693305406</c:v>
                </c:pt>
                <c:pt idx="529">
                  <c:v>701.94902298154375</c:v>
                </c:pt>
                <c:pt idx="530">
                  <c:v>668.52287903003344</c:v>
                </c:pt>
                <c:pt idx="531">
                  <c:v>635.09673507852312</c:v>
                </c:pt>
                <c:pt idx="532">
                  <c:v>601.67059112701281</c:v>
                </c:pt>
                <c:pt idx="533">
                  <c:v>568.24444717550432</c:v>
                </c:pt>
                <c:pt idx="534">
                  <c:v>534.81830322399401</c:v>
                </c:pt>
                <c:pt idx="535">
                  <c:v>501.39215927248188</c:v>
                </c:pt>
                <c:pt idx="536">
                  <c:v>467.96601532097156</c:v>
                </c:pt>
                <c:pt idx="537">
                  <c:v>434.53987136946307</c:v>
                </c:pt>
                <c:pt idx="538">
                  <c:v>401.11372741795276</c:v>
                </c:pt>
                <c:pt idx="539">
                  <c:v>367.68758346644245</c:v>
                </c:pt>
                <c:pt idx="540">
                  <c:v>334.26143951493214</c:v>
                </c:pt>
                <c:pt idx="541">
                  <c:v>300.83529556342</c:v>
                </c:pt>
                <c:pt idx="542">
                  <c:v>267.40915161191151</c:v>
                </c:pt>
                <c:pt idx="543">
                  <c:v>233.9830076604012</c:v>
                </c:pt>
                <c:pt idx="544">
                  <c:v>200.55686370889089</c:v>
                </c:pt>
                <c:pt idx="545">
                  <c:v>167.13071975738058</c:v>
                </c:pt>
                <c:pt idx="546">
                  <c:v>133.70457580587026</c:v>
                </c:pt>
                <c:pt idx="547">
                  <c:v>100.27843185435995</c:v>
                </c:pt>
                <c:pt idx="548">
                  <c:v>66.852287902849639</c:v>
                </c:pt>
                <c:pt idx="549">
                  <c:v>33.426143951339327</c:v>
                </c:pt>
                <c:pt idx="550">
                  <c:v>-1.7098500393331051E-10</c:v>
                </c:pt>
                <c:pt idx="551">
                  <c:v>1.7098500393331051E-10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32.522414525058288</c:v>
                </c:pt>
                <c:pt idx="2">
                  <c:v>65.044829050116576</c:v>
                </c:pt>
                <c:pt idx="3">
                  <c:v>97.567243575174871</c:v>
                </c:pt>
                <c:pt idx="4">
                  <c:v>130.08965810023315</c:v>
                </c:pt>
                <c:pt idx="5">
                  <c:v>162.61207262529143</c:v>
                </c:pt>
                <c:pt idx="6">
                  <c:v>195.13448715034971</c:v>
                </c:pt>
                <c:pt idx="7">
                  <c:v>227.65690167540799</c:v>
                </c:pt>
                <c:pt idx="8">
                  <c:v>260.17931620046625</c:v>
                </c:pt>
                <c:pt idx="9">
                  <c:v>292.70173072552456</c:v>
                </c:pt>
                <c:pt idx="10">
                  <c:v>325.22414525058281</c:v>
                </c:pt>
                <c:pt idx="11">
                  <c:v>357.74655977564112</c:v>
                </c:pt>
                <c:pt idx="12">
                  <c:v>390.26897430069943</c:v>
                </c:pt>
                <c:pt idx="13">
                  <c:v>422.79138882575774</c:v>
                </c:pt>
                <c:pt idx="14">
                  <c:v>455.3138033508161</c:v>
                </c:pt>
                <c:pt idx="15">
                  <c:v>487.83621787587435</c:v>
                </c:pt>
                <c:pt idx="16">
                  <c:v>520.35863240093272</c:v>
                </c:pt>
                <c:pt idx="17">
                  <c:v>552.88104692599097</c:v>
                </c:pt>
                <c:pt idx="18">
                  <c:v>585.40346145104934</c:v>
                </c:pt>
                <c:pt idx="19">
                  <c:v>617.92587597610759</c:v>
                </c:pt>
                <c:pt idx="20">
                  <c:v>650.44829050116584</c:v>
                </c:pt>
                <c:pt idx="21">
                  <c:v>682.97070502622421</c:v>
                </c:pt>
                <c:pt idx="22">
                  <c:v>715.49311955128246</c:v>
                </c:pt>
                <c:pt idx="23">
                  <c:v>748.01553407634083</c:v>
                </c:pt>
                <c:pt idx="24">
                  <c:v>780.53794860139919</c:v>
                </c:pt>
                <c:pt idx="25">
                  <c:v>813.06036312645733</c:v>
                </c:pt>
                <c:pt idx="26">
                  <c:v>845.5827776515157</c:v>
                </c:pt>
                <c:pt idx="27">
                  <c:v>878.10519217657406</c:v>
                </c:pt>
                <c:pt idx="28">
                  <c:v>910.62760670163232</c:v>
                </c:pt>
                <c:pt idx="29">
                  <c:v>943.1500212266908</c:v>
                </c:pt>
                <c:pt idx="30">
                  <c:v>975.67243575174894</c:v>
                </c:pt>
                <c:pt idx="31">
                  <c:v>1008.1948502768073</c:v>
                </c:pt>
                <c:pt idx="32">
                  <c:v>1040.7172648018657</c:v>
                </c:pt>
                <c:pt idx="33">
                  <c:v>1073.239679326924</c:v>
                </c:pt>
                <c:pt idx="34">
                  <c:v>1105.7620938519822</c:v>
                </c:pt>
                <c:pt idx="35">
                  <c:v>1138.2845083770408</c:v>
                </c:pt>
                <c:pt idx="36">
                  <c:v>1170.8069229020989</c:v>
                </c:pt>
                <c:pt idx="37">
                  <c:v>1203.329337427157</c:v>
                </c:pt>
                <c:pt idx="38">
                  <c:v>1235.8517519522156</c:v>
                </c:pt>
                <c:pt idx="39">
                  <c:v>1268.374166477274</c:v>
                </c:pt>
                <c:pt idx="40">
                  <c:v>1300.8965810023319</c:v>
                </c:pt>
                <c:pt idx="41">
                  <c:v>1333.4189955273901</c:v>
                </c:pt>
                <c:pt idx="42">
                  <c:v>1365.9414100524484</c:v>
                </c:pt>
                <c:pt idx="43">
                  <c:v>1398.4638245775066</c:v>
                </c:pt>
                <c:pt idx="44">
                  <c:v>1430.9862391025647</c:v>
                </c:pt>
                <c:pt idx="45">
                  <c:v>1463.5086536276228</c:v>
                </c:pt>
                <c:pt idx="46">
                  <c:v>1496.0310681526812</c:v>
                </c:pt>
                <c:pt idx="47">
                  <c:v>1528.5534826777391</c:v>
                </c:pt>
                <c:pt idx="48">
                  <c:v>1561.0758972027975</c:v>
                </c:pt>
                <c:pt idx="49">
                  <c:v>1593.5983117278556</c:v>
                </c:pt>
                <c:pt idx="50">
                  <c:v>1626.1207262529138</c:v>
                </c:pt>
                <c:pt idx="51">
                  <c:v>1658.6431407779719</c:v>
                </c:pt>
                <c:pt idx="52">
                  <c:v>1691.1655553030303</c:v>
                </c:pt>
                <c:pt idx="53">
                  <c:v>1723.6879698280879</c:v>
                </c:pt>
                <c:pt idx="54">
                  <c:v>1756.2103843531463</c:v>
                </c:pt>
                <c:pt idx="55">
                  <c:v>1788.7327988782047</c:v>
                </c:pt>
                <c:pt idx="56">
                  <c:v>1821.2552134032626</c:v>
                </c:pt>
                <c:pt idx="57">
                  <c:v>1853.777627928321</c:v>
                </c:pt>
                <c:pt idx="58">
                  <c:v>1886.3000424533791</c:v>
                </c:pt>
                <c:pt idx="59">
                  <c:v>1918.8224569784372</c:v>
                </c:pt>
                <c:pt idx="60">
                  <c:v>1951.3448715034954</c:v>
                </c:pt>
                <c:pt idx="61">
                  <c:v>1983.8672860285537</c:v>
                </c:pt>
                <c:pt idx="62">
                  <c:v>2016.3897005536116</c:v>
                </c:pt>
                <c:pt idx="63">
                  <c:v>2048.9121150786696</c:v>
                </c:pt>
                <c:pt idx="64">
                  <c:v>2081.4345296037282</c:v>
                </c:pt>
                <c:pt idx="65">
                  <c:v>2113.9569441287863</c:v>
                </c:pt>
                <c:pt idx="66">
                  <c:v>2146.4793586538444</c:v>
                </c:pt>
                <c:pt idx="67">
                  <c:v>2179.0017731789026</c:v>
                </c:pt>
                <c:pt idx="68">
                  <c:v>2211.5241877039607</c:v>
                </c:pt>
                <c:pt idx="69">
                  <c:v>2244.0466022290193</c:v>
                </c:pt>
                <c:pt idx="70">
                  <c:v>2276.5690167540774</c:v>
                </c:pt>
                <c:pt idx="71">
                  <c:v>2309.0914312791351</c:v>
                </c:pt>
                <c:pt idx="72">
                  <c:v>2341.6138458041937</c:v>
                </c:pt>
                <c:pt idx="73">
                  <c:v>2374.1362603292519</c:v>
                </c:pt>
                <c:pt idx="74">
                  <c:v>2406.6586748543095</c:v>
                </c:pt>
                <c:pt idx="75">
                  <c:v>2439.1810893793681</c:v>
                </c:pt>
                <c:pt idx="76">
                  <c:v>2471.7035039044263</c:v>
                </c:pt>
                <c:pt idx="77">
                  <c:v>2504.225918429484</c:v>
                </c:pt>
                <c:pt idx="78">
                  <c:v>2536.7483329545425</c:v>
                </c:pt>
                <c:pt idx="79">
                  <c:v>2569.2707474796007</c:v>
                </c:pt>
                <c:pt idx="80">
                  <c:v>2601.7931620046584</c:v>
                </c:pt>
                <c:pt idx="81">
                  <c:v>2634.315576529717</c:v>
                </c:pt>
                <c:pt idx="82">
                  <c:v>2666.8379910547751</c:v>
                </c:pt>
                <c:pt idx="83">
                  <c:v>2699.3604055798332</c:v>
                </c:pt>
                <c:pt idx="84">
                  <c:v>2731.8828201048918</c:v>
                </c:pt>
                <c:pt idx="85">
                  <c:v>2764.40523462995</c:v>
                </c:pt>
                <c:pt idx="86">
                  <c:v>2796.9276491550077</c:v>
                </c:pt>
                <c:pt idx="87">
                  <c:v>2829.4500636800663</c:v>
                </c:pt>
                <c:pt idx="88">
                  <c:v>2861.9724782051244</c:v>
                </c:pt>
                <c:pt idx="89">
                  <c:v>2894.4948927301821</c:v>
                </c:pt>
                <c:pt idx="90">
                  <c:v>2927.0173072552407</c:v>
                </c:pt>
                <c:pt idx="91">
                  <c:v>2959.5397217802988</c:v>
                </c:pt>
                <c:pt idx="92">
                  <c:v>2992.0621363053565</c:v>
                </c:pt>
                <c:pt idx="93">
                  <c:v>3024.5845508304151</c:v>
                </c:pt>
                <c:pt idx="94">
                  <c:v>3057.1069653554732</c:v>
                </c:pt>
                <c:pt idx="95">
                  <c:v>3089.6293798805314</c:v>
                </c:pt>
                <c:pt idx="96">
                  <c:v>3122.15179440559</c:v>
                </c:pt>
                <c:pt idx="97">
                  <c:v>3154.6742089306476</c:v>
                </c:pt>
                <c:pt idx="98">
                  <c:v>3187.1966234557058</c:v>
                </c:pt>
                <c:pt idx="99">
                  <c:v>3219.7190379807644</c:v>
                </c:pt>
                <c:pt idx="100">
                  <c:v>3252.2414525058225</c:v>
                </c:pt>
                <c:pt idx="101">
                  <c:v>3284.7638670308802</c:v>
                </c:pt>
                <c:pt idx="102">
                  <c:v>3317.2862815559388</c:v>
                </c:pt>
                <c:pt idx="103">
                  <c:v>3349.8086960809965</c:v>
                </c:pt>
                <c:pt idx="104">
                  <c:v>3382.3311106060546</c:v>
                </c:pt>
                <c:pt idx="105">
                  <c:v>3414.8535251311132</c:v>
                </c:pt>
                <c:pt idx="106">
                  <c:v>3447.3759396561713</c:v>
                </c:pt>
                <c:pt idx="107">
                  <c:v>3479.898354181229</c:v>
                </c:pt>
                <c:pt idx="108">
                  <c:v>3512.4207687062876</c:v>
                </c:pt>
                <c:pt idx="109">
                  <c:v>3544.9431832313458</c:v>
                </c:pt>
                <c:pt idx="110">
                  <c:v>3577.4655977564039</c:v>
                </c:pt>
                <c:pt idx="111">
                  <c:v>3609.988012281462</c:v>
                </c:pt>
                <c:pt idx="112">
                  <c:v>3642.5104268065202</c:v>
                </c:pt>
                <c:pt idx="113">
                  <c:v>3675.0328413315783</c:v>
                </c:pt>
                <c:pt idx="114">
                  <c:v>3707.5552558566364</c:v>
                </c:pt>
                <c:pt idx="115">
                  <c:v>3740.0776703816946</c:v>
                </c:pt>
                <c:pt idx="116">
                  <c:v>3772.6000849067527</c:v>
                </c:pt>
                <c:pt idx="117">
                  <c:v>3805.1224994318113</c:v>
                </c:pt>
                <c:pt idx="118">
                  <c:v>3837.6449139568695</c:v>
                </c:pt>
                <c:pt idx="119">
                  <c:v>3870.1673284819276</c:v>
                </c:pt>
                <c:pt idx="120">
                  <c:v>3902.6897430069857</c:v>
                </c:pt>
                <c:pt idx="121">
                  <c:v>3935.2121575320439</c:v>
                </c:pt>
                <c:pt idx="122">
                  <c:v>3967.7345720571025</c:v>
                </c:pt>
                <c:pt idx="123">
                  <c:v>4000.2569865821606</c:v>
                </c:pt>
                <c:pt idx="124">
                  <c:v>4032.7794011072183</c:v>
                </c:pt>
                <c:pt idx="125">
                  <c:v>4065.3018156322764</c:v>
                </c:pt>
                <c:pt idx="126">
                  <c:v>4097.8242301573346</c:v>
                </c:pt>
                <c:pt idx="127">
                  <c:v>4130.3466446823923</c:v>
                </c:pt>
                <c:pt idx="128">
                  <c:v>4162.8690592074518</c:v>
                </c:pt>
                <c:pt idx="129">
                  <c:v>4195.3914737325085</c:v>
                </c:pt>
                <c:pt idx="130">
                  <c:v>4227.913888257568</c:v>
                </c:pt>
                <c:pt idx="131">
                  <c:v>4260.4363027826257</c:v>
                </c:pt>
                <c:pt idx="132">
                  <c:v>4292.9587173076834</c:v>
                </c:pt>
                <c:pt idx="133">
                  <c:v>4325.481131832742</c:v>
                </c:pt>
                <c:pt idx="134">
                  <c:v>4358.0035463577997</c:v>
                </c:pt>
                <c:pt idx="135">
                  <c:v>4390.5259608828583</c:v>
                </c:pt>
                <c:pt idx="136">
                  <c:v>4423.0483754079169</c:v>
                </c:pt>
                <c:pt idx="137">
                  <c:v>4455.5707899329745</c:v>
                </c:pt>
                <c:pt idx="138">
                  <c:v>4488.0932044580322</c:v>
                </c:pt>
                <c:pt idx="139">
                  <c:v>4520.6156189830908</c:v>
                </c:pt>
                <c:pt idx="140">
                  <c:v>4553.1380335081485</c:v>
                </c:pt>
                <c:pt idx="141">
                  <c:v>4585.6604480332071</c:v>
                </c:pt>
                <c:pt idx="142">
                  <c:v>4618.1828625582657</c:v>
                </c:pt>
                <c:pt idx="143">
                  <c:v>4650.7052770833234</c:v>
                </c:pt>
                <c:pt idx="144">
                  <c:v>4683.227691608382</c:v>
                </c:pt>
                <c:pt idx="145">
                  <c:v>4715.7501061334397</c:v>
                </c:pt>
                <c:pt idx="146">
                  <c:v>4748.2725206584983</c:v>
                </c:pt>
                <c:pt idx="147">
                  <c:v>4780.7949351835559</c:v>
                </c:pt>
                <c:pt idx="148">
                  <c:v>4813.3173497086145</c:v>
                </c:pt>
                <c:pt idx="149">
                  <c:v>4845.8397642336722</c:v>
                </c:pt>
                <c:pt idx="150">
                  <c:v>4878.3621787587308</c:v>
                </c:pt>
                <c:pt idx="151">
                  <c:v>4910.8845932837885</c:v>
                </c:pt>
                <c:pt idx="152">
                  <c:v>4943.4070078088462</c:v>
                </c:pt>
                <c:pt idx="153">
                  <c:v>4975.9294223339057</c:v>
                </c:pt>
                <c:pt idx="154">
                  <c:v>5008.4518368589643</c:v>
                </c:pt>
                <c:pt idx="155">
                  <c:v>5040.974251384022</c:v>
                </c:pt>
                <c:pt idx="156">
                  <c:v>5073.4966659090796</c:v>
                </c:pt>
                <c:pt idx="157">
                  <c:v>5106.0190804341373</c:v>
                </c:pt>
                <c:pt idx="158">
                  <c:v>5138.5414949591959</c:v>
                </c:pt>
                <c:pt idx="159">
                  <c:v>5171.0639094842545</c:v>
                </c:pt>
                <c:pt idx="160">
                  <c:v>5203.5863240093131</c:v>
                </c:pt>
                <c:pt idx="161">
                  <c:v>5236.1087385343708</c:v>
                </c:pt>
                <c:pt idx="162">
                  <c:v>5268.6311530594303</c:v>
                </c:pt>
                <c:pt idx="163">
                  <c:v>5301.153567584488</c:v>
                </c:pt>
                <c:pt idx="164">
                  <c:v>5333.6759821095466</c:v>
                </c:pt>
                <c:pt idx="165">
                  <c:v>5366.1983966346052</c:v>
                </c:pt>
                <c:pt idx="166">
                  <c:v>5398.7208111596647</c:v>
                </c:pt>
                <c:pt idx="167">
                  <c:v>5431.2432256847233</c:v>
                </c:pt>
                <c:pt idx="168">
                  <c:v>5463.7656402097809</c:v>
                </c:pt>
                <c:pt idx="169">
                  <c:v>5496.2880547348404</c:v>
                </c:pt>
                <c:pt idx="170">
                  <c:v>5528.8104692598999</c:v>
                </c:pt>
                <c:pt idx="171">
                  <c:v>5561.3328837849585</c:v>
                </c:pt>
                <c:pt idx="172">
                  <c:v>5593.8552983100171</c:v>
                </c:pt>
                <c:pt idx="173">
                  <c:v>5626.3777128350748</c:v>
                </c:pt>
                <c:pt idx="174">
                  <c:v>5658.9001273601343</c:v>
                </c:pt>
                <c:pt idx="175">
                  <c:v>5691.4225418851929</c:v>
                </c:pt>
                <c:pt idx="176">
                  <c:v>5723.9449564102515</c:v>
                </c:pt>
                <c:pt idx="177">
                  <c:v>5756.467370935311</c:v>
                </c:pt>
                <c:pt idx="178">
                  <c:v>5788.9897854603696</c:v>
                </c:pt>
                <c:pt idx="179">
                  <c:v>5821.5121999854282</c:v>
                </c:pt>
                <c:pt idx="180">
                  <c:v>5854.0346145104868</c:v>
                </c:pt>
                <c:pt idx="181">
                  <c:v>5886.5570290355463</c:v>
                </c:pt>
                <c:pt idx="182">
                  <c:v>5919.0794435606031</c:v>
                </c:pt>
                <c:pt idx="183">
                  <c:v>5951.6018580856635</c:v>
                </c:pt>
                <c:pt idx="184">
                  <c:v>5984.1242726107221</c:v>
                </c:pt>
                <c:pt idx="185">
                  <c:v>6016.6466871357807</c:v>
                </c:pt>
                <c:pt idx="186">
                  <c:v>6049.1691016608402</c:v>
                </c:pt>
                <c:pt idx="187">
                  <c:v>6081.6915161858969</c:v>
                </c:pt>
                <c:pt idx="188">
                  <c:v>6114.2139307109564</c:v>
                </c:pt>
                <c:pt idx="189">
                  <c:v>6146.736345236015</c:v>
                </c:pt>
                <c:pt idx="190">
                  <c:v>6179.2587597610745</c:v>
                </c:pt>
                <c:pt idx="191">
                  <c:v>6211.7811742861331</c:v>
                </c:pt>
                <c:pt idx="192">
                  <c:v>6244.3035888111917</c:v>
                </c:pt>
                <c:pt idx="193">
                  <c:v>6276.8260033362503</c:v>
                </c:pt>
                <c:pt idx="194">
                  <c:v>6309.3484178613089</c:v>
                </c:pt>
                <c:pt idx="195">
                  <c:v>6341.8708323863684</c:v>
                </c:pt>
                <c:pt idx="196">
                  <c:v>6374.393246911427</c:v>
                </c:pt>
                <c:pt idx="197">
                  <c:v>6406.9156614364856</c:v>
                </c:pt>
                <c:pt idx="198">
                  <c:v>6439.4380759615442</c:v>
                </c:pt>
                <c:pt idx="199">
                  <c:v>6471.9604904866028</c:v>
                </c:pt>
                <c:pt idx="200">
                  <c:v>6504.4829050116614</c:v>
                </c:pt>
                <c:pt idx="201">
                  <c:v>6537.0053195367209</c:v>
                </c:pt>
                <c:pt idx="202">
                  <c:v>6569.5277340617786</c:v>
                </c:pt>
                <c:pt idx="203">
                  <c:v>6602.0501485868381</c:v>
                </c:pt>
                <c:pt idx="204">
                  <c:v>6634.5725631118967</c:v>
                </c:pt>
                <c:pt idx="205">
                  <c:v>6667.0949776369553</c:v>
                </c:pt>
                <c:pt idx="206">
                  <c:v>6699.6173921620139</c:v>
                </c:pt>
                <c:pt idx="207">
                  <c:v>6732.1398066870725</c:v>
                </c:pt>
                <c:pt idx="208">
                  <c:v>6764.662221212132</c:v>
                </c:pt>
                <c:pt idx="209">
                  <c:v>6797.1846357371905</c:v>
                </c:pt>
                <c:pt idx="210">
                  <c:v>6829.70705026225</c:v>
                </c:pt>
                <c:pt idx="211">
                  <c:v>6862.2294647873077</c:v>
                </c:pt>
                <c:pt idx="212">
                  <c:v>6894.7518793123663</c:v>
                </c:pt>
                <c:pt idx="213">
                  <c:v>6927.2742938374258</c:v>
                </c:pt>
                <c:pt idx="214">
                  <c:v>6959.7967083624844</c:v>
                </c:pt>
                <c:pt idx="215">
                  <c:v>6992.3191228875439</c:v>
                </c:pt>
                <c:pt idx="216">
                  <c:v>7024.8415374126016</c:v>
                </c:pt>
                <c:pt idx="217">
                  <c:v>7057.3639519376602</c:v>
                </c:pt>
                <c:pt idx="218">
                  <c:v>7089.8863664627197</c:v>
                </c:pt>
                <c:pt idx="219">
                  <c:v>7122.4087809877783</c:v>
                </c:pt>
                <c:pt idx="220">
                  <c:v>7154.9311955128378</c:v>
                </c:pt>
                <c:pt idx="221">
                  <c:v>7187.4536100378955</c:v>
                </c:pt>
                <c:pt idx="222">
                  <c:v>7219.9760245629541</c:v>
                </c:pt>
                <c:pt idx="223">
                  <c:v>7252.4984390880127</c:v>
                </c:pt>
                <c:pt idx="224">
                  <c:v>7285.0208536130713</c:v>
                </c:pt>
                <c:pt idx="225">
                  <c:v>7317.5432681381308</c:v>
                </c:pt>
                <c:pt idx="226">
                  <c:v>7350.0656826631885</c:v>
                </c:pt>
                <c:pt idx="227">
                  <c:v>7382.588097188248</c:v>
                </c:pt>
                <c:pt idx="228">
                  <c:v>7415.1105117133066</c:v>
                </c:pt>
                <c:pt idx="229">
                  <c:v>7447.6329262383661</c:v>
                </c:pt>
                <c:pt idx="230">
                  <c:v>7480.1553407634237</c:v>
                </c:pt>
                <c:pt idx="231">
                  <c:v>7512.6777552884823</c:v>
                </c:pt>
                <c:pt idx="232">
                  <c:v>7545.2001698135418</c:v>
                </c:pt>
                <c:pt idx="233">
                  <c:v>7577.7225843386004</c:v>
                </c:pt>
                <c:pt idx="234">
                  <c:v>7610.244998863659</c:v>
                </c:pt>
                <c:pt idx="235">
                  <c:v>7642.7674133887176</c:v>
                </c:pt>
                <c:pt idx="236">
                  <c:v>7675.2898279137762</c:v>
                </c:pt>
                <c:pt idx="237">
                  <c:v>7707.8122424388357</c:v>
                </c:pt>
                <c:pt idx="238">
                  <c:v>7740.3346569638943</c:v>
                </c:pt>
                <c:pt idx="239">
                  <c:v>7772.8570714889538</c:v>
                </c:pt>
                <c:pt idx="240">
                  <c:v>7805.3794860140115</c:v>
                </c:pt>
                <c:pt idx="241">
                  <c:v>7837.901900539071</c:v>
                </c:pt>
                <c:pt idx="242">
                  <c:v>7870.4243150641296</c:v>
                </c:pt>
                <c:pt idx="243">
                  <c:v>7902.9467295891882</c:v>
                </c:pt>
                <c:pt idx="244">
                  <c:v>7935.4691441142477</c:v>
                </c:pt>
                <c:pt idx="245">
                  <c:v>7967.9915586393054</c:v>
                </c:pt>
                <c:pt idx="246">
                  <c:v>8000.513973164364</c:v>
                </c:pt>
                <c:pt idx="247">
                  <c:v>8033.0363876894235</c:v>
                </c:pt>
                <c:pt idx="248">
                  <c:v>8065.5588022144821</c:v>
                </c:pt>
                <c:pt idx="249">
                  <c:v>8098.0812167395397</c:v>
                </c:pt>
                <c:pt idx="250">
                  <c:v>8130.6036312645983</c:v>
                </c:pt>
                <c:pt idx="251">
                  <c:v>8163.1260457896578</c:v>
                </c:pt>
                <c:pt idx="252">
                  <c:v>8195.6484603147164</c:v>
                </c:pt>
                <c:pt idx="253">
                  <c:v>8228.1708748397759</c:v>
                </c:pt>
                <c:pt idx="254">
                  <c:v>8260.6932893648336</c:v>
                </c:pt>
                <c:pt idx="255">
                  <c:v>8293.2157038898931</c:v>
                </c:pt>
                <c:pt idx="256">
                  <c:v>8325.7381184149526</c:v>
                </c:pt>
                <c:pt idx="257">
                  <c:v>8358.2605329400103</c:v>
                </c:pt>
                <c:pt idx="258">
                  <c:v>8390.7829474650698</c:v>
                </c:pt>
                <c:pt idx="259">
                  <c:v>8423.3053619901293</c:v>
                </c:pt>
                <c:pt idx="260">
                  <c:v>8455.827776515187</c:v>
                </c:pt>
                <c:pt idx="261">
                  <c:v>8488.3501910402447</c:v>
                </c:pt>
                <c:pt idx="262">
                  <c:v>8520.8726055653024</c:v>
                </c:pt>
                <c:pt idx="263">
                  <c:v>8553.3950200903619</c:v>
                </c:pt>
                <c:pt idx="264">
                  <c:v>8585.9174346154214</c:v>
                </c:pt>
                <c:pt idx="265">
                  <c:v>8618.4398491404809</c:v>
                </c:pt>
                <c:pt idx="266">
                  <c:v>8650.9622636655404</c:v>
                </c:pt>
                <c:pt idx="267">
                  <c:v>8683.4846781905981</c:v>
                </c:pt>
                <c:pt idx="268">
                  <c:v>8716.0070927156576</c:v>
                </c:pt>
                <c:pt idx="269">
                  <c:v>8748.5295072407152</c:v>
                </c:pt>
                <c:pt idx="270">
                  <c:v>8781.0519217657748</c:v>
                </c:pt>
                <c:pt idx="271">
                  <c:v>8813.5743362908324</c:v>
                </c:pt>
                <c:pt idx="272">
                  <c:v>8846.0967508158919</c:v>
                </c:pt>
                <c:pt idx="273">
                  <c:v>8878.6191653409496</c:v>
                </c:pt>
                <c:pt idx="274">
                  <c:v>8911.1415798660091</c:v>
                </c:pt>
                <c:pt idx="275">
                  <c:v>12693.324801907196</c:v>
                </c:pt>
                <c:pt idx="276">
                  <c:v>12647.167257172987</c:v>
                </c:pt>
                <c:pt idx="277">
                  <c:v>12601.009712438778</c:v>
                </c:pt>
                <c:pt idx="278">
                  <c:v>12554.852167704568</c:v>
                </c:pt>
                <c:pt idx="279">
                  <c:v>12508.694622970361</c:v>
                </c:pt>
                <c:pt idx="280">
                  <c:v>12462.537078236152</c:v>
                </c:pt>
                <c:pt idx="281">
                  <c:v>12416.37953350194</c:v>
                </c:pt>
                <c:pt idx="282">
                  <c:v>12370.221988767733</c:v>
                </c:pt>
                <c:pt idx="283">
                  <c:v>12324.064444033524</c:v>
                </c:pt>
                <c:pt idx="284">
                  <c:v>12277.906899299316</c:v>
                </c:pt>
                <c:pt idx="285">
                  <c:v>12231.749354565107</c:v>
                </c:pt>
                <c:pt idx="286">
                  <c:v>12185.591809830898</c:v>
                </c:pt>
                <c:pt idx="287">
                  <c:v>12139.434265096688</c:v>
                </c:pt>
                <c:pt idx="288">
                  <c:v>12093.276720362481</c:v>
                </c:pt>
                <c:pt idx="289">
                  <c:v>12047.119175628271</c:v>
                </c:pt>
                <c:pt idx="290">
                  <c:v>12000.961630894064</c:v>
                </c:pt>
                <c:pt idx="291">
                  <c:v>11954.804086159855</c:v>
                </c:pt>
                <c:pt idx="292">
                  <c:v>11908.646541425645</c:v>
                </c:pt>
                <c:pt idx="293">
                  <c:v>11862.488996691436</c:v>
                </c:pt>
                <c:pt idx="294">
                  <c:v>11816.331451957229</c:v>
                </c:pt>
                <c:pt idx="295">
                  <c:v>11770.173907223019</c:v>
                </c:pt>
                <c:pt idx="296">
                  <c:v>11724.01636248881</c:v>
                </c:pt>
                <c:pt idx="297">
                  <c:v>11677.858817754603</c:v>
                </c:pt>
                <c:pt idx="298">
                  <c:v>11631.701273020393</c:v>
                </c:pt>
                <c:pt idx="299">
                  <c:v>11585.543728286184</c:v>
                </c:pt>
                <c:pt idx="300">
                  <c:v>11539.386183551975</c:v>
                </c:pt>
                <c:pt idx="301">
                  <c:v>11493.228638817765</c:v>
                </c:pt>
                <c:pt idx="302">
                  <c:v>11447.071094083558</c:v>
                </c:pt>
                <c:pt idx="303">
                  <c:v>11400.913549349347</c:v>
                </c:pt>
                <c:pt idx="304">
                  <c:v>11354.756004615139</c:v>
                </c:pt>
                <c:pt idx="305">
                  <c:v>11308.59845988093</c:v>
                </c:pt>
                <c:pt idx="306">
                  <c:v>11262.440915146723</c:v>
                </c:pt>
                <c:pt idx="307">
                  <c:v>11216.283370412513</c:v>
                </c:pt>
                <c:pt idx="308">
                  <c:v>11170.125825678304</c:v>
                </c:pt>
                <c:pt idx="309">
                  <c:v>11123.968280944095</c:v>
                </c:pt>
                <c:pt idx="310">
                  <c:v>11077.810736209885</c:v>
                </c:pt>
                <c:pt idx="311">
                  <c:v>11031.653191475676</c:v>
                </c:pt>
                <c:pt idx="312">
                  <c:v>10985.495646741469</c:v>
                </c:pt>
                <c:pt idx="313">
                  <c:v>10939.338102007259</c:v>
                </c:pt>
                <c:pt idx="314">
                  <c:v>10893.180557273052</c:v>
                </c:pt>
                <c:pt idx="315">
                  <c:v>10847.023012538841</c:v>
                </c:pt>
                <c:pt idx="316">
                  <c:v>10800.865467804633</c:v>
                </c:pt>
                <c:pt idx="317">
                  <c:v>10754.707923070426</c:v>
                </c:pt>
                <c:pt idx="318">
                  <c:v>10708.550378336216</c:v>
                </c:pt>
                <c:pt idx="319">
                  <c:v>10662.392833602005</c:v>
                </c:pt>
                <c:pt idx="320">
                  <c:v>10616.235288867798</c:v>
                </c:pt>
                <c:pt idx="321">
                  <c:v>10570.077744133589</c:v>
                </c:pt>
                <c:pt idx="322">
                  <c:v>10523.920199399379</c:v>
                </c:pt>
                <c:pt idx="323">
                  <c:v>10477.76265466517</c:v>
                </c:pt>
                <c:pt idx="324">
                  <c:v>10431.605109930962</c:v>
                </c:pt>
                <c:pt idx="325">
                  <c:v>10385.447565196753</c:v>
                </c:pt>
                <c:pt idx="326">
                  <c:v>10339.290020462544</c:v>
                </c:pt>
                <c:pt idx="327">
                  <c:v>10293.132475728336</c:v>
                </c:pt>
                <c:pt idx="328">
                  <c:v>10246.974930994125</c:v>
                </c:pt>
                <c:pt idx="329">
                  <c:v>10200.817386259918</c:v>
                </c:pt>
                <c:pt idx="330">
                  <c:v>10154.659841525709</c:v>
                </c:pt>
                <c:pt idx="331">
                  <c:v>10108.502296791499</c:v>
                </c:pt>
                <c:pt idx="332">
                  <c:v>10062.344752057292</c:v>
                </c:pt>
                <c:pt idx="333">
                  <c:v>10016.187207323082</c:v>
                </c:pt>
                <c:pt idx="334">
                  <c:v>9970.0296625888732</c:v>
                </c:pt>
                <c:pt idx="335">
                  <c:v>9923.8721178546657</c:v>
                </c:pt>
                <c:pt idx="336">
                  <c:v>9877.7145731204564</c:v>
                </c:pt>
                <c:pt idx="337">
                  <c:v>9831.5570283862489</c:v>
                </c:pt>
                <c:pt idx="338">
                  <c:v>9785.3994836520378</c:v>
                </c:pt>
                <c:pt idx="339">
                  <c:v>9739.2419389178285</c:v>
                </c:pt>
                <c:pt idx="340">
                  <c:v>9693.084394183621</c:v>
                </c:pt>
                <c:pt idx="341">
                  <c:v>9646.9268494494117</c:v>
                </c:pt>
                <c:pt idx="342">
                  <c:v>9600.7693047152025</c:v>
                </c:pt>
                <c:pt idx="343">
                  <c:v>9554.611759980995</c:v>
                </c:pt>
                <c:pt idx="344">
                  <c:v>9508.4542152467857</c:v>
                </c:pt>
                <c:pt idx="345">
                  <c:v>9462.2966705125764</c:v>
                </c:pt>
                <c:pt idx="346">
                  <c:v>9416.1391257783671</c:v>
                </c:pt>
                <c:pt idx="347">
                  <c:v>9369.9815810441596</c:v>
                </c:pt>
                <c:pt idx="348">
                  <c:v>9323.8240363099503</c:v>
                </c:pt>
                <c:pt idx="349">
                  <c:v>9277.6664915757392</c:v>
                </c:pt>
                <c:pt idx="350">
                  <c:v>9231.5089468415317</c:v>
                </c:pt>
                <c:pt idx="351">
                  <c:v>9185.3514021073224</c:v>
                </c:pt>
                <c:pt idx="352">
                  <c:v>9139.193857373115</c:v>
                </c:pt>
                <c:pt idx="353">
                  <c:v>9093.0363126389057</c:v>
                </c:pt>
                <c:pt idx="354">
                  <c:v>9046.8787679046982</c:v>
                </c:pt>
                <c:pt idx="355">
                  <c:v>9000.7212231704889</c:v>
                </c:pt>
                <c:pt idx="356">
                  <c:v>8954.5636784362814</c:v>
                </c:pt>
                <c:pt idx="357">
                  <c:v>8908.4061337020703</c:v>
                </c:pt>
                <c:pt idx="358">
                  <c:v>8862.248588967861</c:v>
                </c:pt>
                <c:pt idx="359">
                  <c:v>8816.0910442336535</c:v>
                </c:pt>
                <c:pt idx="360">
                  <c:v>8769.9334994994442</c:v>
                </c:pt>
                <c:pt idx="361">
                  <c:v>8723.7759547652349</c:v>
                </c:pt>
                <c:pt idx="362">
                  <c:v>8677.6184100310275</c:v>
                </c:pt>
                <c:pt idx="363">
                  <c:v>8631.4608652968182</c:v>
                </c:pt>
                <c:pt idx="364">
                  <c:v>8585.3033205626089</c:v>
                </c:pt>
                <c:pt idx="365">
                  <c:v>8539.1457758283996</c:v>
                </c:pt>
                <c:pt idx="366">
                  <c:v>8492.9882310941903</c:v>
                </c:pt>
                <c:pt idx="367">
                  <c:v>8446.830686359981</c:v>
                </c:pt>
                <c:pt idx="368">
                  <c:v>8400.6731416257735</c:v>
                </c:pt>
                <c:pt idx="369">
                  <c:v>8354.5155968915642</c:v>
                </c:pt>
                <c:pt idx="370">
                  <c:v>8308.3580521573549</c:v>
                </c:pt>
                <c:pt idx="371">
                  <c:v>8262.2005074231474</c:v>
                </c:pt>
                <c:pt idx="372">
                  <c:v>8216.0429626889381</c:v>
                </c:pt>
                <c:pt idx="373">
                  <c:v>8169.8854179547279</c:v>
                </c:pt>
                <c:pt idx="374">
                  <c:v>8123.7278732205205</c:v>
                </c:pt>
                <c:pt idx="375">
                  <c:v>8077.5703284863121</c:v>
                </c:pt>
                <c:pt idx="376">
                  <c:v>8031.4127837521009</c:v>
                </c:pt>
                <c:pt idx="377">
                  <c:v>7985.2552390178935</c:v>
                </c:pt>
                <c:pt idx="378">
                  <c:v>7939.0976942836842</c:v>
                </c:pt>
                <c:pt idx="379">
                  <c:v>7892.9401495494758</c:v>
                </c:pt>
                <c:pt idx="380">
                  <c:v>7846.7826048152665</c:v>
                </c:pt>
                <c:pt idx="381">
                  <c:v>7800.625060081059</c:v>
                </c:pt>
                <c:pt idx="382">
                  <c:v>7754.4675153468488</c:v>
                </c:pt>
                <c:pt idx="383">
                  <c:v>7708.3099706126422</c:v>
                </c:pt>
                <c:pt idx="384">
                  <c:v>7662.152425878432</c:v>
                </c:pt>
                <c:pt idx="385">
                  <c:v>7615.9948811442237</c:v>
                </c:pt>
                <c:pt idx="386">
                  <c:v>7569.8373364100144</c:v>
                </c:pt>
                <c:pt idx="387">
                  <c:v>7523.6797916758051</c:v>
                </c:pt>
                <c:pt idx="388">
                  <c:v>7477.5222469415967</c:v>
                </c:pt>
                <c:pt idx="389">
                  <c:v>7431.3647022073874</c:v>
                </c:pt>
                <c:pt idx="390">
                  <c:v>7385.2071574731781</c:v>
                </c:pt>
                <c:pt idx="391">
                  <c:v>7339.0496127389697</c:v>
                </c:pt>
                <c:pt idx="392">
                  <c:v>7292.8920680047604</c:v>
                </c:pt>
                <c:pt idx="393">
                  <c:v>7246.7345232705529</c:v>
                </c:pt>
                <c:pt idx="394">
                  <c:v>7200.5769785363436</c:v>
                </c:pt>
                <c:pt idx="395">
                  <c:v>7154.4194338021334</c:v>
                </c:pt>
                <c:pt idx="396">
                  <c:v>7108.261889067925</c:v>
                </c:pt>
                <c:pt idx="397">
                  <c:v>7062.1043443337157</c:v>
                </c:pt>
                <c:pt idx="398">
                  <c:v>7015.9467995995074</c:v>
                </c:pt>
                <c:pt idx="399">
                  <c:v>6969.789254865299</c:v>
                </c:pt>
                <c:pt idx="400">
                  <c:v>6923.6317101310906</c:v>
                </c:pt>
                <c:pt idx="401">
                  <c:v>6877.4741653968813</c:v>
                </c:pt>
                <c:pt idx="402">
                  <c:v>6831.3166206626729</c:v>
                </c:pt>
                <c:pt idx="403">
                  <c:v>6785.1590759284645</c:v>
                </c:pt>
                <c:pt idx="404">
                  <c:v>6739.0015311942552</c:v>
                </c:pt>
                <c:pt idx="405">
                  <c:v>6692.843986460045</c:v>
                </c:pt>
                <c:pt idx="406">
                  <c:v>6646.6864417258366</c:v>
                </c:pt>
                <c:pt idx="407">
                  <c:v>6600.5288969916282</c:v>
                </c:pt>
                <c:pt idx="408">
                  <c:v>6554.3713522574199</c:v>
                </c:pt>
                <c:pt idx="409">
                  <c:v>6508.2138075232106</c:v>
                </c:pt>
                <c:pt idx="410">
                  <c:v>6462.0562627890022</c:v>
                </c:pt>
                <c:pt idx="411">
                  <c:v>6415.8987180547929</c:v>
                </c:pt>
                <c:pt idx="412">
                  <c:v>6369.7411733205836</c:v>
                </c:pt>
                <c:pt idx="413">
                  <c:v>6323.5836285863761</c:v>
                </c:pt>
                <c:pt idx="414">
                  <c:v>6277.4260838521677</c:v>
                </c:pt>
                <c:pt idx="415">
                  <c:v>6231.2685391179566</c:v>
                </c:pt>
                <c:pt idx="416">
                  <c:v>6185.1109943837473</c:v>
                </c:pt>
                <c:pt idx="417">
                  <c:v>6138.9534496495389</c:v>
                </c:pt>
                <c:pt idx="418">
                  <c:v>6092.7959049153314</c:v>
                </c:pt>
                <c:pt idx="419">
                  <c:v>6046.6383601811222</c:v>
                </c:pt>
                <c:pt idx="420">
                  <c:v>6000.4808154469129</c:v>
                </c:pt>
                <c:pt idx="421">
                  <c:v>5954.3232707127036</c:v>
                </c:pt>
                <c:pt idx="422">
                  <c:v>5908.1657259784952</c:v>
                </c:pt>
                <c:pt idx="423">
                  <c:v>5862.0081812442868</c:v>
                </c:pt>
                <c:pt idx="424">
                  <c:v>5815.8506365100775</c:v>
                </c:pt>
                <c:pt idx="425">
                  <c:v>5769.6930917758682</c:v>
                </c:pt>
                <c:pt idx="426">
                  <c:v>5723.5355470416598</c:v>
                </c:pt>
                <c:pt idx="427">
                  <c:v>5677.3780023074505</c:v>
                </c:pt>
                <c:pt idx="428">
                  <c:v>5631.220457573243</c:v>
                </c:pt>
                <c:pt idx="429">
                  <c:v>5585.0629128390347</c:v>
                </c:pt>
                <c:pt idx="430">
                  <c:v>5538.9053681048244</c:v>
                </c:pt>
                <c:pt idx="431">
                  <c:v>5492.7478233706161</c:v>
                </c:pt>
                <c:pt idx="432">
                  <c:v>5446.5902786364086</c:v>
                </c:pt>
                <c:pt idx="433">
                  <c:v>5400.4327339021993</c:v>
                </c:pt>
                <c:pt idx="434">
                  <c:v>5354.2751891679891</c:v>
                </c:pt>
                <c:pt idx="435">
                  <c:v>5308.1176444337798</c:v>
                </c:pt>
                <c:pt idx="436">
                  <c:v>5261.9600996995714</c:v>
                </c:pt>
                <c:pt idx="437">
                  <c:v>5215.802554965363</c:v>
                </c:pt>
                <c:pt idx="438">
                  <c:v>5169.6450102311537</c:v>
                </c:pt>
                <c:pt idx="439">
                  <c:v>5123.4874654969453</c:v>
                </c:pt>
                <c:pt idx="440">
                  <c:v>5077.329920762736</c:v>
                </c:pt>
                <c:pt idx="441">
                  <c:v>5031.1723760285267</c:v>
                </c:pt>
                <c:pt idx="442">
                  <c:v>4985.0148312943193</c:v>
                </c:pt>
                <c:pt idx="443">
                  <c:v>4938.85728656011</c:v>
                </c:pt>
                <c:pt idx="444">
                  <c:v>4892.6997418259016</c:v>
                </c:pt>
                <c:pt idx="445">
                  <c:v>4846.5421970916914</c:v>
                </c:pt>
                <c:pt idx="446">
                  <c:v>4800.3846523574821</c:v>
                </c:pt>
                <c:pt idx="447">
                  <c:v>4754.2271076232755</c:v>
                </c:pt>
                <c:pt idx="448">
                  <c:v>4708.0695628890662</c:v>
                </c:pt>
                <c:pt idx="449">
                  <c:v>4661.9120181548569</c:v>
                </c:pt>
                <c:pt idx="450">
                  <c:v>4615.7544734206476</c:v>
                </c:pt>
                <c:pt idx="451">
                  <c:v>4569.5969286864392</c:v>
                </c:pt>
                <c:pt idx="452">
                  <c:v>4523.4393839522318</c:v>
                </c:pt>
                <c:pt idx="453">
                  <c:v>4477.2818392180216</c:v>
                </c:pt>
                <c:pt idx="454">
                  <c:v>4431.1242944838123</c:v>
                </c:pt>
                <c:pt idx="455">
                  <c:v>4384.966749749603</c:v>
                </c:pt>
                <c:pt idx="456">
                  <c:v>4338.8092050153955</c:v>
                </c:pt>
                <c:pt idx="457">
                  <c:v>4292.6516602811862</c:v>
                </c:pt>
                <c:pt idx="458">
                  <c:v>4246.4941155469778</c:v>
                </c:pt>
                <c:pt idx="459">
                  <c:v>4200.3365708127685</c:v>
                </c:pt>
                <c:pt idx="460">
                  <c:v>4154.1790260785592</c:v>
                </c:pt>
                <c:pt idx="461">
                  <c:v>4108.0214813443517</c:v>
                </c:pt>
                <c:pt idx="462">
                  <c:v>4061.8639366101411</c:v>
                </c:pt>
                <c:pt idx="463">
                  <c:v>4015.7063918759322</c:v>
                </c:pt>
                <c:pt idx="464">
                  <c:v>3969.5488471417239</c:v>
                </c:pt>
                <c:pt idx="465">
                  <c:v>3923.3913024075146</c:v>
                </c:pt>
                <c:pt idx="466">
                  <c:v>3877.2337576733066</c:v>
                </c:pt>
                <c:pt idx="467">
                  <c:v>3831.0762129390973</c:v>
                </c:pt>
                <c:pt idx="468">
                  <c:v>3784.9186682048885</c:v>
                </c:pt>
                <c:pt idx="469">
                  <c:v>3738.7611234706796</c:v>
                </c:pt>
                <c:pt idx="470">
                  <c:v>3692.6035787364704</c:v>
                </c:pt>
                <c:pt idx="471">
                  <c:v>3646.4460340022624</c:v>
                </c:pt>
                <c:pt idx="472">
                  <c:v>3600.2884892680536</c:v>
                </c:pt>
                <c:pt idx="473">
                  <c:v>3554.1309445338447</c:v>
                </c:pt>
                <c:pt idx="474">
                  <c:v>3507.9733997996345</c:v>
                </c:pt>
                <c:pt idx="475">
                  <c:v>3461.8158550654266</c:v>
                </c:pt>
                <c:pt idx="476">
                  <c:v>3415.6583103312187</c:v>
                </c:pt>
                <c:pt idx="477">
                  <c:v>3369.5007655970098</c:v>
                </c:pt>
                <c:pt idx="478">
                  <c:v>3323.343220862801</c:v>
                </c:pt>
                <c:pt idx="479">
                  <c:v>3277.1856761285917</c:v>
                </c:pt>
                <c:pt idx="480">
                  <c:v>3231.0281313943838</c:v>
                </c:pt>
                <c:pt idx="481">
                  <c:v>3184.8705866601749</c:v>
                </c:pt>
                <c:pt idx="482">
                  <c:v>3138.7130419259647</c:v>
                </c:pt>
                <c:pt idx="483">
                  <c:v>3092.5554971917554</c:v>
                </c:pt>
                <c:pt idx="484">
                  <c:v>3046.3979524575466</c:v>
                </c:pt>
                <c:pt idx="485">
                  <c:v>3000.2404077233386</c:v>
                </c:pt>
                <c:pt idx="486">
                  <c:v>2954.0828629891298</c:v>
                </c:pt>
                <c:pt idx="487">
                  <c:v>2907.925318254921</c:v>
                </c:pt>
                <c:pt idx="488">
                  <c:v>2861.767773520713</c:v>
                </c:pt>
                <c:pt idx="489">
                  <c:v>2815.6102287865042</c:v>
                </c:pt>
                <c:pt idx="490">
                  <c:v>2769.4526840522949</c:v>
                </c:pt>
                <c:pt idx="491">
                  <c:v>2723.2951393180847</c:v>
                </c:pt>
                <c:pt idx="492">
                  <c:v>2677.1375945838768</c:v>
                </c:pt>
                <c:pt idx="493">
                  <c:v>2630.9800498496679</c:v>
                </c:pt>
                <c:pt idx="494">
                  <c:v>2584.8225051154591</c:v>
                </c:pt>
                <c:pt idx="495">
                  <c:v>2538.6649603812511</c:v>
                </c:pt>
                <c:pt idx="496">
                  <c:v>2492.5074156470419</c:v>
                </c:pt>
                <c:pt idx="497">
                  <c:v>2446.349870912833</c:v>
                </c:pt>
                <c:pt idx="498">
                  <c:v>2400.1923261786242</c:v>
                </c:pt>
                <c:pt idx="499">
                  <c:v>2354.0347814444162</c:v>
                </c:pt>
                <c:pt idx="500">
                  <c:v>2307.8772367102074</c:v>
                </c:pt>
                <c:pt idx="501">
                  <c:v>2261.7196919759967</c:v>
                </c:pt>
                <c:pt idx="502">
                  <c:v>2215.5621472417879</c:v>
                </c:pt>
                <c:pt idx="503">
                  <c:v>2169.4046025075791</c:v>
                </c:pt>
                <c:pt idx="504">
                  <c:v>2123.2470577733707</c:v>
                </c:pt>
                <c:pt idx="505">
                  <c:v>2077.0895130391618</c:v>
                </c:pt>
                <c:pt idx="506">
                  <c:v>2030.931968304953</c:v>
                </c:pt>
                <c:pt idx="507">
                  <c:v>1984.7744235707439</c:v>
                </c:pt>
                <c:pt idx="508">
                  <c:v>1938.6168788365349</c:v>
                </c:pt>
                <c:pt idx="509">
                  <c:v>1892.4593341023271</c:v>
                </c:pt>
                <c:pt idx="510">
                  <c:v>1846.3017893681169</c:v>
                </c:pt>
                <c:pt idx="511">
                  <c:v>1800.1442446339079</c:v>
                </c:pt>
                <c:pt idx="512">
                  <c:v>1753.9866998996988</c:v>
                </c:pt>
                <c:pt idx="513">
                  <c:v>1707.8291551654897</c:v>
                </c:pt>
                <c:pt idx="514">
                  <c:v>1661.671610431282</c:v>
                </c:pt>
                <c:pt idx="515">
                  <c:v>1615.514065697073</c:v>
                </c:pt>
                <c:pt idx="516">
                  <c:v>1569.3565209628628</c:v>
                </c:pt>
                <c:pt idx="517">
                  <c:v>1523.1989762286562</c:v>
                </c:pt>
                <c:pt idx="518">
                  <c:v>1477.041431494446</c:v>
                </c:pt>
                <c:pt idx="519">
                  <c:v>1430.8838867602381</c:v>
                </c:pt>
                <c:pt idx="520">
                  <c:v>1384.7263420260279</c:v>
                </c:pt>
                <c:pt idx="521">
                  <c:v>1338.5687972918213</c:v>
                </c:pt>
                <c:pt idx="522">
                  <c:v>1292.4112525576111</c:v>
                </c:pt>
                <c:pt idx="523">
                  <c:v>1246.2537078234045</c:v>
                </c:pt>
                <c:pt idx="524">
                  <c:v>1200.0961630891943</c:v>
                </c:pt>
                <c:pt idx="525">
                  <c:v>1153.9386183549841</c:v>
                </c:pt>
                <c:pt idx="526">
                  <c:v>1107.7810736207762</c:v>
                </c:pt>
                <c:pt idx="527">
                  <c:v>1061.623528886566</c:v>
                </c:pt>
                <c:pt idx="528">
                  <c:v>1015.4659841523594</c:v>
                </c:pt>
                <c:pt idx="529">
                  <c:v>969.30843941814908</c:v>
                </c:pt>
                <c:pt idx="530">
                  <c:v>923.15089468394126</c:v>
                </c:pt>
                <c:pt idx="531">
                  <c:v>876.99334994973105</c:v>
                </c:pt>
                <c:pt idx="532">
                  <c:v>830.83580521552324</c:v>
                </c:pt>
                <c:pt idx="533">
                  <c:v>784.67826048131553</c:v>
                </c:pt>
                <c:pt idx="534">
                  <c:v>738.52071574710521</c:v>
                </c:pt>
                <c:pt idx="535">
                  <c:v>692.36317101289615</c:v>
                </c:pt>
                <c:pt idx="536">
                  <c:v>646.20562627868583</c:v>
                </c:pt>
                <c:pt idx="537">
                  <c:v>600.04808154447937</c:v>
                </c:pt>
                <c:pt idx="538">
                  <c:v>553.89053681026917</c:v>
                </c:pt>
                <c:pt idx="539">
                  <c:v>507.73299207606135</c:v>
                </c:pt>
                <c:pt idx="540">
                  <c:v>461.57544734185359</c:v>
                </c:pt>
                <c:pt idx="541">
                  <c:v>415.41790260764452</c:v>
                </c:pt>
                <c:pt idx="542">
                  <c:v>369.26035787343551</c:v>
                </c:pt>
                <c:pt idx="543">
                  <c:v>323.10281313922775</c:v>
                </c:pt>
                <c:pt idx="544">
                  <c:v>276.94526840501749</c:v>
                </c:pt>
                <c:pt idx="545">
                  <c:v>230.7877236708072</c:v>
                </c:pt>
                <c:pt idx="546">
                  <c:v>184.63017893659941</c:v>
                </c:pt>
                <c:pt idx="547">
                  <c:v>138.47263420238912</c:v>
                </c:pt>
                <c:pt idx="548">
                  <c:v>92.315089468181341</c:v>
                </c:pt>
                <c:pt idx="549">
                  <c:v>46.157544733971058</c:v>
                </c:pt>
                <c:pt idx="550">
                  <c:v>2.3421916707331362E-10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1.0300000000000001E-6</c:v>
                </c:pt>
                <c:pt idx="1">
                  <c:v>1.0300267602039827E-6</c:v>
                </c:pt>
                <c:pt idx="2">
                  <c:v>1.0300802806119476E-6</c:v>
                </c:pt>
                <c:pt idx="3">
                  <c:v>1.030160561223895E-6</c:v>
                </c:pt>
                <c:pt idx="4">
                  <c:v>1.0302676020398251E-6</c:v>
                </c:pt>
                <c:pt idx="5">
                  <c:v>1.0304014030597374E-6</c:v>
                </c:pt>
                <c:pt idx="6">
                  <c:v>1.0305619642836324E-6</c:v>
                </c:pt>
                <c:pt idx="7">
                  <c:v>1.0307492857115099E-6</c:v>
                </c:pt>
                <c:pt idx="8">
                  <c:v>1.0309633673433697E-6</c:v>
                </c:pt>
                <c:pt idx="9">
                  <c:v>1.0312042091792124E-6</c:v>
                </c:pt>
                <c:pt idx="10">
                  <c:v>1.0314718112190371E-6</c:v>
                </c:pt>
                <c:pt idx="11">
                  <c:v>1.0317661734628447E-6</c:v>
                </c:pt>
                <c:pt idx="12">
                  <c:v>1.0320872959106345E-6</c:v>
                </c:pt>
                <c:pt idx="13">
                  <c:v>1.032435178562407E-6</c:v>
                </c:pt>
                <c:pt idx="14">
                  <c:v>1.0328098214181618E-6</c:v>
                </c:pt>
                <c:pt idx="15">
                  <c:v>1.0332112244778993E-6</c:v>
                </c:pt>
                <c:pt idx="16">
                  <c:v>1.033639387741619E-6</c:v>
                </c:pt>
                <c:pt idx="17">
                  <c:v>1.0340943112093215E-6</c:v>
                </c:pt>
                <c:pt idx="18">
                  <c:v>1.0345759948810063E-6</c:v>
                </c:pt>
                <c:pt idx="19">
                  <c:v>1.0350844387566737E-6</c:v>
                </c:pt>
                <c:pt idx="20">
                  <c:v>1.0356196428363237E-6</c:v>
                </c:pt>
                <c:pt idx="21">
                  <c:v>1.036181607119956E-6</c:v>
                </c:pt>
                <c:pt idx="22">
                  <c:v>1.0367703316075708E-6</c:v>
                </c:pt>
                <c:pt idx="23">
                  <c:v>1.037385816299168E-6</c:v>
                </c:pt>
                <c:pt idx="24">
                  <c:v>1.038028061194748E-6</c:v>
                </c:pt>
                <c:pt idx="25">
                  <c:v>1.0386970662943103E-6</c:v>
                </c:pt>
                <c:pt idx="26">
                  <c:v>1.039392831597855E-6</c:v>
                </c:pt>
                <c:pt idx="27">
                  <c:v>1.0401153571053825E-6</c:v>
                </c:pt>
                <c:pt idx="28">
                  <c:v>1.0408646428168923E-6</c:v>
                </c:pt>
                <c:pt idx="29">
                  <c:v>1.0416406887323846E-6</c:v>
                </c:pt>
                <c:pt idx="30">
                  <c:v>1.0424434948518593E-6</c:v>
                </c:pt>
                <c:pt idx="31">
                  <c:v>1.0432730611753166E-6</c:v>
                </c:pt>
                <c:pt idx="32">
                  <c:v>1.0441293877027564E-6</c:v>
                </c:pt>
                <c:pt idx="33">
                  <c:v>1.0450124744341786E-6</c:v>
                </c:pt>
                <c:pt idx="34">
                  <c:v>1.0459223213695833E-6</c:v>
                </c:pt>
                <c:pt idx="35">
                  <c:v>1.0468589285089706E-6</c:v>
                </c:pt>
                <c:pt idx="36">
                  <c:v>1.0478222958523403E-6</c:v>
                </c:pt>
                <c:pt idx="37">
                  <c:v>1.0488124233996927E-6</c:v>
                </c:pt>
                <c:pt idx="38">
                  <c:v>1.0498293111510273E-6</c:v>
                </c:pt>
                <c:pt idx="39">
                  <c:v>1.0508729591063446E-6</c:v>
                </c:pt>
                <c:pt idx="40">
                  <c:v>1.0519433672656443E-6</c:v>
                </c:pt>
                <c:pt idx="41">
                  <c:v>1.0530405356289265E-6</c:v>
                </c:pt>
                <c:pt idx="42">
                  <c:v>1.0541644641961911E-6</c:v>
                </c:pt>
                <c:pt idx="43">
                  <c:v>1.0553151529674385E-6</c:v>
                </c:pt>
                <c:pt idx="44">
                  <c:v>1.0564926019426682E-6</c:v>
                </c:pt>
                <c:pt idx="45">
                  <c:v>1.0576968111218802E-6</c:v>
                </c:pt>
                <c:pt idx="46">
                  <c:v>1.0589277805050749E-6</c:v>
                </c:pt>
                <c:pt idx="47">
                  <c:v>1.060185510092252E-6</c:v>
                </c:pt>
                <c:pt idx="48">
                  <c:v>1.0614699998834118E-6</c:v>
                </c:pt>
                <c:pt idx="49">
                  <c:v>1.0627812498785539E-6</c:v>
                </c:pt>
                <c:pt idx="50">
                  <c:v>1.0641192600776785E-6</c:v>
                </c:pt>
                <c:pt idx="51">
                  <c:v>1.0654840304807857E-6</c:v>
                </c:pt>
                <c:pt idx="52">
                  <c:v>1.0668755610878753E-6</c:v>
                </c:pt>
                <c:pt idx="53">
                  <c:v>1.0682938518989474E-6</c:v>
                </c:pt>
                <c:pt idx="54">
                  <c:v>1.0697389029140021E-6</c:v>
                </c:pt>
                <c:pt idx="55">
                  <c:v>1.0712107141330391E-6</c:v>
                </c:pt>
                <c:pt idx="56">
                  <c:v>1.0727092855560587E-6</c:v>
                </c:pt>
                <c:pt idx="57">
                  <c:v>1.0742346171830609E-6</c:v>
                </c:pt>
                <c:pt idx="58">
                  <c:v>1.0757867090140454E-6</c:v>
                </c:pt>
                <c:pt idx="59">
                  <c:v>1.0773655610490125E-6</c:v>
                </c:pt>
                <c:pt idx="60">
                  <c:v>1.0789711732879621E-6</c:v>
                </c:pt>
                <c:pt idx="61">
                  <c:v>1.0806035457308943E-6</c:v>
                </c:pt>
                <c:pt idx="62">
                  <c:v>1.0822626783778088E-6</c:v>
                </c:pt>
                <c:pt idx="63">
                  <c:v>1.0839485712287057E-6</c:v>
                </c:pt>
                <c:pt idx="64">
                  <c:v>1.0856612242835853E-6</c:v>
                </c:pt>
                <c:pt idx="65">
                  <c:v>1.0874006375424474E-6</c:v>
                </c:pt>
                <c:pt idx="66">
                  <c:v>1.0891668110052919E-6</c:v>
                </c:pt>
                <c:pt idx="67">
                  <c:v>1.0909597446721188E-6</c:v>
                </c:pt>
                <c:pt idx="68">
                  <c:v>1.0927794385429285E-6</c:v>
                </c:pt>
                <c:pt idx="69">
                  <c:v>1.0946258926177204E-6</c:v>
                </c:pt>
                <c:pt idx="70">
                  <c:v>1.096499106896495E-6</c:v>
                </c:pt>
                <c:pt idx="71">
                  <c:v>1.0983990813792519E-6</c:v>
                </c:pt>
                <c:pt idx="72">
                  <c:v>1.1003258160659914E-6</c:v>
                </c:pt>
                <c:pt idx="73">
                  <c:v>1.1022793109567135E-6</c:v>
                </c:pt>
                <c:pt idx="74">
                  <c:v>1.1042595660514179E-6</c:v>
                </c:pt>
                <c:pt idx="75">
                  <c:v>1.1062665813501049E-6</c:v>
                </c:pt>
                <c:pt idx="76">
                  <c:v>1.1083003568527742E-6</c:v>
                </c:pt>
                <c:pt idx="77">
                  <c:v>1.1103608925594263E-6</c:v>
                </c:pt>
                <c:pt idx="78">
                  <c:v>1.1124481884700608E-6</c:v>
                </c:pt>
                <c:pt idx="79">
                  <c:v>1.1145622445846776E-6</c:v>
                </c:pt>
                <c:pt idx="80">
                  <c:v>1.1167030609032771E-6</c:v>
                </c:pt>
                <c:pt idx="81">
                  <c:v>1.118870637425859E-6</c:v>
                </c:pt>
                <c:pt idx="82">
                  <c:v>1.1210649741524233E-6</c:v>
                </c:pt>
                <c:pt idx="83">
                  <c:v>1.1232860710829704E-6</c:v>
                </c:pt>
                <c:pt idx="84">
                  <c:v>1.1255339282174997E-6</c:v>
                </c:pt>
                <c:pt idx="85">
                  <c:v>1.1278085455560115E-6</c:v>
                </c:pt>
                <c:pt idx="86">
                  <c:v>1.130109923098506E-6</c:v>
                </c:pt>
                <c:pt idx="87">
                  <c:v>1.1324380608449829E-6</c:v>
                </c:pt>
                <c:pt idx="88">
                  <c:v>1.1347929587954423E-6</c:v>
                </c:pt>
                <c:pt idx="89">
                  <c:v>1.1371746169498841E-6</c:v>
                </c:pt>
                <c:pt idx="90">
                  <c:v>1.1395830353083084E-6</c:v>
                </c:pt>
                <c:pt idx="91">
                  <c:v>1.1420182138707153E-6</c:v>
                </c:pt>
                <c:pt idx="92">
                  <c:v>1.1444801526371045E-6</c:v>
                </c:pt>
                <c:pt idx="93">
                  <c:v>1.1469688516074765E-6</c:v>
                </c:pt>
                <c:pt idx="94">
                  <c:v>1.1494843107818307E-6</c:v>
                </c:pt>
                <c:pt idx="95">
                  <c:v>1.1520265301601676E-6</c:v>
                </c:pt>
                <c:pt idx="96">
                  <c:v>1.1545955097424869E-6</c:v>
                </c:pt>
                <c:pt idx="97">
                  <c:v>1.1571912495287887E-6</c:v>
                </c:pt>
                <c:pt idx="98">
                  <c:v>1.1598137495190731E-6</c:v>
                </c:pt>
                <c:pt idx="99">
                  <c:v>1.1624630097133399E-6</c:v>
                </c:pt>
                <c:pt idx="100">
                  <c:v>1.1651390301115892E-6</c:v>
                </c:pt>
                <c:pt idx="101">
                  <c:v>1.1678418107138208E-6</c:v>
                </c:pt>
                <c:pt idx="102">
                  <c:v>1.1705713515200353E-6</c:v>
                </c:pt>
                <c:pt idx="103">
                  <c:v>1.1733276525302318E-6</c:v>
                </c:pt>
                <c:pt idx="104">
                  <c:v>1.1761107137444112E-6</c:v>
                </c:pt>
                <c:pt idx="105">
                  <c:v>1.1789205351625731E-6</c:v>
                </c:pt>
                <c:pt idx="106">
                  <c:v>1.1817571167847173E-6</c:v>
                </c:pt>
                <c:pt idx="107">
                  <c:v>1.1846204586108439E-6</c:v>
                </c:pt>
                <c:pt idx="108">
                  <c:v>1.1875105606409531E-6</c:v>
                </c:pt>
                <c:pt idx="109">
                  <c:v>1.190427422875045E-6</c:v>
                </c:pt>
                <c:pt idx="110">
                  <c:v>1.193371045313119E-6</c:v>
                </c:pt>
                <c:pt idx="111">
                  <c:v>1.1963414279551757E-6</c:v>
                </c:pt>
                <c:pt idx="112">
                  <c:v>1.1993385708012151E-6</c:v>
                </c:pt>
                <c:pt idx="113">
                  <c:v>1.2023624738512366E-6</c:v>
                </c:pt>
                <c:pt idx="114">
                  <c:v>1.2054131371052409E-6</c:v>
                </c:pt>
                <c:pt idx="115">
                  <c:v>1.2084905605632276E-6</c:v>
                </c:pt>
                <c:pt idx="116">
                  <c:v>1.2115947442251968E-6</c:v>
                </c:pt>
                <c:pt idx="117">
                  <c:v>1.2147256880911484E-6</c:v>
                </c:pt>
                <c:pt idx="118">
                  <c:v>1.2178833921610825E-6</c:v>
                </c:pt>
                <c:pt idx="119">
                  <c:v>1.2210678564349992E-6</c:v>
                </c:pt>
                <c:pt idx="120">
                  <c:v>1.2242790809128982E-6</c:v>
                </c:pt>
                <c:pt idx="121">
                  <c:v>1.2275170655947798E-6</c:v>
                </c:pt>
                <c:pt idx="122">
                  <c:v>1.230781810480644E-6</c:v>
                </c:pt>
                <c:pt idx="123">
                  <c:v>1.2340733155704907E-6</c:v>
                </c:pt>
                <c:pt idx="124">
                  <c:v>1.2373915808643198E-6</c:v>
                </c:pt>
                <c:pt idx="125">
                  <c:v>1.2407366063621314E-6</c:v>
                </c:pt>
                <c:pt idx="126">
                  <c:v>1.2441083920639256E-6</c:v>
                </c:pt>
                <c:pt idx="127">
                  <c:v>1.2475069379697021E-6</c:v>
                </c:pt>
                <c:pt idx="128">
                  <c:v>1.2509322440794613E-6</c:v>
                </c:pt>
                <c:pt idx="129">
                  <c:v>1.2543843103932027E-6</c:v>
                </c:pt>
                <c:pt idx="130">
                  <c:v>1.2578631369109267E-6</c:v>
                </c:pt>
                <c:pt idx="131">
                  <c:v>1.2613687236326333E-6</c:v>
                </c:pt>
                <c:pt idx="132">
                  <c:v>1.2649010705583224E-6</c:v>
                </c:pt>
                <c:pt idx="133">
                  <c:v>1.2684601776879941E-6</c:v>
                </c:pt>
                <c:pt idx="134">
                  <c:v>1.272046045021648E-6</c:v>
                </c:pt>
                <c:pt idx="135">
                  <c:v>1.2756586725592846E-6</c:v>
                </c:pt>
                <c:pt idx="136">
                  <c:v>1.2792980603009037E-6</c:v>
                </c:pt>
                <c:pt idx="137">
                  <c:v>1.2829642082465052E-6</c:v>
                </c:pt>
                <c:pt idx="138">
                  <c:v>1.2866571163960891E-6</c:v>
                </c:pt>
                <c:pt idx="139">
                  <c:v>1.2903767847496555E-6</c:v>
                </c:pt>
                <c:pt idx="140">
                  <c:v>1.2941232133072047E-6</c:v>
                </c:pt>
                <c:pt idx="141">
                  <c:v>1.2978964020687361E-6</c:v>
                </c:pt>
                <c:pt idx="142">
                  <c:v>1.3016963510342502E-6</c:v>
                </c:pt>
                <c:pt idx="143">
                  <c:v>1.3055230602037466E-6</c:v>
                </c:pt>
                <c:pt idx="144">
                  <c:v>1.3093765295772254E-6</c:v>
                </c:pt>
                <c:pt idx="145">
                  <c:v>1.313256759154687E-6</c:v>
                </c:pt>
                <c:pt idx="146">
                  <c:v>1.3171637489361309E-6</c:v>
                </c:pt>
                <c:pt idx="147">
                  <c:v>1.3210974989215574E-6</c:v>
                </c:pt>
                <c:pt idx="148">
                  <c:v>1.3250580091109663E-6</c:v>
                </c:pt>
                <c:pt idx="149">
                  <c:v>1.3290452795043576E-6</c:v>
                </c:pt>
                <c:pt idx="150">
                  <c:v>1.3330593101017316E-6</c:v>
                </c:pt>
                <c:pt idx="151">
                  <c:v>1.3371001009030881E-6</c:v>
                </c:pt>
                <c:pt idx="152">
                  <c:v>1.341167651908427E-6</c:v>
                </c:pt>
                <c:pt idx="153">
                  <c:v>1.3452619631177484E-6</c:v>
                </c:pt>
                <c:pt idx="154">
                  <c:v>1.3493830345310522E-6</c:v>
                </c:pt>
                <c:pt idx="155">
                  <c:v>1.3535308661483388E-6</c:v>
                </c:pt>
                <c:pt idx="156">
                  <c:v>1.3577054579696077E-6</c:v>
                </c:pt>
                <c:pt idx="157">
                  <c:v>1.3619068099948589E-6</c:v>
                </c:pt>
                <c:pt idx="158">
                  <c:v>1.3661349222240929E-6</c:v>
                </c:pt>
                <c:pt idx="159">
                  <c:v>1.3703897946573091E-6</c:v>
                </c:pt>
                <c:pt idx="160">
                  <c:v>1.374671427294508E-6</c:v>
                </c:pt>
                <c:pt idx="161">
                  <c:v>1.3789798201356895E-6</c:v>
                </c:pt>
                <c:pt idx="162">
                  <c:v>1.3833149731808533E-6</c:v>
                </c:pt>
                <c:pt idx="163">
                  <c:v>1.3876768864299995E-6</c:v>
                </c:pt>
                <c:pt idx="164">
                  <c:v>1.3920655598831283E-6</c:v>
                </c:pt>
                <c:pt idx="165">
                  <c:v>1.3964809935402398E-6</c:v>
                </c:pt>
                <c:pt idx="166">
                  <c:v>1.4009231874013335E-6</c:v>
                </c:pt>
                <c:pt idx="167">
                  <c:v>1.4053921414664099E-6</c:v>
                </c:pt>
                <c:pt idx="168">
                  <c:v>1.4098878557354687E-6</c:v>
                </c:pt>
                <c:pt idx="169">
                  <c:v>1.4144103302085098E-6</c:v>
                </c:pt>
                <c:pt idx="170">
                  <c:v>1.4189595648855337E-6</c:v>
                </c:pt>
                <c:pt idx="171">
                  <c:v>1.42353555976654E-6</c:v>
                </c:pt>
                <c:pt idx="172">
                  <c:v>1.4281383148515288E-6</c:v>
                </c:pt>
                <c:pt idx="173">
                  <c:v>1.4327678301404999E-6</c:v>
                </c:pt>
                <c:pt idx="174">
                  <c:v>1.4374241056334537E-6</c:v>
                </c:pt>
                <c:pt idx="175">
                  <c:v>1.44210714133039E-6</c:v>
                </c:pt>
                <c:pt idx="176">
                  <c:v>1.4468169372313088E-6</c:v>
                </c:pt>
                <c:pt idx="177">
                  <c:v>1.45155349333621E-6</c:v>
                </c:pt>
                <c:pt idx="178">
                  <c:v>1.4563168096450938E-6</c:v>
                </c:pt>
                <c:pt idx="179">
                  <c:v>1.4611068861579599E-6</c:v>
                </c:pt>
                <c:pt idx="180">
                  <c:v>1.4659237228748087E-6</c:v>
                </c:pt>
                <c:pt idx="181">
                  <c:v>1.47076731979564E-6</c:v>
                </c:pt>
                <c:pt idx="182">
                  <c:v>1.4756376769204535E-6</c:v>
                </c:pt>
                <c:pt idx="183">
                  <c:v>1.4805347942492499E-6</c:v>
                </c:pt>
                <c:pt idx="184">
                  <c:v>1.4854586717820284E-6</c:v>
                </c:pt>
                <c:pt idx="185">
                  <c:v>1.4904093095187896E-6</c:v>
                </c:pt>
                <c:pt idx="186">
                  <c:v>1.4953867074595334E-6</c:v>
                </c:pt>
                <c:pt idx="187">
                  <c:v>1.5003908656042596E-6</c:v>
                </c:pt>
                <c:pt idx="188">
                  <c:v>1.5054217839529681E-6</c:v>
                </c:pt>
                <c:pt idx="189">
                  <c:v>1.5104794625056592E-6</c:v>
                </c:pt>
                <c:pt idx="190">
                  <c:v>1.5155639012623331E-6</c:v>
                </c:pt>
                <c:pt idx="191">
                  <c:v>1.520675100222989E-6</c:v>
                </c:pt>
                <c:pt idx="192">
                  <c:v>1.5258130593876276E-6</c:v>
                </c:pt>
                <c:pt idx="193">
                  <c:v>1.5309777787562487E-6</c:v>
                </c:pt>
                <c:pt idx="194">
                  <c:v>1.5361692583288524E-6</c:v>
                </c:pt>
                <c:pt idx="195">
                  <c:v>1.5413874981054386E-6</c:v>
                </c:pt>
                <c:pt idx="196">
                  <c:v>1.5466324980860072E-6</c:v>
                </c:pt>
                <c:pt idx="197">
                  <c:v>1.5519042582705583E-6</c:v>
                </c:pt>
                <c:pt idx="198">
                  <c:v>1.5572027786590918E-6</c:v>
                </c:pt>
                <c:pt idx="199">
                  <c:v>1.5625280592516079E-6</c:v>
                </c:pt>
                <c:pt idx="200">
                  <c:v>1.5678801000481065E-6</c:v>
                </c:pt>
                <c:pt idx="201">
                  <c:v>1.5732589010485876E-6</c:v>
                </c:pt>
                <c:pt idx="202">
                  <c:v>1.5786644622530512E-6</c:v>
                </c:pt>
                <c:pt idx="203">
                  <c:v>1.5840967836614972E-6</c:v>
                </c:pt>
                <c:pt idx="204">
                  <c:v>1.5895558652739257E-6</c:v>
                </c:pt>
                <c:pt idx="205">
                  <c:v>1.5950417070903367E-6</c:v>
                </c:pt>
                <c:pt idx="206">
                  <c:v>1.6005543091107302E-6</c:v>
                </c:pt>
                <c:pt idx="207">
                  <c:v>1.6060936713351063E-6</c:v>
                </c:pt>
                <c:pt idx="208">
                  <c:v>1.611659793763465E-6</c:v>
                </c:pt>
                <c:pt idx="209">
                  <c:v>1.6172526763958058E-6</c:v>
                </c:pt>
                <c:pt idx="210">
                  <c:v>1.6228723192321294E-6</c:v>
                </c:pt>
                <c:pt idx="211">
                  <c:v>1.6285187222724355E-6</c:v>
                </c:pt>
                <c:pt idx="212">
                  <c:v>1.634191885516724E-6</c:v>
                </c:pt>
                <c:pt idx="213">
                  <c:v>1.6398918089649949E-6</c:v>
                </c:pt>
                <c:pt idx="214">
                  <c:v>1.6456184926172485E-6</c:v>
                </c:pt>
                <c:pt idx="215">
                  <c:v>1.6513719364734845E-6</c:v>
                </c:pt>
                <c:pt idx="216">
                  <c:v>1.657152140533703E-6</c:v>
                </c:pt>
                <c:pt idx="217">
                  <c:v>1.6629591047979039E-6</c:v>
                </c:pt>
                <c:pt idx="218">
                  <c:v>1.6687928292660873E-6</c:v>
                </c:pt>
                <c:pt idx="219">
                  <c:v>1.6746533139382533E-6</c:v>
                </c:pt>
                <c:pt idx="220">
                  <c:v>1.6805405588144018E-6</c:v>
                </c:pt>
                <c:pt idx="221">
                  <c:v>1.6864545638945328E-6</c:v>
                </c:pt>
                <c:pt idx="222">
                  <c:v>1.6923953291786462E-6</c:v>
                </c:pt>
                <c:pt idx="223">
                  <c:v>1.698362854666742E-6</c:v>
                </c:pt>
                <c:pt idx="224">
                  <c:v>1.7043571403588206E-6</c:v>
                </c:pt>
                <c:pt idx="225">
                  <c:v>1.7103781862548816E-6</c:v>
                </c:pt>
                <c:pt idx="226">
                  <c:v>1.7164259923549248E-6</c:v>
                </c:pt>
                <c:pt idx="227">
                  <c:v>1.7225005586589507E-6</c:v>
                </c:pt>
                <c:pt idx="228">
                  <c:v>1.7286018851669591E-6</c:v>
                </c:pt>
                <c:pt idx="229">
                  <c:v>1.7347299718789501E-6</c:v>
                </c:pt>
                <c:pt idx="230">
                  <c:v>1.7408848187949234E-6</c:v>
                </c:pt>
                <c:pt idx="231">
                  <c:v>1.7470664259148793E-6</c:v>
                </c:pt>
                <c:pt idx="232">
                  <c:v>1.7532747932388177E-6</c:v>
                </c:pt>
                <c:pt idx="233">
                  <c:v>1.7595099207667385E-6</c:v>
                </c:pt>
                <c:pt idx="234">
                  <c:v>1.7657718084986418E-6</c:v>
                </c:pt>
                <c:pt idx="235">
                  <c:v>1.7720604564345278E-6</c:v>
                </c:pt>
                <c:pt idx="236">
                  <c:v>1.7783758645743962E-6</c:v>
                </c:pt>
                <c:pt idx="237">
                  <c:v>1.784718032918247E-6</c:v>
                </c:pt>
                <c:pt idx="238">
                  <c:v>1.7910869614660802E-6</c:v>
                </c:pt>
                <c:pt idx="239">
                  <c:v>1.7974826502178959E-6</c:v>
                </c:pt>
                <c:pt idx="240">
                  <c:v>1.8039050991736944E-6</c:v>
                </c:pt>
                <c:pt idx="241">
                  <c:v>1.8103543083334751E-6</c:v>
                </c:pt>
                <c:pt idx="242">
                  <c:v>1.8168302776972385E-6</c:v>
                </c:pt>
                <c:pt idx="243">
                  <c:v>1.8233330072649843E-6</c:v>
                </c:pt>
                <c:pt idx="244">
                  <c:v>1.8298624970367124E-6</c:v>
                </c:pt>
                <c:pt idx="245">
                  <c:v>1.8364187470124233E-6</c:v>
                </c:pt>
                <c:pt idx="246">
                  <c:v>1.8430017571921165E-6</c:v>
                </c:pt>
                <c:pt idx="247">
                  <c:v>1.8496115275757923E-6</c:v>
                </c:pt>
                <c:pt idx="248">
                  <c:v>1.8562480581634506E-6</c:v>
                </c:pt>
                <c:pt idx="249">
                  <c:v>1.8629113489550916E-6</c:v>
                </c:pt>
                <c:pt idx="250">
                  <c:v>1.8696013999507148E-6</c:v>
                </c:pt>
                <c:pt idx="251">
                  <c:v>1.8763182111503204E-6</c:v>
                </c:pt>
                <c:pt idx="252">
                  <c:v>1.8830617825539086E-6</c:v>
                </c:pt>
                <c:pt idx="253">
                  <c:v>1.8898321141614793E-6</c:v>
                </c:pt>
                <c:pt idx="254">
                  <c:v>1.8966292059730326E-6</c:v>
                </c:pt>
                <c:pt idx="255">
                  <c:v>1.9034530579885683E-6</c:v>
                </c:pt>
                <c:pt idx="256">
                  <c:v>1.9103036702080865E-6</c:v>
                </c:pt>
                <c:pt idx="257">
                  <c:v>1.9171810426315872E-6</c:v>
                </c:pt>
                <c:pt idx="258">
                  <c:v>1.9240851752590706E-6</c:v>
                </c:pt>
                <c:pt idx="259">
                  <c:v>1.931016068090536E-6</c:v>
                </c:pt>
                <c:pt idx="260">
                  <c:v>1.9379737211259845E-6</c:v>
                </c:pt>
                <c:pt idx="261">
                  <c:v>1.9449581343654151E-6</c:v>
                </c:pt>
                <c:pt idx="262">
                  <c:v>1.9519693078088282E-6</c:v>
                </c:pt>
                <c:pt idx="263">
                  <c:v>1.9590072414562239E-6</c:v>
                </c:pt>
                <c:pt idx="264">
                  <c:v>1.9660719353076018E-6</c:v>
                </c:pt>
                <c:pt idx="265">
                  <c:v>1.9731633893629626E-6</c:v>
                </c:pt>
                <c:pt idx="266">
                  <c:v>1.9802816036223056E-6</c:v>
                </c:pt>
                <c:pt idx="267">
                  <c:v>1.9874265780856315E-6</c:v>
                </c:pt>
                <c:pt idx="268">
                  <c:v>1.9945983127529396E-6</c:v>
                </c:pt>
                <c:pt idx="269">
                  <c:v>2.0017968076242303E-6</c:v>
                </c:pt>
                <c:pt idx="270">
                  <c:v>2.0090220626995035E-6</c:v>
                </c:pt>
                <c:pt idx="271">
                  <c:v>2.0162740779787588E-6</c:v>
                </c:pt>
                <c:pt idx="272">
                  <c:v>2.0235528534619971E-6</c:v>
                </c:pt>
                <c:pt idx="273">
                  <c:v>2.0308583891492176E-6</c:v>
                </c:pt>
                <c:pt idx="274">
                  <c:v>2.0381906850404206E-6</c:v>
                </c:pt>
                <c:pt idx="275">
                  <c:v>2.0013141753052555E-6</c:v>
                </c:pt>
                <c:pt idx="276">
                  <c:v>1.964571761969127E-6</c:v>
                </c:pt>
                <c:pt idx="277">
                  <c:v>1.9279634450320355E-6</c:v>
                </c:pt>
                <c:pt idx="278">
                  <c:v>1.891489224493981E-6</c:v>
                </c:pt>
                <c:pt idx="279">
                  <c:v>1.8551491003549636E-6</c:v>
                </c:pt>
                <c:pt idx="280">
                  <c:v>1.818943072614983E-6</c:v>
                </c:pt>
                <c:pt idx="281">
                  <c:v>1.7828711412740394E-6</c:v>
                </c:pt>
                <c:pt idx="282">
                  <c:v>1.7469333063321329E-6</c:v>
                </c:pt>
                <c:pt idx="283">
                  <c:v>1.7111295677892634E-6</c:v>
                </c:pt>
                <c:pt idx="284">
                  <c:v>1.6754599256454307E-6</c:v>
                </c:pt>
                <c:pt idx="285">
                  <c:v>1.6399243799006351E-6</c:v>
                </c:pt>
                <c:pt idx="286">
                  <c:v>1.6045229305548763E-6</c:v>
                </c:pt>
                <c:pt idx="287">
                  <c:v>1.5692555776081545E-6</c:v>
                </c:pt>
                <c:pt idx="288">
                  <c:v>1.5341223210604697E-6</c:v>
                </c:pt>
                <c:pt idx="289">
                  <c:v>1.499123160911822E-6</c:v>
                </c:pt>
                <c:pt idx="290">
                  <c:v>1.4642580971622111E-6</c:v>
                </c:pt>
                <c:pt idx="291">
                  <c:v>1.4295271298116372E-6</c:v>
                </c:pt>
                <c:pt idx="292">
                  <c:v>1.3949302588601004E-6</c:v>
                </c:pt>
                <c:pt idx="293">
                  <c:v>1.3604674843076004E-6</c:v>
                </c:pt>
                <c:pt idx="294">
                  <c:v>1.3261388061541374E-6</c:v>
                </c:pt>
                <c:pt idx="295">
                  <c:v>1.2919442243997114E-6</c:v>
                </c:pt>
                <c:pt idx="296">
                  <c:v>1.2578837390443225E-6</c:v>
                </c:pt>
                <c:pt idx="297">
                  <c:v>1.2239573500879704E-6</c:v>
                </c:pt>
                <c:pt idx="298">
                  <c:v>1.1901650575306554E-6</c:v>
                </c:pt>
                <c:pt idx="299">
                  <c:v>1.1565068613723771E-6</c:v>
                </c:pt>
                <c:pt idx="300">
                  <c:v>1.1229827616131359E-6</c:v>
                </c:pt>
                <c:pt idx="301">
                  <c:v>1.0895927582529318E-6</c:v>
                </c:pt>
                <c:pt idx="302">
                  <c:v>1.0563368512917646E-6</c:v>
                </c:pt>
                <c:pt idx="303">
                  <c:v>1.0232150407296343E-6</c:v>
                </c:pt>
                <c:pt idx="304">
                  <c:v>9.9022732656654104E-7</c:v>
                </c:pt>
                <c:pt idx="305">
                  <c:v>9.5737370880248479E-7</c:v>
                </c:pt>
                <c:pt idx="306">
                  <c:v>9.2465418743746537E-7</c:v>
                </c:pt>
                <c:pt idx="307">
                  <c:v>8.9206876247148297E-7</c:v>
                </c:pt>
                <c:pt idx="308">
                  <c:v>8.5961743390453751E-7</c:v>
                </c:pt>
                <c:pt idx="309">
                  <c:v>8.2730020173662908E-7</c:v>
                </c:pt>
                <c:pt idx="310">
                  <c:v>7.9511706596775757E-7</c:v>
                </c:pt>
                <c:pt idx="311">
                  <c:v>7.630680265979231E-7</c:v>
                </c:pt>
                <c:pt idx="312">
                  <c:v>7.3115308362712545E-7</c:v>
                </c:pt>
                <c:pt idx="313">
                  <c:v>6.9937223705536484E-7</c:v>
                </c:pt>
                <c:pt idx="314">
                  <c:v>6.6772548688264125E-7</c:v>
                </c:pt>
                <c:pt idx="315">
                  <c:v>6.362128331089546E-7</c:v>
                </c:pt>
                <c:pt idx="316">
                  <c:v>6.0483427573430498E-7</c:v>
                </c:pt>
                <c:pt idx="317">
                  <c:v>5.7358981475869228E-7</c:v>
                </c:pt>
                <c:pt idx="318">
                  <c:v>5.4247945018211652E-7</c:v>
                </c:pt>
                <c:pt idx="319">
                  <c:v>5.1150318200457768E-7</c:v>
                </c:pt>
                <c:pt idx="320">
                  <c:v>4.8066101022607587E-7</c:v>
                </c:pt>
                <c:pt idx="321">
                  <c:v>4.49952934846611E-7</c:v>
                </c:pt>
                <c:pt idx="322">
                  <c:v>4.1937895586618315E-7</c:v>
                </c:pt>
                <c:pt idx="323">
                  <c:v>3.8893907328479224E-7</c:v>
                </c:pt>
                <c:pt idx="324">
                  <c:v>3.5863328710243825E-7</c:v>
                </c:pt>
                <c:pt idx="325">
                  <c:v>3.284615973191214E-7</c:v>
                </c:pt>
                <c:pt idx="326">
                  <c:v>2.9842400393484137E-7</c:v>
                </c:pt>
                <c:pt idx="327">
                  <c:v>2.6852050694959837E-7</c:v>
                </c:pt>
                <c:pt idx="328">
                  <c:v>2.387511063633922E-7</c:v>
                </c:pt>
                <c:pt idx="329">
                  <c:v>2.0911580217622317E-7</c:v>
                </c:pt>
                <c:pt idx="330">
                  <c:v>1.7961459438809106E-7</c:v>
                </c:pt>
                <c:pt idx="331">
                  <c:v>1.5024748299899588E-7</c:v>
                </c:pt>
                <c:pt idx="332">
                  <c:v>1.2101446800893774E-7</c:v>
                </c:pt>
                <c:pt idx="333">
                  <c:v>9.1915549417916414E-8</c:v>
                </c:pt>
                <c:pt idx="334">
                  <c:v>6.2950727225932229E-8</c:v>
                </c:pt>
                <c:pt idx="335">
                  <c:v>3.4120001432984867E-8</c:v>
                </c:pt>
                <c:pt idx="336">
                  <c:v>5.4233720390743258E-9</c:v>
                </c:pt>
                <c:pt idx="337">
                  <c:v>-2.313916095579897E-8</c:v>
                </c:pt>
                <c:pt idx="338">
                  <c:v>-5.1567597551635232E-8</c:v>
                </c:pt>
                <c:pt idx="339">
                  <c:v>-7.9861937748434673E-8</c:v>
                </c:pt>
                <c:pt idx="340">
                  <c:v>-1.0802218154619708E-7</c:v>
                </c:pt>
                <c:pt idx="341">
                  <c:v>-1.3604832894492267E-7</c:v>
                </c:pt>
                <c:pt idx="342">
                  <c:v>-1.6394037994461122E-7</c:v>
                </c:pt>
                <c:pt idx="343">
                  <c:v>-1.9169833454526274E-7</c:v>
                </c:pt>
                <c:pt idx="344">
                  <c:v>-2.1932219274687743E-7</c:v>
                </c:pt>
                <c:pt idx="345">
                  <c:v>-2.468119545494551E-7</c:v>
                </c:pt>
                <c:pt idx="346">
                  <c:v>-2.7416761995299573E-7</c:v>
                </c:pt>
                <c:pt idx="347">
                  <c:v>-3.0138918895749932E-7</c:v>
                </c:pt>
                <c:pt idx="348">
                  <c:v>-3.284766615629661E-7</c:v>
                </c:pt>
                <c:pt idx="349">
                  <c:v>-3.5543003776939584E-7</c:v>
                </c:pt>
                <c:pt idx="350">
                  <c:v>-3.8224931757678855E-7</c:v>
                </c:pt>
                <c:pt idx="351">
                  <c:v>-4.0893450098514444E-7</c:v>
                </c:pt>
                <c:pt idx="352">
                  <c:v>-4.3548558799446329E-7</c:v>
                </c:pt>
                <c:pt idx="353">
                  <c:v>-4.6190257860474532E-7</c:v>
                </c:pt>
                <c:pt idx="354">
                  <c:v>-4.8818547281599032E-7</c:v>
                </c:pt>
                <c:pt idx="355">
                  <c:v>-5.1433427062819828E-7</c:v>
                </c:pt>
                <c:pt idx="356">
                  <c:v>-5.4034897204136943E-7</c:v>
                </c:pt>
                <c:pt idx="357">
                  <c:v>-5.6622957705550354E-7</c:v>
                </c:pt>
                <c:pt idx="358">
                  <c:v>-5.9197608567060061E-7</c:v>
                </c:pt>
                <c:pt idx="359">
                  <c:v>-6.1758849788666066E-7</c:v>
                </c:pt>
                <c:pt idx="360">
                  <c:v>-6.4306681370368367E-7</c:v>
                </c:pt>
                <c:pt idx="361">
                  <c:v>-6.6841103312166985E-7</c:v>
                </c:pt>
                <c:pt idx="362">
                  <c:v>-6.9362115614061901E-7</c:v>
                </c:pt>
                <c:pt idx="363">
                  <c:v>-7.1869718276053134E-7</c:v>
                </c:pt>
                <c:pt idx="364">
                  <c:v>-7.4363911298140643E-7</c:v>
                </c:pt>
                <c:pt idx="365">
                  <c:v>-7.6844694680324491E-7</c:v>
                </c:pt>
                <c:pt idx="366">
                  <c:v>-7.9312068422604614E-7</c:v>
                </c:pt>
                <c:pt idx="367">
                  <c:v>-8.1766032524981055E-7</c:v>
                </c:pt>
                <c:pt idx="368">
                  <c:v>-8.4206586987453793E-7</c:v>
                </c:pt>
                <c:pt idx="369">
                  <c:v>-8.6633731810022827E-7</c:v>
                </c:pt>
                <c:pt idx="370">
                  <c:v>-8.9047466992688179E-7</c:v>
                </c:pt>
                <c:pt idx="371">
                  <c:v>-9.1447792535449807E-7</c:v>
                </c:pt>
                <c:pt idx="372">
                  <c:v>-9.3834708438307774E-7</c:v>
                </c:pt>
                <c:pt idx="373">
                  <c:v>-9.6208214701261995E-7</c:v>
                </c:pt>
                <c:pt idx="374">
                  <c:v>-9.8568311324312597E-7</c:v>
                </c:pt>
                <c:pt idx="375">
                  <c:v>-1.0091499830745945E-6</c:v>
                </c:pt>
                <c:pt idx="376">
                  <c:v>-1.0324827565070261E-6</c:v>
                </c:pt>
                <c:pt idx="377">
                  <c:v>-1.055681433540421E-6</c:v>
                </c:pt>
                <c:pt idx="378">
                  <c:v>-1.0787460141747785E-6</c:v>
                </c:pt>
                <c:pt idx="379">
                  <c:v>-1.1016764984100993E-6</c:v>
                </c:pt>
                <c:pt idx="380">
                  <c:v>-1.1244728862463827E-6</c:v>
                </c:pt>
                <c:pt idx="381">
                  <c:v>-1.1471351776836295E-6</c:v>
                </c:pt>
                <c:pt idx="382">
                  <c:v>-1.1696633727218393E-6</c:v>
                </c:pt>
                <c:pt idx="383">
                  <c:v>-1.1920574713610124E-6</c:v>
                </c:pt>
                <c:pt idx="384">
                  <c:v>-1.2143174736011481E-6</c:v>
                </c:pt>
                <c:pt idx="385">
                  <c:v>-1.2364433794422472E-6</c:v>
                </c:pt>
                <c:pt idx="386">
                  <c:v>-1.2584351888843092E-6</c:v>
                </c:pt>
                <c:pt idx="387">
                  <c:v>-1.2802929019273342E-6</c:v>
                </c:pt>
                <c:pt idx="388">
                  <c:v>-1.3020165185713222E-6</c:v>
                </c:pt>
                <c:pt idx="389">
                  <c:v>-1.3236060388162732E-6</c:v>
                </c:pt>
                <c:pt idx="390">
                  <c:v>-1.3450614626621875E-6</c:v>
                </c:pt>
                <c:pt idx="391">
                  <c:v>-1.3663827901090644E-6</c:v>
                </c:pt>
                <c:pt idx="392">
                  <c:v>-1.3875700211569046E-6</c:v>
                </c:pt>
                <c:pt idx="393">
                  <c:v>-1.4086231558057079E-6</c:v>
                </c:pt>
                <c:pt idx="394">
                  <c:v>-1.4295421940554741E-6</c:v>
                </c:pt>
                <c:pt idx="395">
                  <c:v>-1.4503271359062037E-6</c:v>
                </c:pt>
                <c:pt idx="396">
                  <c:v>-1.4709779813578958E-6</c:v>
                </c:pt>
                <c:pt idx="397">
                  <c:v>-1.4914947304105509E-6</c:v>
                </c:pt>
                <c:pt idx="398">
                  <c:v>-1.5118773830641694E-6</c:v>
                </c:pt>
                <c:pt idx="399">
                  <c:v>-1.5321259393187509E-6</c:v>
                </c:pt>
                <c:pt idx="400">
                  <c:v>-1.5522403991742949E-6</c:v>
                </c:pt>
                <c:pt idx="401">
                  <c:v>-1.5722207626308027E-6</c:v>
                </c:pt>
                <c:pt idx="402">
                  <c:v>-1.592067029688273E-6</c:v>
                </c:pt>
                <c:pt idx="403">
                  <c:v>-1.6117792003467068E-6</c:v>
                </c:pt>
                <c:pt idx="404">
                  <c:v>-1.6313572746061031E-6</c:v>
                </c:pt>
                <c:pt idx="405">
                  <c:v>-1.6508012524664628E-6</c:v>
                </c:pt>
                <c:pt idx="406">
                  <c:v>-1.6701111339277854E-6</c:v>
                </c:pt>
                <c:pt idx="407">
                  <c:v>-1.689286918990071E-6</c:v>
                </c:pt>
                <c:pt idx="408">
                  <c:v>-1.7083286076533196E-6</c:v>
                </c:pt>
                <c:pt idx="409">
                  <c:v>-1.7272361999175312E-6</c:v>
                </c:pt>
                <c:pt idx="410">
                  <c:v>-1.7460096957827061E-6</c:v>
                </c:pt>
                <c:pt idx="411">
                  <c:v>-1.764649095248844E-6</c:v>
                </c:pt>
                <c:pt idx="412">
                  <c:v>-1.7831543983159449E-6</c:v>
                </c:pt>
                <c:pt idx="413">
                  <c:v>-1.8015256049840087E-6</c:v>
                </c:pt>
                <c:pt idx="414">
                  <c:v>-1.8197627152530355E-6</c:v>
                </c:pt>
                <c:pt idx="415">
                  <c:v>-1.8378657291230253E-6</c:v>
                </c:pt>
                <c:pt idx="416">
                  <c:v>-1.855834646593978E-6</c:v>
                </c:pt>
                <c:pt idx="417">
                  <c:v>-1.8736694676658942E-6</c:v>
                </c:pt>
                <c:pt idx="418">
                  <c:v>-1.8913701923387732E-6</c:v>
                </c:pt>
                <c:pt idx="419">
                  <c:v>-1.9089368206126155E-6</c:v>
                </c:pt>
                <c:pt idx="420">
                  <c:v>-1.9263693524874205E-6</c:v>
                </c:pt>
                <c:pt idx="421">
                  <c:v>-1.9436677879631881E-6</c:v>
                </c:pt>
                <c:pt idx="422">
                  <c:v>-1.9608321270399199E-6</c:v>
                </c:pt>
                <c:pt idx="423">
                  <c:v>-1.9778623697176134E-6</c:v>
                </c:pt>
                <c:pt idx="424">
                  <c:v>-1.9947585159962712E-6</c:v>
                </c:pt>
                <c:pt idx="425">
                  <c:v>-2.0115205658758906E-6</c:v>
                </c:pt>
                <c:pt idx="426">
                  <c:v>-2.0281485193564743E-6</c:v>
                </c:pt>
                <c:pt idx="427">
                  <c:v>-2.0446423764380205E-6</c:v>
                </c:pt>
                <c:pt idx="428">
                  <c:v>-2.0610021371205293E-6</c:v>
                </c:pt>
                <c:pt idx="429">
                  <c:v>-2.0772278014040023E-6</c:v>
                </c:pt>
                <c:pt idx="430">
                  <c:v>-2.0933193692884378E-6</c:v>
                </c:pt>
                <c:pt idx="431">
                  <c:v>-2.1092768407738359E-6</c:v>
                </c:pt>
                <c:pt idx="432">
                  <c:v>-2.1251002158601974E-6</c:v>
                </c:pt>
                <c:pt idx="433">
                  <c:v>-2.1407894945475214E-6</c:v>
                </c:pt>
                <c:pt idx="434">
                  <c:v>-2.1563446768358088E-6</c:v>
                </c:pt>
                <c:pt idx="435">
                  <c:v>-2.1717657627250596E-6</c:v>
                </c:pt>
                <c:pt idx="436">
                  <c:v>-2.1870527522152738E-6</c:v>
                </c:pt>
                <c:pt idx="437">
                  <c:v>-2.2022056453064496E-6</c:v>
                </c:pt>
                <c:pt idx="438">
                  <c:v>-2.2172244419985898E-6</c:v>
                </c:pt>
                <c:pt idx="439">
                  <c:v>-2.2321091422916924E-6</c:v>
                </c:pt>
                <c:pt idx="440">
                  <c:v>-2.2468597461857585E-6</c:v>
                </c:pt>
                <c:pt idx="441">
                  <c:v>-2.2614762536807871E-6</c:v>
                </c:pt>
                <c:pt idx="442">
                  <c:v>-2.2759586647767791E-6</c:v>
                </c:pt>
                <c:pt idx="443">
                  <c:v>-2.2903069794737336E-6</c:v>
                </c:pt>
                <c:pt idx="444">
                  <c:v>-2.3045211977716515E-6</c:v>
                </c:pt>
                <c:pt idx="445">
                  <c:v>-2.318601319670532E-6</c:v>
                </c:pt>
                <c:pt idx="446">
                  <c:v>-2.3325473451703767E-6</c:v>
                </c:pt>
                <c:pt idx="447">
                  <c:v>-2.3463592742711839E-6</c:v>
                </c:pt>
                <c:pt idx="448">
                  <c:v>-2.3600371069729537E-6</c:v>
                </c:pt>
                <c:pt idx="449">
                  <c:v>-2.373580843275686E-6</c:v>
                </c:pt>
                <c:pt idx="450">
                  <c:v>-2.3869904831793826E-6</c:v>
                </c:pt>
                <c:pt idx="451">
                  <c:v>-2.4002660266840417E-6</c:v>
                </c:pt>
                <c:pt idx="452">
                  <c:v>-2.4134074737896634E-6</c:v>
                </c:pt>
                <c:pt idx="453">
                  <c:v>-2.4264148244962484E-6</c:v>
                </c:pt>
                <c:pt idx="454">
                  <c:v>-2.4392880788037968E-6</c:v>
                </c:pt>
                <c:pt idx="455">
                  <c:v>-2.4520272367123078E-6</c:v>
                </c:pt>
                <c:pt idx="456">
                  <c:v>-2.4646322982217822E-6</c:v>
                </c:pt>
                <c:pt idx="457">
                  <c:v>-2.4771032633322199E-6</c:v>
                </c:pt>
                <c:pt idx="458">
                  <c:v>-2.4894401320436202E-6</c:v>
                </c:pt>
                <c:pt idx="459">
                  <c:v>-2.5016429043559831E-6</c:v>
                </c:pt>
                <c:pt idx="460">
                  <c:v>-2.5137115802693101E-6</c:v>
                </c:pt>
                <c:pt idx="461">
                  <c:v>-2.5256461597835998E-6</c:v>
                </c:pt>
                <c:pt idx="462">
                  <c:v>-2.5374466428988519E-6</c:v>
                </c:pt>
                <c:pt idx="463">
                  <c:v>-2.5491130296150666E-6</c:v>
                </c:pt>
                <c:pt idx="464">
                  <c:v>-2.5606453199322456E-6</c:v>
                </c:pt>
                <c:pt idx="465">
                  <c:v>-2.5720435138503871E-6</c:v>
                </c:pt>
                <c:pt idx="466">
                  <c:v>-2.5833076113694919E-6</c:v>
                </c:pt>
                <c:pt idx="467">
                  <c:v>-2.5944376124895594E-6</c:v>
                </c:pt>
                <c:pt idx="468">
                  <c:v>-2.6054335172105902E-6</c:v>
                </c:pt>
                <c:pt idx="469">
                  <c:v>-2.6162953255325835E-6</c:v>
                </c:pt>
                <c:pt idx="470">
                  <c:v>-2.6270230374555403E-6</c:v>
                </c:pt>
                <c:pt idx="471">
                  <c:v>-2.6376166529794596E-6</c:v>
                </c:pt>
                <c:pt idx="472">
                  <c:v>-2.6480761721043431E-6</c:v>
                </c:pt>
                <c:pt idx="473">
                  <c:v>-2.6584015948301883E-6</c:v>
                </c:pt>
                <c:pt idx="474">
                  <c:v>-2.6685929211569969E-6</c:v>
                </c:pt>
                <c:pt idx="475">
                  <c:v>-2.6786501510847689E-6</c:v>
                </c:pt>
                <c:pt idx="476">
                  <c:v>-2.6885732846135043E-6</c:v>
                </c:pt>
                <c:pt idx="477">
                  <c:v>-2.6983623217432023E-6</c:v>
                </c:pt>
                <c:pt idx="478">
                  <c:v>-2.7080172624738636E-6</c:v>
                </c:pt>
                <c:pt idx="479">
                  <c:v>-2.7175381068054874E-6</c:v>
                </c:pt>
                <c:pt idx="480">
                  <c:v>-2.7269248547380739E-6</c:v>
                </c:pt>
                <c:pt idx="481">
                  <c:v>-2.7361775062716245E-6</c:v>
                </c:pt>
                <c:pt idx="482">
                  <c:v>-2.7452960614061377E-6</c:v>
                </c:pt>
                <c:pt idx="483">
                  <c:v>-2.7542805201416134E-6</c:v>
                </c:pt>
                <c:pt idx="484">
                  <c:v>-2.7631308824780525E-6</c:v>
                </c:pt>
                <c:pt idx="485">
                  <c:v>-2.7718471484154551E-6</c:v>
                </c:pt>
                <c:pt idx="486">
                  <c:v>-2.7804293179538201E-6</c:v>
                </c:pt>
                <c:pt idx="487">
                  <c:v>-2.7888773910931477E-6</c:v>
                </c:pt>
                <c:pt idx="488">
                  <c:v>-2.7971913678334396E-6</c:v>
                </c:pt>
                <c:pt idx="489">
                  <c:v>-2.8053712481746939E-6</c:v>
                </c:pt>
                <c:pt idx="490">
                  <c:v>-2.8134170321169109E-6</c:v>
                </c:pt>
                <c:pt idx="491">
                  <c:v>-2.8213287196600912E-6</c:v>
                </c:pt>
                <c:pt idx="492">
                  <c:v>-2.8291063108042349E-6</c:v>
                </c:pt>
                <c:pt idx="493">
                  <c:v>-2.8367498055493411E-6</c:v>
                </c:pt>
                <c:pt idx="494">
                  <c:v>-2.8442592038954108E-6</c:v>
                </c:pt>
                <c:pt idx="495">
                  <c:v>-2.8516345058424438E-6</c:v>
                </c:pt>
                <c:pt idx="496">
                  <c:v>-2.8588757113904394E-6</c:v>
                </c:pt>
                <c:pt idx="497">
                  <c:v>-2.8659828205393975E-6</c:v>
                </c:pt>
                <c:pt idx="498">
                  <c:v>-2.872955833289319E-6</c:v>
                </c:pt>
                <c:pt idx="499">
                  <c:v>-2.8797947496402039E-6</c:v>
                </c:pt>
                <c:pt idx="500">
                  <c:v>-2.8864995695920513E-6</c:v>
                </c:pt>
                <c:pt idx="501">
                  <c:v>-2.8930702931448621E-6</c:v>
                </c:pt>
                <c:pt idx="502">
                  <c:v>-2.8995069202986363E-6</c:v>
                </c:pt>
                <c:pt idx="503">
                  <c:v>-2.9058094510533731E-6</c:v>
                </c:pt>
                <c:pt idx="504">
                  <c:v>-2.9119778854090724E-6</c:v>
                </c:pt>
                <c:pt idx="505">
                  <c:v>-2.9180122233657351E-6</c:v>
                </c:pt>
                <c:pt idx="506">
                  <c:v>-2.9239124649233612E-6</c:v>
                </c:pt>
                <c:pt idx="507">
                  <c:v>-2.9296786100819498E-6</c:v>
                </c:pt>
                <c:pt idx="508">
                  <c:v>-2.9353106588415018E-6</c:v>
                </c:pt>
                <c:pt idx="509">
                  <c:v>-2.9408086112020172E-6</c:v>
                </c:pt>
                <c:pt idx="510">
                  <c:v>-2.9461724671634952E-6</c:v>
                </c:pt>
                <c:pt idx="511">
                  <c:v>-2.9514022267259357E-6</c:v>
                </c:pt>
                <c:pt idx="512">
                  <c:v>-2.9564978898893404E-6</c:v>
                </c:pt>
                <c:pt idx="513">
                  <c:v>-2.9614594566537077E-6</c:v>
                </c:pt>
                <c:pt idx="514">
                  <c:v>-2.9662869270190375E-6</c:v>
                </c:pt>
                <c:pt idx="515">
                  <c:v>-2.9709803009853307E-6</c:v>
                </c:pt>
                <c:pt idx="516">
                  <c:v>-2.9755395785525864E-6</c:v>
                </c:pt>
                <c:pt idx="517">
                  <c:v>-2.9799647597208056E-6</c:v>
                </c:pt>
                <c:pt idx="518">
                  <c:v>-2.9842558444899881E-6</c:v>
                </c:pt>
                <c:pt idx="519">
                  <c:v>-2.988412832860134E-6</c:v>
                </c:pt>
                <c:pt idx="520">
                  <c:v>-2.9924357248312416E-6</c:v>
                </c:pt>
                <c:pt idx="521">
                  <c:v>-2.9963245204033135E-6</c:v>
                </c:pt>
                <c:pt idx="522">
                  <c:v>-3.0000792195763479E-6</c:v>
                </c:pt>
                <c:pt idx="523">
                  <c:v>-3.0036998223503448E-6</c:v>
                </c:pt>
                <c:pt idx="524">
                  <c:v>-3.0071863287253051E-6</c:v>
                </c:pt>
                <c:pt idx="525">
                  <c:v>-3.0105387387012289E-6</c:v>
                </c:pt>
                <c:pt idx="526">
                  <c:v>-3.013757052278116E-6</c:v>
                </c:pt>
                <c:pt idx="527">
                  <c:v>-3.0168412694559648E-6</c:v>
                </c:pt>
                <c:pt idx="528">
                  <c:v>-3.0197913902347778E-6</c:v>
                </c:pt>
                <c:pt idx="529">
                  <c:v>-3.0226074146145534E-6</c:v>
                </c:pt>
                <c:pt idx="530">
                  <c:v>-3.0252893425952924E-6</c:v>
                </c:pt>
                <c:pt idx="531">
                  <c:v>-3.0278371741769939E-6</c:v>
                </c:pt>
                <c:pt idx="532">
                  <c:v>-3.0302509093596588E-6</c:v>
                </c:pt>
                <c:pt idx="533">
                  <c:v>-3.0325305481432863E-6</c:v>
                </c:pt>
                <c:pt idx="534">
                  <c:v>-3.0346760905278771E-6</c:v>
                </c:pt>
                <c:pt idx="535">
                  <c:v>-3.0366875365134305E-6</c:v>
                </c:pt>
                <c:pt idx="536">
                  <c:v>-3.0385648860999472E-6</c:v>
                </c:pt>
                <c:pt idx="537">
                  <c:v>-3.0403081392874274E-6</c:v>
                </c:pt>
                <c:pt idx="538">
                  <c:v>-3.0419172960758701E-6</c:v>
                </c:pt>
                <c:pt idx="539">
                  <c:v>-3.0433923564652762E-6</c:v>
                </c:pt>
                <c:pt idx="540">
                  <c:v>-3.0447333204556457E-6</c:v>
                </c:pt>
                <c:pt idx="541">
                  <c:v>-3.0459401880469769E-6</c:v>
                </c:pt>
                <c:pt idx="542">
                  <c:v>-3.0470129592392723E-6</c:v>
                </c:pt>
                <c:pt idx="543">
                  <c:v>-3.0479516340325303E-6</c:v>
                </c:pt>
                <c:pt idx="544">
                  <c:v>-3.0487562124267516E-6</c:v>
                </c:pt>
                <c:pt idx="545">
                  <c:v>-3.0494266944219355E-6</c:v>
                </c:pt>
                <c:pt idx="546">
                  <c:v>-3.0499630800180828E-6</c:v>
                </c:pt>
                <c:pt idx="547">
                  <c:v>-3.0503653692151926E-6</c:v>
                </c:pt>
                <c:pt idx="548">
                  <c:v>-3.0506335620132667E-6</c:v>
                </c:pt>
                <c:pt idx="549">
                  <c:v>-3.0507676584123025E-6</c:v>
                </c:pt>
                <c:pt idx="550">
                  <c:v>-3.0507676584123016E-6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1.0300000000000001E-6</c:v>
                </c:pt>
                <c:pt idx="1">
                  <c:v>2.0600267602039827E-6</c:v>
                </c:pt>
                <c:pt idx="2">
                  <c:v>3.0901070408159303E-6</c:v>
                </c:pt>
                <c:pt idx="3">
                  <c:v>4.1202676020398251E-6</c:v>
                </c:pt>
                <c:pt idx="4">
                  <c:v>5.1505352040796502E-6</c:v>
                </c:pt>
                <c:pt idx="5">
                  <c:v>6.1809366071393876E-6</c:v>
                </c:pt>
                <c:pt idx="6">
                  <c:v>7.2114985714230204E-6</c:v>
                </c:pt>
                <c:pt idx="7">
                  <c:v>8.2422478571345308E-6</c:v>
                </c:pt>
                <c:pt idx="8">
                  <c:v>9.2732112244778999E-6</c:v>
                </c:pt>
                <c:pt idx="9">
                  <c:v>1.0304415433657112E-5</c:v>
                </c:pt>
                <c:pt idx="10">
                  <c:v>1.1335887244876148E-5</c:v>
                </c:pt>
                <c:pt idx="11">
                  <c:v>1.2367653418338993E-5</c:v>
                </c:pt>
                <c:pt idx="12">
                  <c:v>1.3399740714249627E-5</c:v>
                </c:pt>
                <c:pt idx="13">
                  <c:v>1.4432175892812034E-5</c:v>
                </c:pt>
                <c:pt idx="14">
                  <c:v>1.5464985714230196E-5</c:v>
                </c:pt>
                <c:pt idx="15">
                  <c:v>1.6498196938708095E-5</c:v>
                </c:pt>
                <c:pt idx="16">
                  <c:v>1.7531836326449715E-5</c:v>
                </c:pt>
                <c:pt idx="17">
                  <c:v>1.8565930637659037E-5</c:v>
                </c:pt>
                <c:pt idx="18">
                  <c:v>1.9600506632540044E-5</c:v>
                </c:pt>
                <c:pt idx="19">
                  <c:v>2.0635591071296716E-5</c:v>
                </c:pt>
                <c:pt idx="20">
                  <c:v>2.1671210714133042E-5</c:v>
                </c:pt>
                <c:pt idx="21">
                  <c:v>2.2707392321252997E-5</c:v>
                </c:pt>
                <c:pt idx="22">
                  <c:v>2.3744162652860569E-5</c:v>
                </c:pt>
                <c:pt idx="23">
                  <c:v>2.4781548469159736E-5</c:v>
                </c:pt>
                <c:pt idx="24">
                  <c:v>2.5819576530354484E-5</c:v>
                </c:pt>
                <c:pt idx="25">
                  <c:v>2.6858273596648795E-5</c:v>
                </c:pt>
                <c:pt idx="26">
                  <c:v>2.789766642824665E-5</c:v>
                </c:pt>
                <c:pt idx="27">
                  <c:v>2.8937781785352032E-5</c:v>
                </c:pt>
                <c:pt idx="28">
                  <c:v>2.9978646428168924E-5</c:v>
                </c:pt>
                <c:pt idx="29">
                  <c:v>3.102028711690131E-5</c:v>
                </c:pt>
                <c:pt idx="30">
                  <c:v>3.2062730611753171E-5</c:v>
                </c:pt>
                <c:pt idx="31">
                  <c:v>3.3106003672928489E-5</c:v>
                </c:pt>
                <c:pt idx="32">
                  <c:v>3.4150133060631242E-5</c:v>
                </c:pt>
                <c:pt idx="33">
                  <c:v>3.5195145535065421E-5</c:v>
                </c:pt>
                <c:pt idx="34">
                  <c:v>3.6241067856435004E-5</c:v>
                </c:pt>
                <c:pt idx="35">
                  <c:v>3.7287926784943972E-5</c:v>
                </c:pt>
                <c:pt idx="36">
                  <c:v>3.8335749080796312E-5</c:v>
                </c:pt>
                <c:pt idx="37">
                  <c:v>3.9384561504196005E-5</c:v>
                </c:pt>
                <c:pt idx="38">
                  <c:v>4.043439081534703E-5</c:v>
                </c:pt>
                <c:pt idx="39">
                  <c:v>4.1485263774453377E-5</c:v>
                </c:pt>
                <c:pt idx="40">
                  <c:v>4.2537207141719023E-5</c:v>
                </c:pt>
                <c:pt idx="41">
                  <c:v>4.3590247677347952E-5</c:v>
                </c:pt>
                <c:pt idx="42">
                  <c:v>4.464441214154414E-5</c:v>
                </c:pt>
                <c:pt idx="43">
                  <c:v>4.569972729451158E-5</c:v>
                </c:pt>
                <c:pt idx="44">
                  <c:v>4.6756219896454247E-5</c:v>
                </c:pt>
                <c:pt idx="45">
                  <c:v>4.7813916707576125E-5</c:v>
                </c:pt>
                <c:pt idx="46">
                  <c:v>4.8872844488081199E-5</c:v>
                </c:pt>
                <c:pt idx="47">
                  <c:v>4.9933029998173451E-5</c:v>
                </c:pt>
                <c:pt idx="48">
                  <c:v>5.099449999805686E-5</c:v>
                </c:pt>
                <c:pt idx="49">
                  <c:v>5.2057281247935416E-5</c:v>
                </c:pt>
                <c:pt idx="50">
                  <c:v>5.3121400508013095E-5</c:v>
                </c:pt>
                <c:pt idx="51">
                  <c:v>5.4186884538493882E-5</c:v>
                </c:pt>
                <c:pt idx="52">
                  <c:v>5.525376009958176E-5</c:v>
                </c:pt>
                <c:pt idx="53">
                  <c:v>5.6322053951480707E-5</c:v>
                </c:pt>
                <c:pt idx="54">
                  <c:v>5.7391792854394707E-5</c:v>
                </c:pt>
                <c:pt idx="55">
                  <c:v>5.8463003568527749E-5</c:v>
                </c:pt>
                <c:pt idx="56">
                  <c:v>5.9535712854083805E-5</c:v>
                </c:pt>
                <c:pt idx="57">
                  <c:v>6.0609947471266864E-5</c:v>
                </c:pt>
                <c:pt idx="58">
                  <c:v>6.1685734180280904E-5</c:v>
                </c:pt>
                <c:pt idx="59">
                  <c:v>6.2763099741329923E-5</c:v>
                </c:pt>
                <c:pt idx="60">
                  <c:v>6.384207091461789E-5</c:v>
                </c:pt>
                <c:pt idx="61">
                  <c:v>6.492267446034879E-5</c:v>
                </c:pt>
                <c:pt idx="62">
                  <c:v>6.6004937138726592E-5</c:v>
                </c:pt>
                <c:pt idx="63">
                  <c:v>6.7088885709955294E-5</c:v>
                </c:pt>
                <c:pt idx="64">
                  <c:v>6.8174546934238881E-5</c:v>
                </c:pt>
                <c:pt idx="65">
                  <c:v>6.9261947571781334E-5</c:v>
                </c:pt>
                <c:pt idx="66">
                  <c:v>7.0351114382786626E-5</c:v>
                </c:pt>
                <c:pt idx="67">
                  <c:v>7.144207412745874E-5</c:v>
                </c:pt>
                <c:pt idx="68">
                  <c:v>7.2534853566001673E-5</c:v>
                </c:pt>
                <c:pt idx="69">
                  <c:v>7.3629479458619396E-5</c:v>
                </c:pt>
                <c:pt idx="70">
                  <c:v>7.4725978565515891E-5</c:v>
                </c:pt>
                <c:pt idx="71">
                  <c:v>7.5824377646895144E-5</c:v>
                </c:pt>
                <c:pt idx="72">
                  <c:v>7.6924703462961138E-5</c:v>
                </c:pt>
                <c:pt idx="73">
                  <c:v>7.8026982773917857E-5</c:v>
                </c:pt>
                <c:pt idx="74">
                  <c:v>7.9131242339969271E-5</c:v>
                </c:pt>
                <c:pt idx="75">
                  <c:v>8.0237508921319377E-5</c:v>
                </c:pt>
                <c:pt idx="76">
                  <c:v>8.1345809278172146E-5</c:v>
                </c:pt>
                <c:pt idx="77">
                  <c:v>8.2456170170731576E-5</c:v>
                </c:pt>
                <c:pt idx="78">
                  <c:v>8.3568618359201635E-5</c:v>
                </c:pt>
                <c:pt idx="79">
                  <c:v>8.4683180603786309E-5</c:v>
                </c:pt>
                <c:pt idx="80">
                  <c:v>8.5799883664689581E-5</c:v>
                </c:pt>
                <c:pt idx="81">
                  <c:v>8.6918754302115435E-5</c:v>
                </c:pt>
                <c:pt idx="82">
                  <c:v>8.8039819276267855E-5</c:v>
                </c:pt>
                <c:pt idx="83">
                  <c:v>8.9163105347350824E-5</c:v>
                </c:pt>
                <c:pt idx="84">
                  <c:v>9.0288639275568327E-5</c:v>
                </c:pt>
                <c:pt idx="85">
                  <c:v>9.1416447821124333E-5</c:v>
                </c:pt>
                <c:pt idx="86">
                  <c:v>9.2546557744222841E-5</c:v>
                </c:pt>
                <c:pt idx="87">
                  <c:v>9.367899580506782E-5</c:v>
                </c:pt>
                <c:pt idx="88">
                  <c:v>9.4813788763863267E-5</c:v>
                </c:pt>
                <c:pt idx="89">
                  <c:v>9.5950963380813154E-5</c:v>
                </c:pt>
                <c:pt idx="90">
                  <c:v>9.7090546416121463E-5</c:v>
                </c:pt>
                <c:pt idx="91">
                  <c:v>9.8232564629992179E-5</c:v>
                </c:pt>
                <c:pt idx="92">
                  <c:v>9.9377044782629286E-5</c:v>
                </c:pt>
                <c:pt idx="93">
                  <c:v>1.0052401363423677E-4</c:v>
                </c:pt>
                <c:pt idx="94">
                  <c:v>1.0167349794501859E-4</c:v>
                </c:pt>
                <c:pt idx="95">
                  <c:v>1.0282552447517876E-4</c:v>
                </c:pt>
                <c:pt idx="96">
                  <c:v>1.0398011998492125E-4</c:v>
                </c:pt>
                <c:pt idx="97">
                  <c:v>1.0513731123445004E-4</c:v>
                </c:pt>
                <c:pt idx="98">
                  <c:v>1.0629712498396911E-4</c:v>
                </c:pt>
                <c:pt idx="99">
                  <c:v>1.0745958799368245E-4</c:v>
                </c:pt>
                <c:pt idx="100">
                  <c:v>1.0862472702379404E-4</c:v>
                </c:pt>
                <c:pt idx="101">
                  <c:v>1.0979256883450787E-4</c:v>
                </c:pt>
                <c:pt idx="102">
                  <c:v>1.1096314018602791E-4</c:v>
                </c:pt>
                <c:pt idx="103">
                  <c:v>1.1213646783855813E-4</c:v>
                </c:pt>
                <c:pt idx="104">
                  <c:v>1.1331257855230254E-4</c:v>
                </c:pt>
                <c:pt idx="105">
                  <c:v>1.1449149908746512E-4</c:v>
                </c:pt>
                <c:pt idx="106">
                  <c:v>1.1567325620424983E-4</c:v>
                </c:pt>
                <c:pt idx="107">
                  <c:v>1.1685787666286068E-4</c:v>
                </c:pt>
                <c:pt idx="108">
                  <c:v>1.1804538722350163E-4</c:v>
                </c:pt>
                <c:pt idx="109">
                  <c:v>1.1923581464637668E-4</c:v>
                </c:pt>
                <c:pt idx="110">
                  <c:v>1.2042918569168979E-4</c:v>
                </c:pt>
                <c:pt idx="111">
                  <c:v>1.2162552711964496E-4</c:v>
                </c:pt>
                <c:pt idx="112">
                  <c:v>1.2282486569044617E-4</c:v>
                </c:pt>
                <c:pt idx="113">
                  <c:v>1.240272281642974E-4</c:v>
                </c:pt>
                <c:pt idx="114">
                  <c:v>1.2523264130140263E-4</c:v>
                </c:pt>
                <c:pt idx="115">
                  <c:v>1.2644113186196585E-4</c:v>
                </c:pt>
                <c:pt idx="116">
                  <c:v>1.2765272660619106E-4</c:v>
                </c:pt>
                <c:pt idx="117">
                  <c:v>1.288674522942822E-4</c:v>
                </c:pt>
                <c:pt idx="118">
                  <c:v>1.3008533568644327E-4</c:v>
                </c:pt>
                <c:pt idx="119">
                  <c:v>1.3130640354287826E-4</c:v>
                </c:pt>
                <c:pt idx="120">
                  <c:v>1.3253068262379116E-4</c:v>
                </c:pt>
                <c:pt idx="121">
                  <c:v>1.3375819968938595E-4</c:v>
                </c:pt>
                <c:pt idx="122">
                  <c:v>1.349889814998666E-4</c:v>
                </c:pt>
                <c:pt idx="123">
                  <c:v>1.3622305481543709E-4</c:v>
                </c:pt>
                <c:pt idx="124">
                  <c:v>1.3746044639630141E-4</c:v>
                </c:pt>
                <c:pt idx="125">
                  <c:v>1.3870118300266353E-4</c:v>
                </c:pt>
                <c:pt idx="126">
                  <c:v>1.3994529139472746E-4</c:v>
                </c:pt>
                <c:pt idx="127">
                  <c:v>1.4119279833269715E-4</c:v>
                </c:pt>
                <c:pt idx="128">
                  <c:v>1.4244373057677661E-4</c:v>
                </c:pt>
                <c:pt idx="129">
                  <c:v>1.4369811488716981E-4</c:v>
                </c:pt>
                <c:pt idx="130">
                  <c:v>1.4495597802408075E-4</c:v>
                </c:pt>
                <c:pt idx="131">
                  <c:v>1.4621734674771339E-4</c:v>
                </c:pt>
                <c:pt idx="132">
                  <c:v>1.474822478182717E-4</c:v>
                </c:pt>
                <c:pt idx="133">
                  <c:v>1.4875070799595969E-4</c:v>
                </c:pt>
                <c:pt idx="134">
                  <c:v>1.5002275404098136E-4</c:v>
                </c:pt>
                <c:pt idx="135">
                  <c:v>1.5129841271354063E-4</c:v>
                </c:pt>
                <c:pt idx="136">
                  <c:v>1.5257771077384154E-4</c:v>
                </c:pt>
                <c:pt idx="137">
                  <c:v>1.5386067498208804E-4</c:v>
                </c:pt>
                <c:pt idx="138">
                  <c:v>1.5514733209848414E-4</c:v>
                </c:pt>
                <c:pt idx="139">
                  <c:v>1.5643770888323379E-4</c:v>
                </c:pt>
                <c:pt idx="140">
                  <c:v>1.5773183209654099E-4</c:v>
                </c:pt>
                <c:pt idx="141">
                  <c:v>1.5902972849860973E-4</c:v>
                </c:pt>
                <c:pt idx="142">
                  <c:v>1.6033142484964398E-4</c:v>
                </c:pt>
                <c:pt idx="143">
                  <c:v>1.6163694790984772E-4</c:v>
                </c:pt>
                <c:pt idx="144">
                  <c:v>1.6294632443942495E-4</c:v>
                </c:pt>
                <c:pt idx="145">
                  <c:v>1.6425958119857962E-4</c:v>
                </c:pt>
                <c:pt idx="146">
                  <c:v>1.6557674494751574E-4</c:v>
                </c:pt>
                <c:pt idx="147">
                  <c:v>1.6689784244643732E-4</c:v>
                </c:pt>
                <c:pt idx="148">
                  <c:v>1.6822290045554828E-4</c:v>
                </c:pt>
                <c:pt idx="149">
                  <c:v>1.6955194573505263E-4</c:v>
                </c:pt>
                <c:pt idx="150">
                  <c:v>1.7088500504515436E-4</c:v>
                </c:pt>
                <c:pt idx="151">
                  <c:v>1.7222210514605745E-4</c:v>
                </c:pt>
                <c:pt idx="152">
                  <c:v>1.7356327279796586E-4</c:v>
                </c:pt>
                <c:pt idx="153">
                  <c:v>1.749085347610836E-4</c:v>
                </c:pt>
                <c:pt idx="154">
                  <c:v>1.7625791779561466E-4</c:v>
                </c:pt>
                <c:pt idx="155">
                  <c:v>1.7761144866176301E-4</c:v>
                </c:pt>
                <c:pt idx="156">
                  <c:v>1.7896915411973261E-4</c:v>
                </c:pt>
                <c:pt idx="157">
                  <c:v>1.8033106092972748E-4</c:v>
                </c:pt>
                <c:pt idx="158">
                  <c:v>1.8169719585195158E-4</c:v>
                </c:pt>
                <c:pt idx="159">
                  <c:v>1.830675856466089E-4</c:v>
                </c:pt>
                <c:pt idx="160">
                  <c:v>1.8444225707390342E-4</c:v>
                </c:pt>
                <c:pt idx="161">
                  <c:v>1.858212368940391E-4</c:v>
                </c:pt>
                <c:pt idx="162">
                  <c:v>1.8720455186721995E-4</c:v>
                </c:pt>
                <c:pt idx="163">
                  <c:v>1.8859222875364996E-4</c:v>
                </c:pt>
                <c:pt idx="164">
                  <c:v>1.899842943135331E-4</c:v>
                </c:pt>
                <c:pt idx="165">
                  <c:v>1.9138077530707334E-4</c:v>
                </c:pt>
                <c:pt idx="166">
                  <c:v>1.9278169849447469E-4</c:v>
                </c:pt>
                <c:pt idx="167">
                  <c:v>1.941870906359411E-4</c:v>
                </c:pt>
                <c:pt idx="168">
                  <c:v>1.9559697849167658E-4</c:v>
                </c:pt>
                <c:pt idx="169">
                  <c:v>1.9701138882188509E-4</c:v>
                </c:pt>
                <c:pt idx="170">
                  <c:v>1.9843034838677061E-4</c:v>
                </c:pt>
                <c:pt idx="171">
                  <c:v>1.9985388394653714E-4</c:v>
                </c:pt>
                <c:pt idx="172">
                  <c:v>2.0128202226138867E-4</c:v>
                </c:pt>
                <c:pt idx="173">
                  <c:v>2.0271479009152917E-4</c:v>
                </c:pt>
                <c:pt idx="174">
                  <c:v>2.0415221419716262E-4</c:v>
                </c:pt>
                <c:pt idx="175">
                  <c:v>2.05594321338493E-4</c:v>
                </c:pt>
                <c:pt idx="176">
                  <c:v>2.070411382757243E-4</c:v>
                </c:pt>
                <c:pt idx="177">
                  <c:v>2.084926917690605E-4</c:v>
                </c:pt>
                <c:pt idx="178">
                  <c:v>2.0994900857870558E-4</c:v>
                </c:pt>
                <c:pt idx="179">
                  <c:v>2.1141011546486354E-4</c:v>
                </c:pt>
                <c:pt idx="180">
                  <c:v>2.1287603918773834E-4</c:v>
                </c:pt>
                <c:pt idx="181">
                  <c:v>2.1434680650753399E-4</c:v>
                </c:pt>
                <c:pt idx="182">
                  <c:v>2.1582244418445444E-4</c:v>
                </c:pt>
                <c:pt idx="183">
                  <c:v>2.1730297897870369E-4</c:v>
                </c:pt>
                <c:pt idx="184">
                  <c:v>2.1878843765048571E-4</c:v>
                </c:pt>
                <c:pt idx="185">
                  <c:v>2.2027884696000451E-4</c:v>
                </c:pt>
                <c:pt idx="186">
                  <c:v>2.2177423366746403E-4</c:v>
                </c:pt>
                <c:pt idx="187">
                  <c:v>2.232746245330683E-4</c:v>
                </c:pt>
                <c:pt idx="188">
                  <c:v>2.2478004631702126E-4</c:v>
                </c:pt>
                <c:pt idx="189">
                  <c:v>2.2629052577952693E-4</c:v>
                </c:pt>
                <c:pt idx="190">
                  <c:v>2.2780608968078926E-4</c:v>
                </c:pt>
                <c:pt idx="191">
                  <c:v>2.2932676478101225E-4</c:v>
                </c:pt>
                <c:pt idx="192">
                  <c:v>2.3085257784039988E-4</c:v>
                </c:pt>
                <c:pt idx="193">
                  <c:v>2.3238355561915614E-4</c:v>
                </c:pt>
                <c:pt idx="194">
                  <c:v>2.3391972487748499E-4</c:v>
                </c:pt>
                <c:pt idx="195">
                  <c:v>2.3546111237559043E-4</c:v>
                </c:pt>
                <c:pt idx="196">
                  <c:v>2.3700774487367643E-4</c:v>
                </c:pt>
                <c:pt idx="197">
                  <c:v>2.3855964913194698E-4</c:v>
                </c:pt>
                <c:pt idx="198">
                  <c:v>2.4011685191060607E-4</c:v>
                </c:pt>
                <c:pt idx="199">
                  <c:v>2.4167937996985768E-4</c:v>
                </c:pt>
                <c:pt idx="200">
                  <c:v>2.4324726006990578E-4</c:v>
                </c:pt>
                <c:pt idx="201">
                  <c:v>2.4482051897095435E-4</c:v>
                </c:pt>
                <c:pt idx="202">
                  <c:v>2.4639918343320738E-4</c:v>
                </c:pt>
                <c:pt idx="203">
                  <c:v>2.4798328021686887E-4</c:v>
                </c:pt>
                <c:pt idx="204">
                  <c:v>2.495728360821428E-4</c:v>
                </c:pt>
                <c:pt idx="205">
                  <c:v>2.5116787778923312E-4</c:v>
                </c:pt>
                <c:pt idx="206">
                  <c:v>2.5276843209834387E-4</c:v>
                </c:pt>
                <c:pt idx="207">
                  <c:v>2.5437452576967896E-4</c:v>
                </c:pt>
                <c:pt idx="208">
                  <c:v>2.5598618556344242E-4</c:v>
                </c:pt>
                <c:pt idx="209">
                  <c:v>2.5760343823983821E-4</c:v>
                </c:pt>
                <c:pt idx="210">
                  <c:v>2.5922631055907036E-4</c:v>
                </c:pt>
                <c:pt idx="211">
                  <c:v>2.6085482928134279E-4</c:v>
                </c:pt>
                <c:pt idx="212">
                  <c:v>2.6248902116685953E-4</c:v>
                </c:pt>
                <c:pt idx="213">
                  <c:v>2.6412891297582453E-4</c:v>
                </c:pt>
                <c:pt idx="214">
                  <c:v>2.6577453146844177E-4</c:v>
                </c:pt>
                <c:pt idx="215">
                  <c:v>2.6742590340491528E-4</c:v>
                </c:pt>
                <c:pt idx="216">
                  <c:v>2.6908305554544898E-4</c:v>
                </c:pt>
                <c:pt idx="217">
                  <c:v>2.7074601465024688E-4</c:v>
                </c:pt>
                <c:pt idx="218">
                  <c:v>2.7241480747951295E-4</c:v>
                </c:pt>
                <c:pt idx="219">
                  <c:v>2.7408946079345123E-4</c:v>
                </c:pt>
                <c:pt idx="220">
                  <c:v>2.7577000135226563E-4</c:v>
                </c:pt>
                <c:pt idx="221">
                  <c:v>2.7745645591616017E-4</c:v>
                </c:pt>
                <c:pt idx="222">
                  <c:v>2.7914885124533882E-4</c:v>
                </c:pt>
                <c:pt idx="223">
                  <c:v>2.8084721410000555E-4</c:v>
                </c:pt>
                <c:pt idx="224">
                  <c:v>2.8255157124036439E-4</c:v>
                </c:pt>
                <c:pt idx="225">
                  <c:v>2.8426194942661925E-4</c:v>
                </c:pt>
                <c:pt idx="226">
                  <c:v>2.8597837541897417E-4</c:v>
                </c:pt>
                <c:pt idx="227">
                  <c:v>2.877008759776331E-4</c:v>
                </c:pt>
                <c:pt idx="228">
                  <c:v>2.8942947786280007E-4</c:v>
                </c:pt>
                <c:pt idx="229">
                  <c:v>2.91164207834679E-4</c:v>
                </c:pt>
                <c:pt idx="230">
                  <c:v>2.9290509265347391E-4</c:v>
                </c:pt>
                <c:pt idx="231">
                  <c:v>2.9465215907938878E-4</c:v>
                </c:pt>
                <c:pt idx="232">
                  <c:v>2.9640543387262762E-4</c:v>
                </c:pt>
                <c:pt idx="233">
                  <c:v>2.9816494379339436E-4</c:v>
                </c:pt>
                <c:pt idx="234">
                  <c:v>2.9993071560189302E-4</c:v>
                </c:pt>
                <c:pt idx="235">
                  <c:v>3.0170277605832756E-4</c:v>
                </c:pt>
                <c:pt idx="236">
                  <c:v>3.0348115192290197E-4</c:v>
                </c:pt>
                <c:pt idx="237">
                  <c:v>3.052658699558202E-4</c:v>
                </c:pt>
                <c:pt idx="238">
                  <c:v>3.0705695691728629E-4</c:v>
                </c:pt>
                <c:pt idx="239">
                  <c:v>3.088544395675042E-4</c:v>
                </c:pt>
                <c:pt idx="240">
                  <c:v>3.1065834466667791E-4</c:v>
                </c:pt>
                <c:pt idx="241">
                  <c:v>3.1246869897501138E-4</c:v>
                </c:pt>
                <c:pt idx="242">
                  <c:v>3.1428552925270864E-4</c:v>
                </c:pt>
                <c:pt idx="243">
                  <c:v>3.161088622599736E-4</c:v>
                </c:pt>
                <c:pt idx="244">
                  <c:v>3.179387247570103E-4</c:v>
                </c:pt>
                <c:pt idx="245">
                  <c:v>3.1977514350402275E-4</c:v>
                </c:pt>
                <c:pt idx="246">
                  <c:v>3.2161814526121486E-4</c:v>
                </c:pt>
                <c:pt idx="247">
                  <c:v>3.2346775678879068E-4</c:v>
                </c:pt>
                <c:pt idx="248">
                  <c:v>3.253240048469541E-4</c:v>
                </c:pt>
                <c:pt idx="249">
                  <c:v>3.2718691619590921E-4</c:v>
                </c:pt>
                <c:pt idx="250">
                  <c:v>3.2905651759585993E-4</c:v>
                </c:pt>
                <c:pt idx="251">
                  <c:v>3.3093283580701023E-4</c:v>
                </c:pt>
                <c:pt idx="252">
                  <c:v>3.3281589758956412E-4</c:v>
                </c:pt>
                <c:pt idx="253">
                  <c:v>3.3470572970372559E-4</c:v>
                </c:pt>
                <c:pt idx="254">
                  <c:v>3.3660235890969859E-4</c:v>
                </c:pt>
                <c:pt idx="255">
                  <c:v>3.3850581196768716E-4</c:v>
                </c:pt>
                <c:pt idx="256">
                  <c:v>3.4041611563789527E-4</c:v>
                </c:pt>
                <c:pt idx="257">
                  <c:v>3.4233329668052688E-4</c:v>
                </c:pt>
                <c:pt idx="258">
                  <c:v>3.4425738185578597E-4</c:v>
                </c:pt>
                <c:pt idx="259">
                  <c:v>3.4618839792387651E-4</c:v>
                </c:pt>
                <c:pt idx="260">
                  <c:v>3.4812637164500251E-4</c:v>
                </c:pt>
                <c:pt idx="261">
                  <c:v>3.5007132977936791E-4</c:v>
                </c:pt>
                <c:pt idx="262">
                  <c:v>3.5202329908717671E-4</c:v>
                </c:pt>
                <c:pt idx="263">
                  <c:v>3.5398230632863295E-4</c:v>
                </c:pt>
                <c:pt idx="264">
                  <c:v>3.5594837826394054E-4</c:v>
                </c:pt>
                <c:pt idx="265">
                  <c:v>3.5792154165330351E-4</c:v>
                </c:pt>
                <c:pt idx="266">
                  <c:v>3.5990182325692583E-4</c:v>
                </c:pt>
                <c:pt idx="267">
                  <c:v>3.6188924983501146E-4</c:v>
                </c:pt>
                <c:pt idx="268">
                  <c:v>3.6388384814776438E-4</c:v>
                </c:pt>
                <c:pt idx="269">
                  <c:v>3.6588564495538861E-4</c:v>
                </c:pt>
                <c:pt idx="270">
                  <c:v>3.6789466701808813E-4</c:v>
                </c:pt>
                <c:pt idx="271">
                  <c:v>3.6991094109606689E-4</c:v>
                </c:pt>
                <c:pt idx="272">
                  <c:v>3.7193449394952888E-4</c:v>
                </c:pt>
                <c:pt idx="273">
                  <c:v>3.7396535233867812E-4</c:v>
                </c:pt>
                <c:pt idx="274">
                  <c:v>3.7600354302371852E-4</c:v>
                </c:pt>
                <c:pt idx="275">
                  <c:v>3.7800485719902377E-4</c:v>
                </c:pt>
                <c:pt idx="276">
                  <c:v>3.7996942896099289E-4</c:v>
                </c:pt>
                <c:pt idx="277">
                  <c:v>3.818973924060249E-4</c:v>
                </c:pt>
                <c:pt idx="278">
                  <c:v>3.8378888163051889E-4</c:v>
                </c:pt>
                <c:pt idx="279">
                  <c:v>3.8564403073087388E-4</c:v>
                </c:pt>
                <c:pt idx="280">
                  <c:v>3.8746297380348884E-4</c:v>
                </c:pt>
                <c:pt idx="281">
                  <c:v>3.892458449447629E-4</c:v>
                </c:pt>
                <c:pt idx="282">
                  <c:v>3.9099277825109502E-4</c:v>
                </c:pt>
                <c:pt idx="283">
                  <c:v>3.927039078188843E-4</c:v>
                </c:pt>
                <c:pt idx="284">
                  <c:v>3.9437936774452975E-4</c:v>
                </c:pt>
                <c:pt idx="285">
                  <c:v>3.9601929212443039E-4</c:v>
                </c:pt>
                <c:pt idx="286">
                  <c:v>3.9762381505498525E-4</c:v>
                </c:pt>
                <c:pt idx="287">
                  <c:v>3.9919307063259341E-4</c:v>
                </c:pt>
                <c:pt idx="288">
                  <c:v>4.007271929536539E-4</c:v>
                </c:pt>
                <c:pt idx="289">
                  <c:v>4.0222631611456572E-4</c:v>
                </c:pt>
                <c:pt idx="290">
                  <c:v>4.0369057421172792E-4</c:v>
                </c:pt>
                <c:pt idx="291">
                  <c:v>4.0512010134153957E-4</c:v>
                </c:pt>
                <c:pt idx="292">
                  <c:v>4.0651503160039969E-4</c:v>
                </c:pt>
                <c:pt idx="293">
                  <c:v>4.078754990847073E-4</c:v>
                </c:pt>
                <c:pt idx="294">
                  <c:v>4.0920163789086143E-4</c:v>
                </c:pt>
                <c:pt idx="295">
                  <c:v>4.1049358211526116E-4</c:v>
                </c:pt>
                <c:pt idx="296">
                  <c:v>4.1175146585430546E-4</c:v>
                </c:pt>
                <c:pt idx="297">
                  <c:v>4.1297542320439345E-4</c:v>
                </c:pt>
                <c:pt idx="298">
                  <c:v>4.1416558826192412E-4</c:v>
                </c:pt>
                <c:pt idx="299">
                  <c:v>4.1532209512329648E-4</c:v>
                </c:pt>
                <c:pt idx="300">
                  <c:v>4.1644507788490961E-4</c:v>
                </c:pt>
                <c:pt idx="301">
                  <c:v>4.1753467064316254E-4</c:v>
                </c:pt>
                <c:pt idx="302">
                  <c:v>4.1859100749445428E-4</c:v>
                </c:pt>
                <c:pt idx="303">
                  <c:v>4.1961422253518392E-4</c:v>
                </c:pt>
                <c:pt idx="304">
                  <c:v>4.2060444986175049E-4</c:v>
                </c:pt>
                <c:pt idx="305">
                  <c:v>4.2156182357055299E-4</c:v>
                </c:pt>
                <c:pt idx="306">
                  <c:v>4.2248647775799047E-4</c:v>
                </c:pt>
                <c:pt idx="307">
                  <c:v>4.2337854652046194E-4</c:v>
                </c:pt>
                <c:pt idx="308">
                  <c:v>4.2423816395436648E-4</c:v>
                </c:pt>
                <c:pt idx="309">
                  <c:v>4.2506546415610312E-4</c:v>
                </c:pt>
                <c:pt idx="310">
                  <c:v>4.2586058122207087E-4</c:v>
                </c:pt>
                <c:pt idx="311">
                  <c:v>4.2662364924866877E-4</c:v>
                </c:pt>
                <c:pt idx="312">
                  <c:v>4.2735480233229589E-4</c:v>
                </c:pt>
                <c:pt idx="313">
                  <c:v>4.2805417456935125E-4</c:v>
                </c:pt>
                <c:pt idx="314">
                  <c:v>4.2872190005623388E-4</c:v>
                </c:pt>
                <c:pt idx="315">
                  <c:v>4.2935811288934286E-4</c:v>
                </c:pt>
                <c:pt idx="316">
                  <c:v>4.2996294716507715E-4</c:v>
                </c:pt>
                <c:pt idx="317">
                  <c:v>4.3053653697983584E-4</c:v>
                </c:pt>
                <c:pt idx="318">
                  <c:v>4.3107901643001795E-4</c:v>
                </c:pt>
                <c:pt idx="319">
                  <c:v>4.3159051961202255E-4</c:v>
                </c:pt>
                <c:pt idx="320">
                  <c:v>4.3207118062224862E-4</c:v>
                </c:pt>
                <c:pt idx="321">
                  <c:v>4.3252113355709523E-4</c:v>
                </c:pt>
                <c:pt idx="322">
                  <c:v>4.3294051251296142E-4</c:v>
                </c:pt>
                <c:pt idx="323">
                  <c:v>4.3332945158624619E-4</c:v>
                </c:pt>
                <c:pt idx="324">
                  <c:v>4.3368808487334864E-4</c:v>
                </c:pt>
                <c:pt idx="325">
                  <c:v>4.3401654647066778E-4</c:v>
                </c:pt>
                <c:pt idx="326">
                  <c:v>4.3431497047460263E-4</c:v>
                </c:pt>
                <c:pt idx="327">
                  <c:v>4.3458349098155223E-4</c:v>
                </c:pt>
                <c:pt idx="328">
                  <c:v>4.3482224208791565E-4</c:v>
                </c:pt>
                <c:pt idx="329">
                  <c:v>4.3503135789009186E-4</c:v>
                </c:pt>
                <c:pt idx="330">
                  <c:v>4.3521097248447994E-4</c:v>
                </c:pt>
                <c:pt idx="331">
                  <c:v>4.3536121996747896E-4</c:v>
                </c:pt>
                <c:pt idx="332">
                  <c:v>4.354822344354879E-4</c:v>
                </c:pt>
                <c:pt idx="333">
                  <c:v>4.3557414998490583E-4</c:v>
                </c:pt>
                <c:pt idx="334">
                  <c:v>4.3563710071213178E-4</c:v>
                </c:pt>
                <c:pt idx="335">
                  <c:v>4.3567122071356477E-4</c:v>
                </c:pt>
                <c:pt idx="336">
                  <c:v>4.3567664408560383E-4</c:v>
                </c:pt>
                <c:pt idx="337">
                  <c:v>4.3565350492464803E-4</c:v>
                </c:pt>
                <c:pt idx="338">
                  <c:v>4.356019373270964E-4</c:v>
                </c:pt>
                <c:pt idx="339">
                  <c:v>4.3552207538934796E-4</c:v>
                </c:pt>
                <c:pt idx="340">
                  <c:v>4.3541405320780179E-4</c:v>
                </c:pt>
                <c:pt idx="341">
                  <c:v>4.3527800487885686E-4</c:v>
                </c:pt>
                <c:pt idx="342">
                  <c:v>4.3511406449891224E-4</c:v>
                </c:pt>
                <c:pt idx="343">
                  <c:v>4.3492236616436697E-4</c:v>
                </c:pt>
                <c:pt idx="344">
                  <c:v>4.3470304397162012E-4</c:v>
                </c:pt>
                <c:pt idx="345">
                  <c:v>4.3445623201707065E-4</c:v>
                </c:pt>
                <c:pt idx="346">
                  <c:v>4.3418206439711765E-4</c:v>
                </c:pt>
                <c:pt idx="347">
                  <c:v>4.3388067520816015E-4</c:v>
                </c:pt>
                <c:pt idx="348">
                  <c:v>4.3355219854659716E-4</c:v>
                </c:pt>
                <c:pt idx="349">
                  <c:v>4.3319676850882776E-4</c:v>
                </c:pt>
                <c:pt idx="350">
                  <c:v>4.3281451919125098E-4</c:v>
                </c:pt>
                <c:pt idx="351">
                  <c:v>4.3240558469026584E-4</c:v>
                </c:pt>
                <c:pt idx="352">
                  <c:v>4.3197009910227136E-4</c:v>
                </c:pt>
                <c:pt idx="353">
                  <c:v>4.3150819652366663E-4</c:v>
                </c:pt>
                <c:pt idx="354">
                  <c:v>4.3102001105085067E-4</c:v>
                </c:pt>
                <c:pt idx="355">
                  <c:v>4.3050567678022249E-4</c:v>
                </c:pt>
                <c:pt idx="356">
                  <c:v>4.2996532780818113E-4</c:v>
                </c:pt>
                <c:pt idx="357">
                  <c:v>4.2939909823112561E-4</c:v>
                </c:pt>
                <c:pt idx="358">
                  <c:v>4.2880712214545501E-4</c:v>
                </c:pt>
                <c:pt idx="359">
                  <c:v>4.2818953364756834E-4</c:v>
                </c:pt>
                <c:pt idx="360">
                  <c:v>4.2754646683386464E-4</c:v>
                </c:pt>
                <c:pt idx="361">
                  <c:v>4.2687805580074299E-4</c:v>
                </c:pt>
                <c:pt idx="362">
                  <c:v>4.2618443464460234E-4</c:v>
                </c:pt>
                <c:pt idx="363">
                  <c:v>4.2546573746184179E-4</c:v>
                </c:pt>
                <c:pt idx="364">
                  <c:v>4.247220983488604E-4</c:v>
                </c:pt>
                <c:pt idx="365">
                  <c:v>4.2395365140205716E-4</c:v>
                </c:pt>
                <c:pt idx="366">
                  <c:v>4.2316053071783113E-4</c:v>
                </c:pt>
                <c:pt idx="367">
                  <c:v>4.2234287039258134E-4</c:v>
                </c:pt>
                <c:pt idx="368">
                  <c:v>4.2150080452270681E-4</c:v>
                </c:pt>
                <c:pt idx="369">
                  <c:v>4.2063446720460657E-4</c:v>
                </c:pt>
                <c:pt idx="370">
                  <c:v>4.197439925346797E-4</c:v>
                </c:pt>
                <c:pt idx="371">
                  <c:v>4.1882951460932522E-4</c:v>
                </c:pt>
                <c:pt idx="372">
                  <c:v>4.1789116752494215E-4</c:v>
                </c:pt>
                <c:pt idx="373">
                  <c:v>4.1692908537792952E-4</c:v>
                </c:pt>
                <c:pt idx="374">
                  <c:v>4.159434022646864E-4</c:v>
                </c:pt>
                <c:pt idx="375">
                  <c:v>4.1493425228161183E-4</c:v>
                </c:pt>
                <c:pt idx="376">
                  <c:v>4.1390176952510482E-4</c:v>
                </c:pt>
                <c:pt idx="377">
                  <c:v>4.128460880915644E-4</c:v>
                </c:pt>
                <c:pt idx="378">
                  <c:v>4.1176734207738964E-4</c:v>
                </c:pt>
                <c:pt idx="379">
                  <c:v>4.1066566557897952E-4</c:v>
                </c:pt>
                <c:pt idx="380">
                  <c:v>4.0954119269273311E-4</c:v>
                </c:pt>
                <c:pt idx="381">
                  <c:v>4.0839405751504949E-4</c:v>
                </c:pt>
                <c:pt idx="382">
                  <c:v>4.0722439414232764E-4</c:v>
                </c:pt>
                <c:pt idx="383">
                  <c:v>4.0603233667096662E-4</c:v>
                </c:pt>
                <c:pt idx="384">
                  <c:v>4.0481801919736547E-4</c:v>
                </c:pt>
                <c:pt idx="385">
                  <c:v>4.0358157581792321E-4</c:v>
                </c:pt>
                <c:pt idx="386">
                  <c:v>4.0232314062903891E-4</c:v>
                </c:pt>
                <c:pt idx="387">
                  <c:v>4.010428477271116E-4</c:v>
                </c:pt>
                <c:pt idx="388">
                  <c:v>3.997408312085403E-4</c:v>
                </c:pt>
                <c:pt idx="389">
                  <c:v>3.9841722516972404E-4</c:v>
                </c:pt>
                <c:pt idx="390">
                  <c:v>3.9707216370706185E-4</c:v>
                </c:pt>
                <c:pt idx="391">
                  <c:v>3.9570578091695279E-4</c:v>
                </c:pt>
                <c:pt idx="392">
                  <c:v>3.9431821089579589E-4</c:v>
                </c:pt>
                <c:pt idx="393">
                  <c:v>3.9290958773999018E-4</c:v>
                </c:pt>
                <c:pt idx="394">
                  <c:v>3.9148004554593469E-4</c:v>
                </c:pt>
                <c:pt idx="395">
                  <c:v>3.9002971841002848E-4</c:v>
                </c:pt>
                <c:pt idx="396">
                  <c:v>3.8855874042867058E-4</c:v>
                </c:pt>
                <c:pt idx="397">
                  <c:v>3.8706724569826002E-4</c:v>
                </c:pt>
                <c:pt idx="398">
                  <c:v>3.8555536831519588E-4</c:v>
                </c:pt>
                <c:pt idx="399">
                  <c:v>3.8402324237587712E-4</c:v>
                </c:pt>
                <c:pt idx="400">
                  <c:v>3.8247100197670282E-4</c:v>
                </c:pt>
                <c:pt idx="401">
                  <c:v>3.8089878121407201E-4</c:v>
                </c:pt>
                <c:pt idx="402">
                  <c:v>3.7930671418438371E-4</c:v>
                </c:pt>
                <c:pt idx="403">
                  <c:v>3.77694934984037E-4</c:v>
                </c:pt>
                <c:pt idx="404">
                  <c:v>3.7606357770943091E-4</c:v>
                </c:pt>
                <c:pt idx="405">
                  <c:v>3.7441277645696444E-4</c:v>
                </c:pt>
                <c:pt idx="406">
                  <c:v>3.7274266532303664E-4</c:v>
                </c:pt>
                <c:pt idx="407">
                  <c:v>3.7105337840404658E-4</c:v>
                </c:pt>
                <c:pt idx="408">
                  <c:v>3.6934504979639328E-4</c:v>
                </c:pt>
                <c:pt idx="409">
                  <c:v>3.6761781359647577E-4</c:v>
                </c:pt>
                <c:pt idx="410">
                  <c:v>3.6587180390069306E-4</c:v>
                </c:pt>
                <c:pt idx="411">
                  <c:v>3.641071548054442E-4</c:v>
                </c:pt>
                <c:pt idx="412">
                  <c:v>3.6232400040712824E-4</c:v>
                </c:pt>
                <c:pt idx="413">
                  <c:v>3.6052247480214422E-4</c:v>
                </c:pt>
                <c:pt idx="414">
                  <c:v>3.5870271208689116E-4</c:v>
                </c:pt>
                <c:pt idx="415">
                  <c:v>3.5686484635776813E-4</c:v>
                </c:pt>
                <c:pt idx="416">
                  <c:v>3.5500901171117417E-4</c:v>
                </c:pt>
                <c:pt idx="417">
                  <c:v>3.531353422435083E-4</c:v>
                </c:pt>
                <c:pt idx="418">
                  <c:v>3.5124397205116953E-4</c:v>
                </c:pt>
                <c:pt idx="419">
                  <c:v>3.493350352305569E-4</c:v>
                </c:pt>
                <c:pt idx="420">
                  <c:v>3.4740866587806949E-4</c:v>
                </c:pt>
                <c:pt idx="421">
                  <c:v>3.454649980901063E-4</c:v>
                </c:pt>
                <c:pt idx="422">
                  <c:v>3.4350416596306638E-4</c:v>
                </c:pt>
                <c:pt idx="423">
                  <c:v>3.4152630359334874E-4</c:v>
                </c:pt>
                <c:pt idx="424">
                  <c:v>3.3953154507735246E-4</c:v>
                </c:pt>
                <c:pt idx="425">
                  <c:v>3.3752002451147657E-4</c:v>
                </c:pt>
                <c:pt idx="426">
                  <c:v>3.3549187599212009E-4</c:v>
                </c:pt>
                <c:pt idx="427">
                  <c:v>3.3344723361568209E-4</c:v>
                </c:pt>
                <c:pt idx="428">
                  <c:v>3.3138623147856155E-4</c:v>
                </c:pt>
                <c:pt idx="429">
                  <c:v>3.2930900367715755E-4</c:v>
                </c:pt>
                <c:pt idx="430">
                  <c:v>3.2721568430786911E-4</c:v>
                </c:pt>
                <c:pt idx="431">
                  <c:v>3.2510640746709525E-4</c:v>
                </c:pt>
                <c:pt idx="432">
                  <c:v>3.2298130725123505E-4</c:v>
                </c:pt>
                <c:pt idx="433">
                  <c:v>3.2084051775668754E-4</c:v>
                </c:pt>
                <c:pt idx="434">
                  <c:v>3.1868417307985173E-4</c:v>
                </c:pt>
                <c:pt idx="435">
                  <c:v>3.1651240731712666E-4</c:v>
                </c:pt>
                <c:pt idx="436">
                  <c:v>3.143253545649114E-4</c:v>
                </c:pt>
                <c:pt idx="437">
                  <c:v>3.1212314891960498E-4</c:v>
                </c:pt>
                <c:pt idx="438">
                  <c:v>3.0990592447760641E-4</c:v>
                </c:pt>
                <c:pt idx="439">
                  <c:v>3.0767381533531473E-4</c:v>
                </c:pt>
                <c:pt idx="440">
                  <c:v>3.0542695558912896E-4</c:v>
                </c:pt>
                <c:pt idx="441">
                  <c:v>3.0316547933544817E-4</c:v>
                </c:pt>
                <c:pt idx="442">
                  <c:v>3.0088952067067138E-4</c:v>
                </c:pt>
                <c:pt idx="443">
                  <c:v>2.9859921369119764E-4</c:v>
                </c:pt>
                <c:pt idx="444">
                  <c:v>2.96294692493426E-4</c:v>
                </c:pt>
                <c:pt idx="445">
                  <c:v>2.9397609117375544E-4</c:v>
                </c:pt>
                <c:pt idx="446">
                  <c:v>2.9164354382858504E-4</c:v>
                </c:pt>
                <c:pt idx="447">
                  <c:v>2.8929718455431388E-4</c:v>
                </c:pt>
                <c:pt idx="448">
                  <c:v>2.8693714744734092E-4</c:v>
                </c:pt>
                <c:pt idx="449">
                  <c:v>2.8456356660406525E-4</c:v>
                </c:pt>
                <c:pt idx="450">
                  <c:v>2.8217657612088589E-4</c:v>
                </c:pt>
                <c:pt idx="451">
                  <c:v>2.7977631009420186E-4</c:v>
                </c:pt>
                <c:pt idx="452">
                  <c:v>2.7736290262041219E-4</c:v>
                </c:pt>
                <c:pt idx="453">
                  <c:v>2.7493648779591595E-4</c:v>
                </c:pt>
                <c:pt idx="454">
                  <c:v>2.7249719971711217E-4</c:v>
                </c:pt>
                <c:pt idx="455">
                  <c:v>2.7004517248039987E-4</c:v>
                </c:pt>
                <c:pt idx="456">
                  <c:v>2.6758054018217808E-4</c:v>
                </c:pt>
                <c:pt idx="457">
                  <c:v>2.6510343691884587E-4</c:v>
                </c:pt>
                <c:pt idx="458">
                  <c:v>2.6261399678680227E-4</c:v>
                </c:pt>
                <c:pt idx="459">
                  <c:v>2.601123538824463E-4</c:v>
                </c:pt>
                <c:pt idx="460">
                  <c:v>2.5759864230217699E-4</c:v>
                </c:pt>
                <c:pt idx="461">
                  <c:v>2.5507299614239341E-4</c:v>
                </c:pt>
                <c:pt idx="462">
                  <c:v>2.5253554949949454E-4</c:v>
                </c:pt>
                <c:pt idx="463">
                  <c:v>2.4998643646987945E-4</c:v>
                </c:pt>
                <c:pt idx="464">
                  <c:v>2.4742579114994721E-4</c:v>
                </c:pt>
                <c:pt idx="465">
                  <c:v>2.4485374763609681E-4</c:v>
                </c:pt>
                <c:pt idx="466">
                  <c:v>2.4227044002472732E-4</c:v>
                </c:pt>
                <c:pt idx="467">
                  <c:v>2.3967600241223775E-4</c:v>
                </c:pt>
                <c:pt idx="468">
                  <c:v>2.3707056889502717E-4</c:v>
                </c:pt>
                <c:pt idx="469">
                  <c:v>2.344542735694946E-4</c:v>
                </c:pt>
                <c:pt idx="470">
                  <c:v>2.3182725053203906E-4</c:v>
                </c:pt>
                <c:pt idx="471">
                  <c:v>2.291896338790596E-4</c:v>
                </c:pt>
                <c:pt idx="472">
                  <c:v>2.2654155770695524E-4</c:v>
                </c:pt>
                <c:pt idx="473">
                  <c:v>2.2388315611212504E-4</c:v>
                </c:pt>
                <c:pt idx="474">
                  <c:v>2.2121456319096805E-4</c:v>
                </c:pt>
                <c:pt idx="475">
                  <c:v>2.1853591303988329E-4</c:v>
                </c:pt>
                <c:pt idx="476">
                  <c:v>2.1584733975526978E-4</c:v>
                </c:pt>
                <c:pt idx="477">
                  <c:v>2.1314897743352659E-4</c:v>
                </c:pt>
                <c:pt idx="478">
                  <c:v>2.1044096017105272E-4</c:v>
                </c:pt>
                <c:pt idx="479">
                  <c:v>2.0772342206424723E-4</c:v>
                </c:pt>
                <c:pt idx="480">
                  <c:v>2.0499649720950915E-4</c:v>
                </c:pt>
                <c:pt idx="481">
                  <c:v>2.0226031970323752E-4</c:v>
                </c:pt>
                <c:pt idx="482">
                  <c:v>1.9951502364183138E-4</c:v>
                </c:pt>
                <c:pt idx="483">
                  <c:v>1.9676074312168976E-4</c:v>
                </c:pt>
                <c:pt idx="484">
                  <c:v>1.939976122392117E-4</c:v>
                </c:pt>
                <c:pt idx="485">
                  <c:v>1.9122576509079625E-4</c:v>
                </c:pt>
                <c:pt idx="486">
                  <c:v>1.8844533577284242E-4</c:v>
                </c:pt>
                <c:pt idx="487">
                  <c:v>1.8565645838174928E-4</c:v>
                </c:pt>
                <c:pt idx="488">
                  <c:v>1.8285926701391584E-4</c:v>
                </c:pt>
                <c:pt idx="489">
                  <c:v>1.8005389576574116E-4</c:v>
                </c:pt>
                <c:pt idx="490">
                  <c:v>1.7724047873362425E-4</c:v>
                </c:pt>
                <c:pt idx="491">
                  <c:v>1.7441915001396415E-4</c:v>
                </c:pt>
                <c:pt idx="492">
                  <c:v>1.7159004370315991E-4</c:v>
                </c:pt>
                <c:pt idx="493">
                  <c:v>1.6875329389761057E-4</c:v>
                </c:pt>
                <c:pt idx="494">
                  <c:v>1.6590903469371516E-4</c:v>
                </c:pt>
                <c:pt idx="495">
                  <c:v>1.630574001878727E-4</c:v>
                </c:pt>
                <c:pt idx="496">
                  <c:v>1.6019852447648225E-4</c:v>
                </c:pt>
                <c:pt idx="497">
                  <c:v>1.5733254165594285E-4</c:v>
                </c:pt>
                <c:pt idx="498">
                  <c:v>1.5445958582265354E-4</c:v>
                </c:pt>
                <c:pt idx="499">
                  <c:v>1.5157979107301332E-4</c:v>
                </c:pt>
                <c:pt idx="500">
                  <c:v>1.4869329150342126E-4</c:v>
                </c:pt>
                <c:pt idx="501">
                  <c:v>1.4580022121027641E-4</c:v>
                </c:pt>
                <c:pt idx="502">
                  <c:v>1.4290071428997778E-4</c:v>
                </c:pt>
                <c:pt idx="503">
                  <c:v>1.3999490483892441E-4</c:v>
                </c:pt>
                <c:pt idx="504">
                  <c:v>1.3708292695351534E-4</c:v>
                </c:pt>
                <c:pt idx="505">
                  <c:v>1.341649147301496E-4</c:v>
                </c:pt>
                <c:pt idx="506">
                  <c:v>1.3124100226522624E-4</c:v>
                </c:pt>
                <c:pt idx="507">
                  <c:v>1.2831132365514428E-4</c:v>
                </c:pt>
                <c:pt idx="508">
                  <c:v>1.2537601299630278E-4</c:v>
                </c:pt>
                <c:pt idx="509">
                  <c:v>1.2243520438510075E-4</c:v>
                </c:pt>
                <c:pt idx="510">
                  <c:v>1.1948903191793725E-4</c:v>
                </c:pt>
                <c:pt idx="511">
                  <c:v>1.1653762969121132E-4</c:v>
                </c:pt>
                <c:pt idx="512">
                  <c:v>1.1358113180132198E-4</c:v>
                </c:pt>
                <c:pt idx="513">
                  <c:v>1.1061967234466827E-4</c:v>
                </c:pt>
                <c:pt idx="514">
                  <c:v>1.0765338541764923E-4</c:v>
                </c:pt>
                <c:pt idx="515">
                  <c:v>1.046824051166639E-4</c:v>
                </c:pt>
                <c:pt idx="516">
                  <c:v>1.0170686553811131E-4</c:v>
                </c:pt>
                <c:pt idx="517">
                  <c:v>9.8726900778390507E-5</c:v>
                </c:pt>
                <c:pt idx="518">
                  <c:v>9.574264493390052E-5</c:v>
                </c:pt>
                <c:pt idx="519">
                  <c:v>9.2754232101040386E-5</c:v>
                </c:pt>
                <c:pt idx="520">
                  <c:v>8.9761796376209142E-5</c:v>
                </c:pt>
                <c:pt idx="521">
                  <c:v>8.6765471855805825E-5</c:v>
                </c:pt>
                <c:pt idx="522">
                  <c:v>8.3765392636229473E-5</c:v>
                </c:pt>
                <c:pt idx="523">
                  <c:v>8.0761692813879123E-5</c:v>
                </c:pt>
                <c:pt idx="524">
                  <c:v>7.7754506485153813E-5</c:v>
                </c:pt>
                <c:pt idx="525">
                  <c:v>7.474396774645258E-5</c:v>
                </c:pt>
                <c:pt idx="526">
                  <c:v>7.1730210694174461E-5</c:v>
                </c:pt>
                <c:pt idx="527">
                  <c:v>6.8713369424718495E-5</c:v>
                </c:pt>
                <c:pt idx="528">
                  <c:v>6.5693578034483718E-5</c:v>
                </c:pt>
                <c:pt idx="529">
                  <c:v>6.2670970619869168E-5</c:v>
                </c:pt>
                <c:pt idx="530">
                  <c:v>5.9645681277273876E-5</c:v>
                </c:pt>
                <c:pt idx="531">
                  <c:v>5.6617844103096885E-5</c:v>
                </c:pt>
                <c:pt idx="532">
                  <c:v>5.3587593193737227E-5</c:v>
                </c:pt>
                <c:pt idx="533">
                  <c:v>5.0555062645593939E-5</c:v>
                </c:pt>
                <c:pt idx="534">
                  <c:v>4.7520386555066066E-5</c:v>
                </c:pt>
                <c:pt idx="535">
                  <c:v>4.4483699018552637E-5</c:v>
                </c:pt>
                <c:pt idx="536">
                  <c:v>4.144513413245269E-5</c:v>
                </c:pt>
                <c:pt idx="537">
                  <c:v>3.8404825993165264E-5</c:v>
                </c:pt>
                <c:pt idx="538">
                  <c:v>3.5362908697089395E-5</c:v>
                </c:pt>
                <c:pt idx="539">
                  <c:v>3.231951634062412E-5</c:v>
                </c:pt>
                <c:pt idx="540">
                  <c:v>2.9274783020168474E-5</c:v>
                </c:pt>
                <c:pt idx="541">
                  <c:v>2.6228842832121498E-5</c:v>
                </c:pt>
                <c:pt idx="542">
                  <c:v>2.3181829872882226E-5</c:v>
                </c:pt>
                <c:pt idx="543">
                  <c:v>2.0133878238849695E-5</c:v>
                </c:pt>
                <c:pt idx="544">
                  <c:v>1.7085122026422942E-5</c:v>
                </c:pt>
                <c:pt idx="545">
                  <c:v>1.4035695332001006E-5</c:v>
                </c:pt>
                <c:pt idx="546">
                  <c:v>1.0985732251982923E-5</c:v>
                </c:pt>
                <c:pt idx="547">
                  <c:v>7.9353668827677314E-6</c:v>
                </c:pt>
                <c:pt idx="548">
                  <c:v>4.8847333207544647E-6</c:v>
                </c:pt>
                <c:pt idx="549">
                  <c:v>1.8339656623421622E-6</c:v>
                </c:pt>
                <c:pt idx="550">
                  <c:v>-1.2168019960701394E-6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4.8500000000000002E-6</c:v>
                </c:pt>
                <c:pt idx="1">
                  <c:v>4.8498723029208007E-6</c:v>
                </c:pt>
                <c:pt idx="2">
                  <c:v>4.8496169087624017E-6</c:v>
                </c:pt>
                <c:pt idx="3">
                  <c:v>4.8492338175248032E-6</c:v>
                </c:pt>
                <c:pt idx="4">
                  <c:v>4.8487230292080045E-6</c:v>
                </c:pt>
                <c:pt idx="5">
                  <c:v>4.848084543812007E-6</c:v>
                </c:pt>
                <c:pt idx="6">
                  <c:v>4.8473183613368101E-6</c:v>
                </c:pt>
                <c:pt idx="7">
                  <c:v>4.8464244817824129E-6</c:v>
                </c:pt>
                <c:pt idx="8">
                  <c:v>4.845402905148817E-6</c:v>
                </c:pt>
                <c:pt idx="9">
                  <c:v>4.8442536314360208E-6</c:v>
                </c:pt>
                <c:pt idx="10">
                  <c:v>4.8429766606440251E-6</c:v>
                </c:pt>
                <c:pt idx="11">
                  <c:v>4.8415719927728307E-6</c:v>
                </c:pt>
                <c:pt idx="12">
                  <c:v>4.8400396278224361E-6</c:v>
                </c:pt>
                <c:pt idx="13">
                  <c:v>4.8383795657928419E-6</c:v>
                </c:pt>
                <c:pt idx="14">
                  <c:v>4.8365918066840483E-6</c:v>
                </c:pt>
                <c:pt idx="15">
                  <c:v>4.8346763504960551E-6</c:v>
                </c:pt>
                <c:pt idx="16">
                  <c:v>4.8326331972288625E-6</c:v>
                </c:pt>
                <c:pt idx="17">
                  <c:v>4.8304623468824704E-6</c:v>
                </c:pt>
                <c:pt idx="18">
                  <c:v>4.828163799456878E-6</c:v>
                </c:pt>
                <c:pt idx="19">
                  <c:v>4.8257375549520869E-6</c:v>
                </c:pt>
                <c:pt idx="20">
                  <c:v>4.8231836133680964E-6</c:v>
                </c:pt>
                <c:pt idx="21">
                  <c:v>4.8205019747049055E-6</c:v>
                </c:pt>
                <c:pt idx="22">
                  <c:v>4.817692638962516E-6</c:v>
                </c:pt>
                <c:pt idx="23">
                  <c:v>4.8147556061409261E-6</c:v>
                </c:pt>
                <c:pt idx="24">
                  <c:v>4.8116908762401376E-6</c:v>
                </c:pt>
                <c:pt idx="25">
                  <c:v>4.8084984492601488E-6</c:v>
                </c:pt>
                <c:pt idx="26">
                  <c:v>4.8051783252009605E-6</c:v>
                </c:pt>
                <c:pt idx="27">
                  <c:v>4.8017305040625727E-6</c:v>
                </c:pt>
                <c:pt idx="28">
                  <c:v>4.7981549858449854E-6</c:v>
                </c:pt>
                <c:pt idx="29">
                  <c:v>4.7944517705481986E-6</c:v>
                </c:pt>
                <c:pt idx="30">
                  <c:v>4.7906208581722124E-6</c:v>
                </c:pt>
                <c:pt idx="31">
                  <c:v>4.7866622487170266E-6</c:v>
                </c:pt>
                <c:pt idx="32">
                  <c:v>4.7825759421826414E-6</c:v>
                </c:pt>
                <c:pt idx="33">
                  <c:v>4.7783619385690567E-6</c:v>
                </c:pt>
                <c:pt idx="34">
                  <c:v>4.7740202378762717E-6</c:v>
                </c:pt>
                <c:pt idx="35">
                  <c:v>4.769550840104288E-6</c:v>
                </c:pt>
                <c:pt idx="36">
                  <c:v>4.7649537452531048E-6</c:v>
                </c:pt>
                <c:pt idx="37">
                  <c:v>4.7602289533227213E-6</c:v>
                </c:pt>
                <c:pt idx="38">
                  <c:v>4.7553764643131392E-6</c:v>
                </c:pt>
                <c:pt idx="39">
                  <c:v>4.7503962782243567E-6</c:v>
                </c:pt>
                <c:pt idx="40">
                  <c:v>4.7452883950563748E-6</c:v>
                </c:pt>
                <c:pt idx="41">
                  <c:v>4.7400528148091933E-6</c:v>
                </c:pt>
                <c:pt idx="42">
                  <c:v>4.7346895374828124E-6</c:v>
                </c:pt>
                <c:pt idx="43">
                  <c:v>4.7291985630772328E-6</c:v>
                </c:pt>
                <c:pt idx="44">
                  <c:v>4.7235798915924529E-6</c:v>
                </c:pt>
                <c:pt idx="45">
                  <c:v>4.7178335230284736E-6</c:v>
                </c:pt>
                <c:pt idx="46">
                  <c:v>4.7119594573852938E-6</c:v>
                </c:pt>
                <c:pt idx="47">
                  <c:v>4.7059576946629155E-6</c:v>
                </c:pt>
                <c:pt idx="48">
                  <c:v>4.6998282348613377E-6</c:v>
                </c:pt>
                <c:pt idx="49">
                  <c:v>4.6935710779805603E-6</c:v>
                </c:pt>
                <c:pt idx="50">
                  <c:v>4.6871862240205827E-6</c:v>
                </c:pt>
                <c:pt idx="51">
                  <c:v>4.6806736729814064E-6</c:v>
                </c:pt>
                <c:pt idx="52">
                  <c:v>4.6740334248630298E-6</c:v>
                </c:pt>
                <c:pt idx="53">
                  <c:v>4.6672654796654545E-6</c:v>
                </c:pt>
                <c:pt idx="54">
                  <c:v>4.6603698373886789E-6</c:v>
                </c:pt>
                <c:pt idx="55">
                  <c:v>4.6533464980327038E-6</c:v>
                </c:pt>
                <c:pt idx="56">
                  <c:v>4.6461954615975293E-6</c:v>
                </c:pt>
                <c:pt idx="57">
                  <c:v>4.6389167280831561E-6</c:v>
                </c:pt>
                <c:pt idx="58">
                  <c:v>4.6315102974895825E-6</c:v>
                </c:pt>
                <c:pt idx="59">
                  <c:v>4.6239761698168095E-6</c:v>
                </c:pt>
                <c:pt idx="60">
                  <c:v>4.6163143450648361E-6</c:v>
                </c:pt>
                <c:pt idx="61">
                  <c:v>4.6085248232336642E-6</c:v>
                </c:pt>
                <c:pt idx="62">
                  <c:v>4.6006076043232927E-6</c:v>
                </c:pt>
                <c:pt idx="63">
                  <c:v>4.5925626883337217E-6</c:v>
                </c:pt>
                <c:pt idx="64">
                  <c:v>4.5843900752649513E-6</c:v>
                </c:pt>
                <c:pt idx="65">
                  <c:v>4.5760897651169805E-6</c:v>
                </c:pt>
                <c:pt idx="66">
                  <c:v>4.5676617578898111E-6</c:v>
                </c:pt>
                <c:pt idx="67">
                  <c:v>4.5591060535834413E-6</c:v>
                </c:pt>
                <c:pt idx="68">
                  <c:v>4.5504226521978721E-6</c:v>
                </c:pt>
                <c:pt idx="69">
                  <c:v>4.5416115537331042E-6</c:v>
                </c:pt>
                <c:pt idx="70">
                  <c:v>4.532672758189136E-6</c:v>
                </c:pt>
                <c:pt idx="71">
                  <c:v>4.5236062655659683E-6</c:v>
                </c:pt>
                <c:pt idx="72">
                  <c:v>4.5144120758636011E-6</c:v>
                </c:pt>
                <c:pt idx="73">
                  <c:v>4.5050901890820345E-6</c:v>
                </c:pt>
                <c:pt idx="74">
                  <c:v>4.4956406052212683E-6</c:v>
                </c:pt>
                <c:pt idx="75">
                  <c:v>4.4860633242813027E-6</c:v>
                </c:pt>
                <c:pt idx="76">
                  <c:v>4.4763583462621376E-6</c:v>
                </c:pt>
                <c:pt idx="77">
                  <c:v>4.466525671163773E-6</c:v>
                </c:pt>
                <c:pt idx="78">
                  <c:v>4.4565652989862089E-6</c:v>
                </c:pt>
                <c:pt idx="79">
                  <c:v>4.4464772297294444E-6</c:v>
                </c:pt>
                <c:pt idx="80">
                  <c:v>4.4362614633934814E-6</c:v>
                </c:pt>
                <c:pt idx="81">
                  <c:v>4.425917999978318E-6</c:v>
                </c:pt>
                <c:pt idx="82">
                  <c:v>4.415446839483956E-6</c:v>
                </c:pt>
                <c:pt idx="83">
                  <c:v>4.4048479819103936E-6</c:v>
                </c:pt>
                <c:pt idx="84">
                  <c:v>4.3941214272576317E-6</c:v>
                </c:pt>
                <c:pt idx="85">
                  <c:v>4.3832671755256713E-6</c:v>
                </c:pt>
                <c:pt idx="86">
                  <c:v>4.3722852267145104E-6</c:v>
                </c:pt>
                <c:pt idx="87">
                  <c:v>4.3611755808241501E-6</c:v>
                </c:pt>
                <c:pt idx="88">
                  <c:v>4.3499382378545903E-6</c:v>
                </c:pt>
                <c:pt idx="89">
                  <c:v>4.3385731978058311E-6</c:v>
                </c:pt>
                <c:pt idx="90">
                  <c:v>4.3270804606778723E-6</c:v>
                </c:pt>
                <c:pt idx="91">
                  <c:v>4.3154600264707141E-6</c:v>
                </c:pt>
                <c:pt idx="92">
                  <c:v>4.3037118951843555E-6</c:v>
                </c:pt>
                <c:pt idx="93">
                  <c:v>4.2918360668187983E-6</c:v>
                </c:pt>
                <c:pt idx="94">
                  <c:v>4.2798325413740416E-6</c:v>
                </c:pt>
                <c:pt idx="95">
                  <c:v>4.2677013188500845E-6</c:v>
                </c:pt>
                <c:pt idx="96">
                  <c:v>4.2554423992469289E-6</c:v>
                </c:pt>
                <c:pt idx="97">
                  <c:v>4.2430557825645729E-6</c:v>
                </c:pt>
                <c:pt idx="98">
                  <c:v>4.2305414688030174E-6</c:v>
                </c:pt>
                <c:pt idx="99">
                  <c:v>4.2178994579622632E-6</c:v>
                </c:pt>
                <c:pt idx="100">
                  <c:v>4.2051297500423088E-6</c:v>
                </c:pt>
                <c:pt idx="101">
                  <c:v>4.1922323450431548E-6</c:v>
                </c:pt>
                <c:pt idx="102">
                  <c:v>4.1792072429648014E-6</c:v>
                </c:pt>
                <c:pt idx="103">
                  <c:v>4.1660544438072485E-6</c:v>
                </c:pt>
                <c:pt idx="104">
                  <c:v>4.1527739475704961E-6</c:v>
                </c:pt>
                <c:pt idx="105">
                  <c:v>4.1393657542545442E-6</c:v>
                </c:pt>
                <c:pt idx="106">
                  <c:v>4.1258298638593928E-6</c:v>
                </c:pt>
                <c:pt idx="107">
                  <c:v>4.112166276385042E-6</c:v>
                </c:pt>
                <c:pt idx="108">
                  <c:v>4.0983749918314916E-6</c:v>
                </c:pt>
                <c:pt idx="109">
                  <c:v>4.0844560101987409E-6</c:v>
                </c:pt>
                <c:pt idx="110">
                  <c:v>4.0704093314867916E-6</c:v>
                </c:pt>
                <c:pt idx="111">
                  <c:v>4.056234955695642E-6</c:v>
                </c:pt>
                <c:pt idx="112">
                  <c:v>4.0419328828252937E-6</c:v>
                </c:pt>
                <c:pt idx="113">
                  <c:v>4.0275031128757451E-6</c:v>
                </c:pt>
                <c:pt idx="114">
                  <c:v>4.012945645846997E-6</c:v>
                </c:pt>
                <c:pt idx="115">
                  <c:v>3.9982604817390494E-6</c:v>
                </c:pt>
                <c:pt idx="116">
                  <c:v>3.9834476205519023E-6</c:v>
                </c:pt>
                <c:pt idx="117">
                  <c:v>3.9685070622855566E-6</c:v>
                </c:pt>
                <c:pt idx="118">
                  <c:v>3.9534388069400106E-6</c:v>
                </c:pt>
                <c:pt idx="119">
                  <c:v>3.9382428545152642E-6</c:v>
                </c:pt>
                <c:pt idx="120">
                  <c:v>3.9229192050113192E-6</c:v>
                </c:pt>
                <c:pt idx="121">
                  <c:v>3.9074678584281747E-6</c:v>
                </c:pt>
                <c:pt idx="122">
                  <c:v>3.8918888147658307E-6</c:v>
                </c:pt>
                <c:pt idx="123">
                  <c:v>3.8761820740242872E-6</c:v>
                </c:pt>
                <c:pt idx="124">
                  <c:v>3.8603476362035434E-6</c:v>
                </c:pt>
                <c:pt idx="125">
                  <c:v>3.844385501303601E-6</c:v>
                </c:pt>
                <c:pt idx="126">
                  <c:v>3.8282956693244582E-6</c:v>
                </c:pt>
                <c:pt idx="127">
                  <c:v>3.8120781402661164E-6</c:v>
                </c:pt>
                <c:pt idx="128">
                  <c:v>3.795732914128575E-6</c:v>
                </c:pt>
                <c:pt idx="129">
                  <c:v>3.7792599909118338E-6</c:v>
                </c:pt>
                <c:pt idx="130">
                  <c:v>3.7626593706158931E-6</c:v>
                </c:pt>
                <c:pt idx="131">
                  <c:v>3.7459310532407533E-6</c:v>
                </c:pt>
                <c:pt idx="132">
                  <c:v>3.7290750387864136E-6</c:v>
                </c:pt>
                <c:pt idx="133">
                  <c:v>3.7120913272528745E-6</c:v>
                </c:pt>
                <c:pt idx="134">
                  <c:v>3.6949799186401358E-6</c:v>
                </c:pt>
                <c:pt idx="135">
                  <c:v>3.6777408129481973E-6</c:v>
                </c:pt>
                <c:pt idx="136">
                  <c:v>3.6603740101770596E-6</c:v>
                </c:pt>
                <c:pt idx="137">
                  <c:v>3.6428795103267225E-6</c:v>
                </c:pt>
                <c:pt idx="138">
                  <c:v>3.6252573133971855E-6</c:v>
                </c:pt>
                <c:pt idx="139">
                  <c:v>3.607507419388449E-6</c:v>
                </c:pt>
                <c:pt idx="140">
                  <c:v>3.5896298283005134E-6</c:v>
                </c:pt>
                <c:pt idx="141">
                  <c:v>3.5716245401333775E-6</c:v>
                </c:pt>
                <c:pt idx="142">
                  <c:v>3.5534915548870426E-6</c:v>
                </c:pt>
                <c:pt idx="143">
                  <c:v>3.5352308725615081E-6</c:v>
                </c:pt>
                <c:pt idx="144">
                  <c:v>3.5168424931567738E-6</c:v>
                </c:pt>
                <c:pt idx="145">
                  <c:v>3.4983264166728399E-6</c:v>
                </c:pt>
                <c:pt idx="146">
                  <c:v>3.479682643109707E-6</c:v>
                </c:pt>
                <c:pt idx="147">
                  <c:v>3.4609111724673742E-6</c:v>
                </c:pt>
                <c:pt idx="148">
                  <c:v>3.4420120047458419E-6</c:v>
                </c:pt>
                <c:pt idx="149">
                  <c:v>3.4229851399451101E-6</c:v>
                </c:pt>
                <c:pt idx="150">
                  <c:v>3.4038305780651784E-6</c:v>
                </c:pt>
                <c:pt idx="151">
                  <c:v>3.3845483191060477E-6</c:v>
                </c:pt>
                <c:pt idx="152">
                  <c:v>3.3651383630677174E-6</c:v>
                </c:pt>
                <c:pt idx="153">
                  <c:v>3.3456007099501873E-6</c:v>
                </c:pt>
                <c:pt idx="154">
                  <c:v>3.3259353597534577E-6</c:v>
                </c:pt>
                <c:pt idx="155">
                  <c:v>3.306142312477529E-6</c:v>
                </c:pt>
                <c:pt idx="156">
                  <c:v>3.2862215681223999E-6</c:v>
                </c:pt>
                <c:pt idx="157">
                  <c:v>3.2661731266880723E-6</c:v>
                </c:pt>
                <c:pt idx="158">
                  <c:v>3.2459969881745443E-6</c:v>
                </c:pt>
                <c:pt idx="159">
                  <c:v>3.2256931525818168E-6</c:v>
                </c:pt>
                <c:pt idx="160">
                  <c:v>3.2052616199098902E-6</c:v>
                </c:pt>
                <c:pt idx="161">
                  <c:v>3.1847023901587638E-6</c:v>
                </c:pt>
                <c:pt idx="162">
                  <c:v>3.1640154633284383E-6</c:v>
                </c:pt>
                <c:pt idx="163">
                  <c:v>3.1432008394189129E-6</c:v>
                </c:pt>
                <c:pt idx="164">
                  <c:v>3.1222585184301875E-6</c:v>
                </c:pt>
                <c:pt idx="165">
                  <c:v>3.1011885003622631E-6</c:v>
                </c:pt>
                <c:pt idx="166">
                  <c:v>3.0799907852151388E-6</c:v>
                </c:pt>
                <c:pt idx="167">
                  <c:v>3.0586653729888155E-6</c:v>
                </c:pt>
                <c:pt idx="168">
                  <c:v>3.0372122636832926E-6</c:v>
                </c:pt>
                <c:pt idx="169">
                  <c:v>3.0156314572985694E-6</c:v>
                </c:pt>
                <c:pt idx="170">
                  <c:v>2.9939229538346476E-6</c:v>
                </c:pt>
                <c:pt idx="171">
                  <c:v>2.9720867532915255E-6</c:v>
                </c:pt>
                <c:pt idx="172">
                  <c:v>2.9501228556692047E-6</c:v>
                </c:pt>
                <c:pt idx="173">
                  <c:v>2.9280312609676835E-6</c:v>
                </c:pt>
                <c:pt idx="174">
                  <c:v>2.9058119691869629E-6</c:v>
                </c:pt>
                <c:pt idx="175">
                  <c:v>2.8834649803270428E-6</c:v>
                </c:pt>
                <c:pt idx="176">
                  <c:v>2.8609902943879233E-6</c:v>
                </c:pt>
                <c:pt idx="177">
                  <c:v>2.8383879113696042E-6</c:v>
                </c:pt>
                <c:pt idx="178">
                  <c:v>2.8156578312720856E-6</c:v>
                </c:pt>
                <c:pt idx="179">
                  <c:v>2.7928000540953672E-6</c:v>
                </c:pt>
                <c:pt idx="180">
                  <c:v>2.7698145798394497E-6</c:v>
                </c:pt>
                <c:pt idx="181">
                  <c:v>2.7467014085043322E-6</c:v>
                </c:pt>
                <c:pt idx="182">
                  <c:v>2.7234605400900153E-6</c:v>
                </c:pt>
                <c:pt idx="183">
                  <c:v>2.7000919745964989E-6</c:v>
                </c:pt>
                <c:pt idx="184">
                  <c:v>2.676595712023783E-6</c:v>
                </c:pt>
                <c:pt idx="185">
                  <c:v>2.6529717523718677E-6</c:v>
                </c:pt>
                <c:pt idx="186">
                  <c:v>2.6292200956407528E-6</c:v>
                </c:pt>
                <c:pt idx="187">
                  <c:v>2.605340741830438E-6</c:v>
                </c:pt>
                <c:pt idx="188">
                  <c:v>2.5813336909409242E-6</c:v>
                </c:pt>
                <c:pt idx="189">
                  <c:v>2.5571989429722105E-6</c:v>
                </c:pt>
                <c:pt idx="190">
                  <c:v>2.5329364979242972E-6</c:v>
                </c:pt>
                <c:pt idx="191">
                  <c:v>2.5085463557971845E-6</c:v>
                </c:pt>
                <c:pt idx="192">
                  <c:v>2.4840285165908723E-6</c:v>
                </c:pt>
                <c:pt idx="193">
                  <c:v>2.4593829803053607E-6</c:v>
                </c:pt>
                <c:pt idx="194">
                  <c:v>2.4346097469406491E-6</c:v>
                </c:pt>
                <c:pt idx="195">
                  <c:v>2.409708816496738E-6</c:v>
                </c:pt>
                <c:pt idx="196">
                  <c:v>2.3846801889736279E-6</c:v>
                </c:pt>
                <c:pt idx="197">
                  <c:v>2.3595238643713178E-6</c:v>
                </c:pt>
                <c:pt idx="198">
                  <c:v>2.3342398426898083E-6</c:v>
                </c:pt>
                <c:pt idx="199">
                  <c:v>2.3088281239290993E-6</c:v>
                </c:pt>
                <c:pt idx="200">
                  <c:v>2.2832887080891908E-6</c:v>
                </c:pt>
                <c:pt idx="201">
                  <c:v>2.2576215951700824E-6</c:v>
                </c:pt>
                <c:pt idx="202">
                  <c:v>2.2318267851717749E-6</c:v>
                </c:pt>
                <c:pt idx="203">
                  <c:v>2.205904278094268E-6</c:v>
                </c:pt>
                <c:pt idx="204">
                  <c:v>2.1798540739375611E-6</c:v>
                </c:pt>
                <c:pt idx="205">
                  <c:v>2.1536761727016548E-6</c:v>
                </c:pt>
                <c:pt idx="206">
                  <c:v>2.1273705743865489E-6</c:v>
                </c:pt>
                <c:pt idx="207">
                  <c:v>2.1009372789922436E-6</c:v>
                </c:pt>
                <c:pt idx="208">
                  <c:v>2.0743762865187388E-6</c:v>
                </c:pt>
                <c:pt idx="209">
                  <c:v>2.0476875969660341E-6</c:v>
                </c:pt>
                <c:pt idx="210">
                  <c:v>2.0208712103341299E-6</c:v>
                </c:pt>
                <c:pt idx="211">
                  <c:v>1.9939271266230262E-6</c:v>
                </c:pt>
                <c:pt idx="212">
                  <c:v>1.966855345832723E-6</c:v>
                </c:pt>
                <c:pt idx="213">
                  <c:v>1.9396558679632204E-6</c:v>
                </c:pt>
                <c:pt idx="214">
                  <c:v>1.9123286930145182E-6</c:v>
                </c:pt>
                <c:pt idx="215">
                  <c:v>1.8848738209866162E-6</c:v>
                </c:pt>
                <c:pt idx="216">
                  <c:v>1.8572912518795151E-6</c:v>
                </c:pt>
                <c:pt idx="217">
                  <c:v>1.8295809856932141E-6</c:v>
                </c:pt>
                <c:pt idx="218">
                  <c:v>1.8017430224277136E-6</c:v>
                </c:pt>
                <c:pt idx="219">
                  <c:v>1.773777362083014E-6</c:v>
                </c:pt>
                <c:pt idx="220">
                  <c:v>1.7456840046591145E-6</c:v>
                </c:pt>
                <c:pt idx="221">
                  <c:v>1.7174629501560156E-6</c:v>
                </c:pt>
                <c:pt idx="222">
                  <c:v>1.6891141985737171E-6</c:v>
                </c:pt>
                <c:pt idx="223">
                  <c:v>1.6606377499122188E-6</c:v>
                </c:pt>
                <c:pt idx="224">
                  <c:v>1.6320336041715213E-6</c:v>
                </c:pt>
                <c:pt idx="225">
                  <c:v>1.6033017613516244E-6</c:v>
                </c:pt>
                <c:pt idx="226">
                  <c:v>1.5744422214525276E-6</c:v>
                </c:pt>
                <c:pt idx="227">
                  <c:v>1.5454549844742313E-6</c:v>
                </c:pt>
                <c:pt idx="228">
                  <c:v>1.5163400504167351E-6</c:v>
                </c:pt>
                <c:pt idx="229">
                  <c:v>1.4870974192800394E-6</c:v>
                </c:pt>
                <c:pt idx="230">
                  <c:v>1.4577270910641447E-6</c:v>
                </c:pt>
                <c:pt idx="231">
                  <c:v>1.42822906576905E-6</c:v>
                </c:pt>
                <c:pt idx="232">
                  <c:v>1.3986033433947559E-6</c:v>
                </c:pt>
                <c:pt idx="233">
                  <c:v>1.3688499239412623E-6</c:v>
                </c:pt>
                <c:pt idx="234">
                  <c:v>1.3389688074085687E-6</c:v>
                </c:pt>
                <c:pt idx="235">
                  <c:v>1.3089599937966761E-6</c:v>
                </c:pt>
                <c:pt idx="236">
                  <c:v>1.278823483105584E-6</c:v>
                </c:pt>
                <c:pt idx="237">
                  <c:v>1.248559275335292E-6</c:v>
                </c:pt>
                <c:pt idx="238">
                  <c:v>1.2181673704858006E-6</c:v>
                </c:pt>
                <c:pt idx="239">
                  <c:v>1.1876477685571096E-6</c:v>
                </c:pt>
                <c:pt idx="240">
                  <c:v>1.1570004695492191E-6</c:v>
                </c:pt>
                <c:pt idx="241">
                  <c:v>1.1262254734621292E-6</c:v>
                </c:pt>
                <c:pt idx="242">
                  <c:v>1.0953227802958398E-6</c:v>
                </c:pt>
                <c:pt idx="243">
                  <c:v>1.0642923900503504E-6</c:v>
                </c:pt>
                <c:pt idx="244">
                  <c:v>1.033134302725662E-6</c:v>
                </c:pt>
                <c:pt idx="245">
                  <c:v>1.0018485183217737E-6</c:v>
                </c:pt>
                <c:pt idx="246">
                  <c:v>9.7043503683868596E-7</c:v>
                </c:pt>
                <c:pt idx="247">
                  <c:v>9.3889385827639869E-7</c:v>
                </c:pt>
                <c:pt idx="248">
                  <c:v>9.0722498263491193E-7</c:v>
                </c:pt>
                <c:pt idx="249">
                  <c:v>8.7542840991422569E-7</c:v>
                </c:pt>
                <c:pt idx="250">
                  <c:v>8.4350414011433911E-7</c:v>
                </c:pt>
                <c:pt idx="251">
                  <c:v>8.114521732352539E-7</c:v>
                </c:pt>
                <c:pt idx="252">
                  <c:v>7.792725092769692E-7</c:v>
                </c:pt>
                <c:pt idx="253">
                  <c:v>7.4696514823948417E-7</c:v>
                </c:pt>
                <c:pt idx="254">
                  <c:v>7.145300901228005E-7</c:v>
                </c:pt>
                <c:pt idx="255">
                  <c:v>6.8196733492691649E-7</c:v>
                </c:pt>
                <c:pt idx="256">
                  <c:v>6.4927688265183385E-7</c:v>
                </c:pt>
                <c:pt idx="257">
                  <c:v>6.1645873329755088E-7</c:v>
                </c:pt>
                <c:pt idx="258">
                  <c:v>5.8351288686406842E-7</c:v>
                </c:pt>
                <c:pt idx="259">
                  <c:v>5.5043934335138733E-7</c:v>
                </c:pt>
                <c:pt idx="260">
                  <c:v>5.172381027595059E-7</c:v>
                </c:pt>
                <c:pt idx="261">
                  <c:v>4.8390916508842498E-7</c:v>
                </c:pt>
                <c:pt idx="262">
                  <c:v>4.5045253033814458E-7</c:v>
                </c:pt>
                <c:pt idx="263">
                  <c:v>4.168681985086647E-7</c:v>
                </c:pt>
                <c:pt idx="264">
                  <c:v>3.8315616959998533E-7</c:v>
                </c:pt>
                <c:pt idx="265">
                  <c:v>3.4931644361210563E-7</c:v>
                </c:pt>
                <c:pt idx="266">
                  <c:v>3.1534902054502729E-7</c:v>
                </c:pt>
                <c:pt idx="267">
                  <c:v>2.8125390039874946E-7</c:v>
                </c:pt>
                <c:pt idx="268">
                  <c:v>2.470310831732713E-7</c:v>
                </c:pt>
                <c:pt idx="269">
                  <c:v>2.1268056886859451E-7</c:v>
                </c:pt>
                <c:pt idx="270">
                  <c:v>1.7820235748471738E-7</c:v>
                </c:pt>
                <c:pt idx="271">
                  <c:v>1.4359644902164161E-7</c:v>
                </c:pt>
                <c:pt idx="272">
                  <c:v>1.0886284347936551E-7</c:v>
                </c:pt>
                <c:pt idx="273">
                  <c:v>7.4001540857889927E-8</c:v>
                </c:pt>
                <c:pt idx="274">
                  <c:v>3.9012541157214856E-8</c:v>
                </c:pt>
                <c:pt idx="275">
                  <c:v>3.895844377341148E-9</c:v>
                </c:pt>
                <c:pt idx="276">
                  <c:v>-3.1093155323333922E-8</c:v>
                </c:pt>
                <c:pt idx="277">
                  <c:v>-6.595445794480866E-8</c:v>
                </c:pt>
                <c:pt idx="278">
                  <c:v>-1.0068806348708476E-7</c:v>
                </c:pt>
                <c:pt idx="279">
                  <c:v>-1.3529397195016053E-7</c:v>
                </c:pt>
                <c:pt idx="280">
                  <c:v>-1.6977218333403681E-7</c:v>
                </c:pt>
                <c:pt idx="281">
                  <c:v>-2.041226976387136E-7</c:v>
                </c:pt>
                <c:pt idx="282">
                  <c:v>-2.3834551486419176E-7</c:v>
                </c:pt>
                <c:pt idx="283">
                  <c:v>-2.7244063501046959E-7</c:v>
                </c:pt>
                <c:pt idx="284">
                  <c:v>-3.0640805807754793E-7</c:v>
                </c:pt>
                <c:pt idx="285">
                  <c:v>-3.4024778406542678E-7</c:v>
                </c:pt>
                <c:pt idx="286">
                  <c:v>-3.7395981297410531E-7</c:v>
                </c:pt>
                <c:pt idx="287">
                  <c:v>-4.0754414480358519E-7</c:v>
                </c:pt>
                <c:pt idx="288">
                  <c:v>-4.4100077955386559E-7</c:v>
                </c:pt>
                <c:pt idx="289">
                  <c:v>-4.7432971722494651E-7</c:v>
                </c:pt>
                <c:pt idx="290">
                  <c:v>-5.0753095781682709E-7</c:v>
                </c:pt>
                <c:pt idx="291">
                  <c:v>-5.4060450132950903E-7</c:v>
                </c:pt>
                <c:pt idx="292">
                  <c:v>-5.7355034776299064E-7</c:v>
                </c:pt>
                <c:pt idx="293">
                  <c:v>-6.0636849711727361E-7</c:v>
                </c:pt>
                <c:pt idx="294">
                  <c:v>-6.3905894939235625E-7</c:v>
                </c:pt>
                <c:pt idx="295">
                  <c:v>-6.7162170458823941E-7</c:v>
                </c:pt>
                <c:pt idx="296">
                  <c:v>-7.0405676270492308E-7</c:v>
                </c:pt>
                <c:pt idx="297">
                  <c:v>-7.3636412374240726E-7</c:v>
                </c:pt>
                <c:pt idx="298">
                  <c:v>-7.6854378770069196E-7</c:v>
                </c:pt>
                <c:pt idx="299">
                  <c:v>-8.0059575457977718E-7</c:v>
                </c:pt>
                <c:pt idx="300">
                  <c:v>-8.3252002437966206E-7</c:v>
                </c:pt>
                <c:pt idx="301">
                  <c:v>-8.643165971003483E-7</c:v>
                </c:pt>
                <c:pt idx="302">
                  <c:v>-8.9598547274183506E-7</c:v>
                </c:pt>
                <c:pt idx="303">
                  <c:v>-9.2752665130412148E-7</c:v>
                </c:pt>
                <c:pt idx="304">
                  <c:v>-9.5894013278720842E-7</c:v>
                </c:pt>
                <c:pt idx="305">
                  <c:v>-9.9022591719109673E-7</c:v>
                </c:pt>
                <c:pt idx="306">
                  <c:v>-1.0213840045157847E-6</c:v>
                </c:pt>
                <c:pt idx="307">
                  <c:v>-1.0524143947612732E-6</c:v>
                </c:pt>
                <c:pt idx="308">
                  <c:v>-1.0833170879275622E-6</c:v>
                </c:pt>
                <c:pt idx="309">
                  <c:v>-1.1140920840146517E-6</c:v>
                </c:pt>
                <c:pt idx="310">
                  <c:v>-1.1447393830225417E-6</c:v>
                </c:pt>
                <c:pt idx="311">
                  <c:v>-1.1752589849512323E-6</c:v>
                </c:pt>
                <c:pt idx="312">
                  <c:v>-1.2056508898007233E-6</c:v>
                </c:pt>
                <c:pt idx="313">
                  <c:v>-1.2359150975710149E-6</c:v>
                </c:pt>
                <c:pt idx="314">
                  <c:v>-1.2660516082621061E-6</c:v>
                </c:pt>
                <c:pt idx="315">
                  <c:v>-1.2960604218739979E-6</c:v>
                </c:pt>
                <c:pt idx="316">
                  <c:v>-1.325941538406691E-6</c:v>
                </c:pt>
                <c:pt idx="317">
                  <c:v>-1.3556949578601846E-6</c:v>
                </c:pt>
                <c:pt idx="318">
                  <c:v>-1.3853206802344788E-6</c:v>
                </c:pt>
                <c:pt idx="319">
                  <c:v>-1.4148187055295734E-6</c:v>
                </c:pt>
                <c:pt idx="320">
                  <c:v>-1.4441890337454678E-6</c:v>
                </c:pt>
                <c:pt idx="321">
                  <c:v>-1.4734316648821626E-6</c:v>
                </c:pt>
                <c:pt idx="322">
                  <c:v>-1.502546598939658E-6</c:v>
                </c:pt>
                <c:pt idx="323">
                  <c:v>-1.5315338359179538E-6</c:v>
                </c:pt>
                <c:pt idx="324">
                  <c:v>-1.5603933758170511E-6</c:v>
                </c:pt>
                <c:pt idx="325">
                  <c:v>-1.5891252186369488E-6</c:v>
                </c:pt>
                <c:pt idx="326">
                  <c:v>-1.6177293643776454E-6</c:v>
                </c:pt>
                <c:pt idx="327">
                  <c:v>-1.6462058130391433E-6</c:v>
                </c:pt>
                <c:pt idx="328">
                  <c:v>-1.6745545646214418E-6</c:v>
                </c:pt>
                <c:pt idx="329">
                  <c:v>-1.7027756191245407E-6</c:v>
                </c:pt>
                <c:pt idx="330">
                  <c:v>-1.7308689765484402E-6</c:v>
                </c:pt>
                <c:pt idx="331">
                  <c:v>-1.7588346368931402E-6</c:v>
                </c:pt>
                <c:pt idx="332">
                  <c:v>-1.7866726001586399E-6</c:v>
                </c:pt>
                <c:pt idx="333">
                  <c:v>-1.81438286634494E-6</c:v>
                </c:pt>
                <c:pt idx="334">
                  <c:v>-1.8419654354520416E-6</c:v>
                </c:pt>
                <c:pt idx="335">
                  <c:v>-1.8694203074799428E-6</c:v>
                </c:pt>
                <c:pt idx="336">
                  <c:v>-1.8967474824286453E-6</c:v>
                </c:pt>
                <c:pt idx="337">
                  <c:v>-1.9239469602981476E-6</c:v>
                </c:pt>
                <c:pt idx="338">
                  <c:v>-1.9510187410884495E-6</c:v>
                </c:pt>
                <c:pt idx="339">
                  <c:v>-1.9779628247995527E-6</c:v>
                </c:pt>
                <c:pt idx="340">
                  <c:v>-2.0047792114314565E-6</c:v>
                </c:pt>
                <c:pt idx="341">
                  <c:v>-2.0314679009841608E-6</c:v>
                </c:pt>
                <c:pt idx="342">
                  <c:v>-2.0580288934576664E-6</c:v>
                </c:pt>
                <c:pt idx="343">
                  <c:v>-2.0844621888519709E-6</c:v>
                </c:pt>
                <c:pt idx="344">
                  <c:v>-2.1107677871670759E-6</c:v>
                </c:pt>
                <c:pt idx="345">
                  <c:v>-2.1369456884029814E-6</c:v>
                </c:pt>
                <c:pt idx="346">
                  <c:v>-2.1629958925596882E-6</c:v>
                </c:pt>
                <c:pt idx="347">
                  <c:v>-2.1889183996371956E-6</c:v>
                </c:pt>
                <c:pt idx="348">
                  <c:v>-2.2147132096355035E-6</c:v>
                </c:pt>
                <c:pt idx="349">
                  <c:v>-2.2403803225546102E-6</c:v>
                </c:pt>
                <c:pt idx="350">
                  <c:v>-2.2659197383945183E-6</c:v>
                </c:pt>
                <c:pt idx="351">
                  <c:v>-2.2913314571552269E-6</c:v>
                </c:pt>
                <c:pt idx="352">
                  <c:v>-2.316615478836736E-6</c:v>
                </c:pt>
                <c:pt idx="353">
                  <c:v>-2.3417718034390465E-6</c:v>
                </c:pt>
                <c:pt idx="354">
                  <c:v>-2.3668004309621566E-6</c:v>
                </c:pt>
                <c:pt idx="355">
                  <c:v>-2.3917013614060664E-6</c:v>
                </c:pt>
                <c:pt idx="356">
                  <c:v>-2.4164745947707776E-6</c:v>
                </c:pt>
                <c:pt idx="357">
                  <c:v>-2.4411201310562884E-6</c:v>
                </c:pt>
                <c:pt idx="358">
                  <c:v>-2.4656379702626006E-6</c:v>
                </c:pt>
                <c:pt idx="359">
                  <c:v>-2.4900281123897133E-6</c:v>
                </c:pt>
                <c:pt idx="360">
                  <c:v>-2.5142905574376265E-6</c:v>
                </c:pt>
                <c:pt idx="361">
                  <c:v>-2.5384253054063394E-6</c:v>
                </c:pt>
                <c:pt idx="362">
                  <c:v>-2.5624323562958528E-6</c:v>
                </c:pt>
                <c:pt idx="363">
                  <c:v>-2.5863117101061667E-6</c:v>
                </c:pt>
                <c:pt idx="364">
                  <c:v>-2.610063366837282E-6</c:v>
                </c:pt>
                <c:pt idx="365">
                  <c:v>-2.633687326489197E-6</c:v>
                </c:pt>
                <c:pt idx="366">
                  <c:v>-2.6571835890619133E-6</c:v>
                </c:pt>
                <c:pt idx="367">
                  <c:v>-2.6805521545554292E-6</c:v>
                </c:pt>
                <c:pt idx="368">
                  <c:v>-2.7037930229697449E-6</c:v>
                </c:pt>
                <c:pt idx="369">
                  <c:v>-2.7269061943048619E-6</c:v>
                </c:pt>
                <c:pt idx="370">
                  <c:v>-2.7498916685607794E-6</c:v>
                </c:pt>
                <c:pt idx="371">
                  <c:v>-2.7727494457374974E-6</c:v>
                </c:pt>
                <c:pt idx="372">
                  <c:v>-2.7954795258350168E-6</c:v>
                </c:pt>
                <c:pt idx="373">
                  <c:v>-2.8180819088533351E-6</c:v>
                </c:pt>
                <c:pt idx="374">
                  <c:v>-2.8405565947924529E-6</c:v>
                </c:pt>
                <c:pt idx="375">
                  <c:v>-2.8629035836523739E-6</c:v>
                </c:pt>
                <c:pt idx="376">
                  <c:v>-2.8851228754330928E-6</c:v>
                </c:pt>
                <c:pt idx="377">
                  <c:v>-2.9072144701346148E-6</c:v>
                </c:pt>
                <c:pt idx="378">
                  <c:v>-2.9291783677569364E-6</c:v>
                </c:pt>
                <c:pt idx="379">
                  <c:v>-2.9510145683000577E-6</c:v>
                </c:pt>
                <c:pt idx="380">
                  <c:v>-2.9727230717639787E-6</c:v>
                </c:pt>
                <c:pt idx="381">
                  <c:v>-2.994303878148701E-6</c:v>
                </c:pt>
                <c:pt idx="382">
                  <c:v>-3.0157569874542247E-6</c:v>
                </c:pt>
                <c:pt idx="383">
                  <c:v>-3.0370823996805481E-6</c:v>
                </c:pt>
                <c:pt idx="384">
                  <c:v>-3.0582801148276728E-6</c:v>
                </c:pt>
                <c:pt idx="385">
                  <c:v>-3.0793501328955955E-6</c:v>
                </c:pt>
                <c:pt idx="386">
                  <c:v>-3.1002924538843196E-6</c:v>
                </c:pt>
                <c:pt idx="387">
                  <c:v>-3.121107077793845E-6</c:v>
                </c:pt>
                <c:pt idx="388">
                  <c:v>-3.1417940046241718E-6</c:v>
                </c:pt>
                <c:pt idx="389">
                  <c:v>-3.1623532343752982E-6</c:v>
                </c:pt>
                <c:pt idx="390">
                  <c:v>-3.1827847670472244E-6</c:v>
                </c:pt>
                <c:pt idx="391">
                  <c:v>-3.2030886026399518E-6</c:v>
                </c:pt>
                <c:pt idx="392">
                  <c:v>-3.223264741153479E-6</c:v>
                </c:pt>
                <c:pt idx="393">
                  <c:v>-3.2433131825878058E-6</c:v>
                </c:pt>
                <c:pt idx="394">
                  <c:v>-3.263233926942934E-6</c:v>
                </c:pt>
                <c:pt idx="395">
                  <c:v>-3.2830269742188635E-6</c:v>
                </c:pt>
                <c:pt idx="396">
                  <c:v>-3.3026923244155944E-6</c:v>
                </c:pt>
                <c:pt idx="397">
                  <c:v>-3.3222299775331233E-6</c:v>
                </c:pt>
                <c:pt idx="398">
                  <c:v>-3.3416399335714536E-6</c:v>
                </c:pt>
                <c:pt idx="399">
                  <c:v>-3.3609221925305835E-6</c:v>
                </c:pt>
                <c:pt idx="400">
                  <c:v>-3.3800767544105147E-6</c:v>
                </c:pt>
                <c:pt idx="401">
                  <c:v>-3.3991036192112474E-6</c:v>
                </c:pt>
                <c:pt idx="402">
                  <c:v>-3.4180027869327797E-6</c:v>
                </c:pt>
                <c:pt idx="403">
                  <c:v>-3.4367742575751116E-6</c:v>
                </c:pt>
                <c:pt idx="404">
                  <c:v>-3.4554180311382433E-6</c:v>
                </c:pt>
                <c:pt idx="405">
                  <c:v>-3.4739341076221779E-6</c:v>
                </c:pt>
                <c:pt idx="406">
                  <c:v>-3.4923224870269106E-6</c:v>
                </c:pt>
                <c:pt idx="407">
                  <c:v>-3.5105831693524463E-6</c:v>
                </c:pt>
                <c:pt idx="408">
                  <c:v>-3.5287161545987817E-6</c:v>
                </c:pt>
                <c:pt idx="409">
                  <c:v>-3.5467214427659168E-6</c:v>
                </c:pt>
                <c:pt idx="410">
                  <c:v>-3.5645990338538515E-6</c:v>
                </c:pt>
                <c:pt idx="411">
                  <c:v>-3.5823489278625876E-6</c:v>
                </c:pt>
                <c:pt idx="412">
                  <c:v>-3.599971124792125E-6</c:v>
                </c:pt>
                <c:pt idx="413">
                  <c:v>-3.6174656246424621E-6</c:v>
                </c:pt>
                <c:pt idx="414">
                  <c:v>-3.6348324274135989E-6</c:v>
                </c:pt>
                <c:pt idx="415">
                  <c:v>-3.6520715331055353E-6</c:v>
                </c:pt>
                <c:pt idx="416">
                  <c:v>-3.6691829417182748E-6</c:v>
                </c:pt>
                <c:pt idx="417">
                  <c:v>-3.6861666532518123E-6</c:v>
                </c:pt>
                <c:pt idx="418">
                  <c:v>-3.7030226677061529E-6</c:v>
                </c:pt>
                <c:pt idx="419">
                  <c:v>-3.7197509850812931E-6</c:v>
                </c:pt>
                <c:pt idx="420">
                  <c:v>-3.7363516053772329E-6</c:v>
                </c:pt>
                <c:pt idx="421">
                  <c:v>-3.7528245285939725E-6</c:v>
                </c:pt>
                <c:pt idx="422">
                  <c:v>-3.7691697547315134E-6</c:v>
                </c:pt>
                <c:pt idx="423">
                  <c:v>-3.7853872837898556E-6</c:v>
                </c:pt>
                <c:pt idx="424">
                  <c:v>-3.8014771157689975E-6</c:v>
                </c:pt>
                <c:pt idx="425">
                  <c:v>-3.8174392506689408E-6</c:v>
                </c:pt>
                <c:pt idx="426">
                  <c:v>-3.8332736884896821E-6</c:v>
                </c:pt>
                <c:pt idx="427">
                  <c:v>-3.8489804292312247E-6</c:v>
                </c:pt>
                <c:pt idx="428">
                  <c:v>-3.8645594728935687E-6</c:v>
                </c:pt>
                <c:pt idx="429">
                  <c:v>-3.880010819476714E-6</c:v>
                </c:pt>
                <c:pt idx="430">
                  <c:v>-3.8953344689806591E-6</c:v>
                </c:pt>
                <c:pt idx="431">
                  <c:v>-3.9105304214054037E-6</c:v>
                </c:pt>
                <c:pt idx="432">
                  <c:v>-3.9255986767509498E-6</c:v>
                </c:pt>
                <c:pt idx="433">
                  <c:v>-3.9405392350172955E-6</c:v>
                </c:pt>
                <c:pt idx="434">
                  <c:v>-3.9553520962044409E-6</c:v>
                </c:pt>
                <c:pt idx="435">
                  <c:v>-3.9700372603123876E-6</c:v>
                </c:pt>
                <c:pt idx="436">
                  <c:v>-3.9845947273411357E-6</c:v>
                </c:pt>
                <c:pt idx="437">
                  <c:v>-3.9990244972906852E-6</c:v>
                </c:pt>
                <c:pt idx="438">
                  <c:v>-4.0133265701610326E-6</c:v>
                </c:pt>
                <c:pt idx="439">
                  <c:v>-4.0275009459521814E-6</c:v>
                </c:pt>
                <c:pt idx="440">
                  <c:v>-4.0415476246641299E-6</c:v>
                </c:pt>
                <c:pt idx="441">
                  <c:v>-4.0554666062968797E-6</c:v>
                </c:pt>
                <c:pt idx="442">
                  <c:v>-4.0692578908504309E-6</c:v>
                </c:pt>
                <c:pt idx="443">
                  <c:v>-4.0829214783247818E-6</c:v>
                </c:pt>
                <c:pt idx="444">
                  <c:v>-4.0964573687199323E-6</c:v>
                </c:pt>
                <c:pt idx="445">
                  <c:v>-4.1098655620358825E-6</c:v>
                </c:pt>
                <c:pt idx="446">
                  <c:v>-4.1231460582726357E-6</c:v>
                </c:pt>
                <c:pt idx="447">
                  <c:v>-4.1362988574301869E-6</c:v>
                </c:pt>
                <c:pt idx="448">
                  <c:v>-4.1493239595085412E-6</c:v>
                </c:pt>
                <c:pt idx="449">
                  <c:v>-4.1622213645076952E-6</c:v>
                </c:pt>
                <c:pt idx="450">
                  <c:v>-4.1749910724276488E-6</c:v>
                </c:pt>
                <c:pt idx="451">
                  <c:v>-4.1876330832684021E-6</c:v>
                </c:pt>
                <c:pt idx="452">
                  <c:v>-4.2001473970299567E-6</c:v>
                </c:pt>
                <c:pt idx="453">
                  <c:v>-4.2125340137123127E-6</c:v>
                </c:pt>
                <c:pt idx="454">
                  <c:v>-4.2247929333154684E-6</c:v>
                </c:pt>
                <c:pt idx="455">
                  <c:v>-4.2369241558394254E-6</c:v>
                </c:pt>
                <c:pt idx="456">
                  <c:v>-4.2489276812841804E-6</c:v>
                </c:pt>
                <c:pt idx="457">
                  <c:v>-4.2608035096497368E-6</c:v>
                </c:pt>
                <c:pt idx="458">
                  <c:v>-4.2725516409360945E-6</c:v>
                </c:pt>
                <c:pt idx="459">
                  <c:v>-4.2841720751432536E-6</c:v>
                </c:pt>
                <c:pt idx="460">
                  <c:v>-4.2956648122712124E-6</c:v>
                </c:pt>
                <c:pt idx="461">
                  <c:v>-4.3070298523199708E-6</c:v>
                </c:pt>
                <c:pt idx="462">
                  <c:v>-4.3182671952895306E-6</c:v>
                </c:pt>
                <c:pt idx="463">
                  <c:v>-4.3293768411798901E-6</c:v>
                </c:pt>
                <c:pt idx="464">
                  <c:v>-4.3403587899910492E-6</c:v>
                </c:pt>
                <c:pt idx="465">
                  <c:v>-4.3512130417230114E-6</c:v>
                </c:pt>
                <c:pt idx="466">
                  <c:v>-4.3619395963757715E-6</c:v>
                </c:pt>
                <c:pt idx="467">
                  <c:v>-4.3725384539493347E-6</c:v>
                </c:pt>
                <c:pt idx="468">
                  <c:v>-4.3830096144436959E-6</c:v>
                </c:pt>
                <c:pt idx="469">
                  <c:v>-4.3933530778588585E-6</c:v>
                </c:pt>
                <c:pt idx="470">
                  <c:v>-4.4035688441948207E-6</c:v>
                </c:pt>
                <c:pt idx="471">
                  <c:v>-4.4136569134515842E-6</c:v>
                </c:pt>
                <c:pt idx="472">
                  <c:v>-4.4236172856291492E-6</c:v>
                </c:pt>
                <c:pt idx="473">
                  <c:v>-4.4334499607275138E-6</c:v>
                </c:pt>
                <c:pt idx="474">
                  <c:v>-4.4431549387466781E-6</c:v>
                </c:pt>
                <c:pt idx="475">
                  <c:v>-4.4527322196866437E-6</c:v>
                </c:pt>
                <c:pt idx="476">
                  <c:v>-4.462181803547409E-6</c:v>
                </c:pt>
                <c:pt idx="477">
                  <c:v>-4.4715036903289757E-6</c:v>
                </c:pt>
                <c:pt idx="478">
                  <c:v>-4.480697880031342E-6</c:v>
                </c:pt>
                <c:pt idx="479">
                  <c:v>-4.4897643726545097E-6</c:v>
                </c:pt>
                <c:pt idx="480">
                  <c:v>-4.498703168198477E-6</c:v>
                </c:pt>
                <c:pt idx="481">
                  <c:v>-4.5075142666632441E-6</c:v>
                </c:pt>
                <c:pt idx="482">
                  <c:v>-4.5161976680488125E-6</c:v>
                </c:pt>
                <c:pt idx="483">
                  <c:v>-4.5247533723551822E-6</c:v>
                </c:pt>
                <c:pt idx="484">
                  <c:v>-4.5331813795823516E-6</c:v>
                </c:pt>
                <c:pt idx="485">
                  <c:v>-4.5414816897303207E-6</c:v>
                </c:pt>
                <c:pt idx="486">
                  <c:v>-4.5496543027990912E-6</c:v>
                </c:pt>
                <c:pt idx="487">
                  <c:v>-4.5576992187886613E-6</c:v>
                </c:pt>
                <c:pt idx="488">
                  <c:v>-4.5656164376990328E-6</c:v>
                </c:pt>
                <c:pt idx="489">
                  <c:v>-4.5734059595302039E-6</c:v>
                </c:pt>
                <c:pt idx="490">
                  <c:v>-4.5810677842821764E-6</c:v>
                </c:pt>
                <c:pt idx="491">
                  <c:v>-4.5886019119549486E-6</c:v>
                </c:pt>
                <c:pt idx="492">
                  <c:v>-4.5960083425485204E-6</c:v>
                </c:pt>
                <c:pt idx="493">
                  <c:v>-4.6032870760628936E-6</c:v>
                </c:pt>
                <c:pt idx="494">
                  <c:v>-4.6104381124980682E-6</c:v>
                </c:pt>
                <c:pt idx="495">
                  <c:v>-4.6174614518540424E-6</c:v>
                </c:pt>
                <c:pt idx="496">
                  <c:v>-4.624357094130818E-6</c:v>
                </c:pt>
                <c:pt idx="497">
                  <c:v>-4.6311250393283916E-6</c:v>
                </c:pt>
                <c:pt idx="498">
                  <c:v>-4.6377652874467682E-6</c:v>
                </c:pt>
                <c:pt idx="499">
                  <c:v>-4.6442778384859428E-6</c:v>
                </c:pt>
                <c:pt idx="500">
                  <c:v>-4.6506626924459205E-6</c:v>
                </c:pt>
                <c:pt idx="501">
                  <c:v>-4.6569198493266978E-6</c:v>
                </c:pt>
                <c:pt idx="502">
                  <c:v>-4.6630493091282748E-6</c:v>
                </c:pt>
                <c:pt idx="503">
                  <c:v>-4.6690510718506531E-6</c:v>
                </c:pt>
                <c:pt idx="504">
                  <c:v>-4.6749251374938312E-6</c:v>
                </c:pt>
                <c:pt idx="505">
                  <c:v>-4.6806715060578088E-6</c:v>
                </c:pt>
                <c:pt idx="506">
                  <c:v>-4.6862901775425896E-6</c:v>
                </c:pt>
                <c:pt idx="507">
                  <c:v>-4.6917811519481683E-6</c:v>
                </c:pt>
                <c:pt idx="508">
                  <c:v>-4.6971444292745501E-6</c:v>
                </c:pt>
                <c:pt idx="509">
                  <c:v>-4.7023800095217298E-6</c:v>
                </c:pt>
                <c:pt idx="510">
                  <c:v>-4.7074878926897109E-6</c:v>
                </c:pt>
                <c:pt idx="511">
                  <c:v>-4.7124680787784917E-6</c:v>
                </c:pt>
                <c:pt idx="512">
                  <c:v>-4.7173205677880738E-6</c:v>
                </c:pt>
                <c:pt idx="513">
                  <c:v>-4.7220453597184573E-6</c:v>
                </c:pt>
                <c:pt idx="514">
                  <c:v>-4.7266424545696405E-6</c:v>
                </c:pt>
                <c:pt idx="515">
                  <c:v>-4.7311118523416233E-6</c:v>
                </c:pt>
                <c:pt idx="516">
                  <c:v>-4.7354535530344075E-6</c:v>
                </c:pt>
                <c:pt idx="517">
                  <c:v>-4.7396675566479914E-6</c:v>
                </c:pt>
                <c:pt idx="518">
                  <c:v>-4.7437538631823766E-6</c:v>
                </c:pt>
                <c:pt idx="519">
                  <c:v>-4.7477124726375615E-6</c:v>
                </c:pt>
                <c:pt idx="520">
                  <c:v>-4.7515433850135478E-6</c:v>
                </c:pt>
                <c:pt idx="521">
                  <c:v>-4.7552466003103337E-6</c:v>
                </c:pt>
                <c:pt idx="522">
                  <c:v>-4.7588221185279193E-6</c:v>
                </c:pt>
                <c:pt idx="523">
                  <c:v>-4.7622699396663062E-6</c:v>
                </c:pt>
                <c:pt idx="524">
                  <c:v>-4.7655900637254945E-6</c:v>
                </c:pt>
                <c:pt idx="525">
                  <c:v>-4.7687824907054825E-6</c:v>
                </c:pt>
                <c:pt idx="526">
                  <c:v>-4.7718472206062719E-6</c:v>
                </c:pt>
                <c:pt idx="527">
                  <c:v>-4.7747842534278592E-6</c:v>
                </c:pt>
                <c:pt idx="528">
                  <c:v>-4.7775935891702495E-6</c:v>
                </c:pt>
                <c:pt idx="529">
                  <c:v>-4.7802752278334379E-6</c:v>
                </c:pt>
                <c:pt idx="530">
                  <c:v>-4.7828291694174293E-6</c:v>
                </c:pt>
                <c:pt idx="531">
                  <c:v>-4.7852554139222203E-6</c:v>
                </c:pt>
                <c:pt idx="532">
                  <c:v>-4.7875539613478111E-6</c:v>
                </c:pt>
                <c:pt idx="533">
                  <c:v>-4.7897248116942032E-6</c:v>
                </c:pt>
                <c:pt idx="534">
                  <c:v>-4.7917679649613949E-6</c:v>
                </c:pt>
                <c:pt idx="535">
                  <c:v>-4.7936834211493864E-6</c:v>
                </c:pt>
                <c:pt idx="536">
                  <c:v>-4.7954711802581809E-6</c:v>
                </c:pt>
                <c:pt idx="537">
                  <c:v>-4.7971312422877733E-6</c:v>
                </c:pt>
                <c:pt idx="538">
                  <c:v>-4.7986636072381688E-6</c:v>
                </c:pt>
                <c:pt idx="539">
                  <c:v>-4.8000682751093623E-6</c:v>
                </c:pt>
                <c:pt idx="540">
                  <c:v>-4.8013452459013572E-6</c:v>
                </c:pt>
                <c:pt idx="541">
                  <c:v>-4.8024945196141517E-6</c:v>
                </c:pt>
                <c:pt idx="542">
                  <c:v>-4.8035160962477476E-6</c:v>
                </c:pt>
                <c:pt idx="543">
                  <c:v>-4.8044099758021448E-6</c:v>
                </c:pt>
                <c:pt idx="544">
                  <c:v>-4.8051761582773418E-6</c:v>
                </c:pt>
                <c:pt idx="545">
                  <c:v>-4.8058146436733383E-6</c:v>
                </c:pt>
                <c:pt idx="546">
                  <c:v>-4.8063254319901363E-6</c:v>
                </c:pt>
                <c:pt idx="547">
                  <c:v>-4.8067085232277339E-6</c:v>
                </c:pt>
                <c:pt idx="548">
                  <c:v>-4.8069639173861329E-6</c:v>
                </c:pt>
                <c:pt idx="549">
                  <c:v>-4.8070916144653315E-6</c:v>
                </c:pt>
                <c:pt idx="550">
                  <c:v>-4.8070916144653315E-6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4.8500000000000002E-6</c:v>
                </c:pt>
                <c:pt idx="1">
                  <c:v>9.6998723029208E-6</c:v>
                </c:pt>
                <c:pt idx="2">
                  <c:v>1.4549489211683202E-5</c:v>
                </c:pt>
                <c:pt idx="3">
                  <c:v>1.9398723029208004E-5</c:v>
                </c:pt>
                <c:pt idx="4">
                  <c:v>2.4247446058416007E-5</c:v>
                </c:pt>
                <c:pt idx="5">
                  <c:v>2.9095530602228013E-5</c:v>
                </c:pt>
                <c:pt idx="6">
                  <c:v>3.3942848963564821E-5</c:v>
                </c:pt>
                <c:pt idx="7">
                  <c:v>3.8789273445347234E-5</c:v>
                </c:pt>
                <c:pt idx="8">
                  <c:v>4.3634676350496052E-5</c:v>
                </c:pt>
                <c:pt idx="9">
                  <c:v>4.8478929981932072E-5</c:v>
                </c:pt>
                <c:pt idx="10">
                  <c:v>5.3321906642576099E-5</c:v>
                </c:pt>
                <c:pt idx="11">
                  <c:v>5.816347863534893E-5</c:v>
                </c:pt>
                <c:pt idx="12">
                  <c:v>6.3003518263171372E-5</c:v>
                </c:pt>
                <c:pt idx="13">
                  <c:v>6.7841897828964213E-5</c:v>
                </c:pt>
                <c:pt idx="14">
                  <c:v>7.2678489635648268E-5</c:v>
                </c:pt>
                <c:pt idx="15">
                  <c:v>7.7513165986144319E-5</c:v>
                </c:pt>
                <c:pt idx="16">
                  <c:v>8.2345799183373178E-5</c:v>
                </c:pt>
                <c:pt idx="17">
                  <c:v>8.7176261530255643E-5</c:v>
                </c:pt>
                <c:pt idx="18">
                  <c:v>9.2004425329712526E-5</c:v>
                </c:pt>
                <c:pt idx="19">
                  <c:v>9.6830162884664611E-5</c:v>
                </c:pt>
                <c:pt idx="20">
                  <c:v>1.0165334649803271E-4</c:v>
                </c:pt>
                <c:pt idx="21">
                  <c:v>1.0647384847273762E-4</c:v>
                </c:pt>
                <c:pt idx="22">
                  <c:v>1.1129154111170014E-4</c:v>
                </c:pt>
                <c:pt idx="23">
                  <c:v>1.1610629671784107E-4</c:v>
                </c:pt>
                <c:pt idx="24">
                  <c:v>1.209179875940812E-4</c:v>
                </c:pt>
                <c:pt idx="25">
                  <c:v>1.2572648604334134E-4</c:v>
                </c:pt>
                <c:pt idx="26">
                  <c:v>1.305316643685423E-4</c:v>
                </c:pt>
                <c:pt idx="27">
                  <c:v>1.3533339487260487E-4</c:v>
                </c:pt>
                <c:pt idx="28">
                  <c:v>1.4013154985844986E-4</c:v>
                </c:pt>
                <c:pt idx="29">
                  <c:v>1.4492600162899807E-4</c:v>
                </c:pt>
                <c:pt idx="30">
                  <c:v>1.4971662248717028E-4</c:v>
                </c:pt>
                <c:pt idx="31">
                  <c:v>1.545032847358873E-4</c:v>
                </c:pt>
                <c:pt idx="32">
                  <c:v>1.5928586067806994E-4</c:v>
                </c:pt>
                <c:pt idx="33">
                  <c:v>1.64064222616639E-4</c:v>
                </c:pt>
                <c:pt idx="34">
                  <c:v>1.6883824285451526E-4</c:v>
                </c:pt>
                <c:pt idx="35">
                  <c:v>1.7360779369461954E-4</c:v>
                </c:pt>
                <c:pt idx="36">
                  <c:v>1.7837274743987266E-4</c:v>
                </c:pt>
                <c:pt idx="37">
                  <c:v>1.8313297639319537E-4</c:v>
                </c:pt>
                <c:pt idx="38">
                  <c:v>1.8788835285750853E-4</c:v>
                </c:pt>
                <c:pt idx="39">
                  <c:v>1.9263874913573288E-4</c:v>
                </c:pt>
                <c:pt idx="40">
                  <c:v>1.9738403753078926E-4</c:v>
                </c:pt>
                <c:pt idx="41">
                  <c:v>2.0212409034559847E-4</c:v>
                </c:pt>
                <c:pt idx="42">
                  <c:v>2.0685877988308127E-4</c:v>
                </c:pt>
                <c:pt idx="43">
                  <c:v>2.1158797844615849E-4</c:v>
                </c:pt>
                <c:pt idx="44">
                  <c:v>2.1631155833775093E-4</c:v>
                </c:pt>
                <c:pt idx="45">
                  <c:v>2.2102939186077942E-4</c:v>
                </c:pt>
                <c:pt idx="46">
                  <c:v>2.2574135131816472E-4</c:v>
                </c:pt>
                <c:pt idx="47">
                  <c:v>2.3044730901282764E-4</c:v>
                </c:pt>
                <c:pt idx="48">
                  <c:v>2.3514713724768897E-4</c:v>
                </c:pt>
                <c:pt idx="49">
                  <c:v>2.3984070832566953E-4</c:v>
                </c:pt>
                <c:pt idx="50">
                  <c:v>2.445278945496901E-4</c:v>
                </c:pt>
                <c:pt idx="51">
                  <c:v>2.492085682226715E-4</c:v>
                </c:pt>
                <c:pt idx="52">
                  <c:v>2.5388260164753451E-4</c:v>
                </c:pt>
                <c:pt idx="53">
                  <c:v>2.5854986712719997E-4</c:v>
                </c:pt>
                <c:pt idx="54">
                  <c:v>2.6321023696458863E-4</c:v>
                </c:pt>
                <c:pt idx="55">
                  <c:v>2.6786358346262134E-4</c:v>
                </c:pt>
                <c:pt idx="56">
                  <c:v>2.7250977892421884E-4</c:v>
                </c:pt>
                <c:pt idx="57">
                  <c:v>2.77148695652302E-4</c:v>
                </c:pt>
                <c:pt idx="58">
                  <c:v>2.8178020594979159E-4</c:v>
                </c:pt>
                <c:pt idx="59">
                  <c:v>2.8640418211960838E-4</c:v>
                </c:pt>
                <c:pt idx="60">
                  <c:v>2.9102049646467321E-4</c:v>
                </c:pt>
                <c:pt idx="61">
                  <c:v>2.9562902128790687E-4</c:v>
                </c:pt>
                <c:pt idx="62">
                  <c:v>3.0022962889223018E-4</c:v>
                </c:pt>
                <c:pt idx="63">
                  <c:v>3.0482219158056392E-4</c:v>
                </c:pt>
                <c:pt idx="64">
                  <c:v>3.0940658165582889E-4</c:v>
                </c:pt>
                <c:pt idx="65">
                  <c:v>3.1398267142094589E-4</c:v>
                </c:pt>
                <c:pt idx="66">
                  <c:v>3.1855033317883572E-4</c:v>
                </c:pt>
                <c:pt idx="67">
                  <c:v>3.2310943923241918E-4</c:v>
                </c:pt>
                <c:pt idx="68">
                  <c:v>3.2765986188461706E-4</c:v>
                </c:pt>
                <c:pt idx="69">
                  <c:v>3.3220147343835017E-4</c:v>
                </c:pt>
                <c:pt idx="70">
                  <c:v>3.367341461965393E-4</c:v>
                </c:pt>
                <c:pt idx="71">
                  <c:v>3.4125775246210524E-4</c:v>
                </c:pt>
                <c:pt idx="72">
                  <c:v>3.4577216453796886E-4</c:v>
                </c:pt>
                <c:pt idx="73">
                  <c:v>3.5027725472705089E-4</c:v>
                </c:pt>
                <c:pt idx="74">
                  <c:v>3.5477289533227213E-4</c:v>
                </c:pt>
                <c:pt idx="75">
                  <c:v>3.5925895865655344E-4</c:v>
                </c:pt>
                <c:pt idx="76">
                  <c:v>3.6373531700281556E-4</c:v>
                </c:pt>
                <c:pt idx="77">
                  <c:v>3.6820184267397934E-4</c:v>
                </c:pt>
                <c:pt idx="78">
                  <c:v>3.7265840797296552E-4</c:v>
                </c:pt>
                <c:pt idx="79">
                  <c:v>3.7710488520269496E-4</c:v>
                </c:pt>
                <c:pt idx="80">
                  <c:v>3.8154114666608845E-4</c:v>
                </c:pt>
                <c:pt idx="81">
                  <c:v>3.8596706466606674E-4</c:v>
                </c:pt>
                <c:pt idx="82">
                  <c:v>3.9038251150555069E-4</c:v>
                </c:pt>
                <c:pt idx="83">
                  <c:v>3.9478735948746108E-4</c:v>
                </c:pt>
                <c:pt idx="84">
                  <c:v>3.9918148091471872E-4</c:v>
                </c:pt>
                <c:pt idx="85">
                  <c:v>4.035647480902444E-4</c:v>
                </c:pt>
                <c:pt idx="86">
                  <c:v>4.0793703331695893E-4</c:v>
                </c:pt>
                <c:pt idx="87">
                  <c:v>4.1229820889778309E-4</c:v>
                </c:pt>
                <c:pt idx="88">
                  <c:v>4.166481471356377E-4</c:v>
                </c:pt>
                <c:pt idx="89">
                  <c:v>4.2098672033344354E-4</c:v>
                </c:pt>
                <c:pt idx="90">
                  <c:v>4.2531380079412141E-4</c:v>
                </c:pt>
                <c:pt idx="91">
                  <c:v>4.2962926082059212E-4</c:v>
                </c:pt>
                <c:pt idx="92">
                  <c:v>4.3393297271577646E-4</c:v>
                </c:pt>
                <c:pt idx="93">
                  <c:v>4.3822480878259528E-4</c:v>
                </c:pt>
                <c:pt idx="94">
                  <c:v>4.4250464132396933E-4</c:v>
                </c:pt>
                <c:pt idx="95">
                  <c:v>4.467723426428194E-4</c:v>
                </c:pt>
                <c:pt idx="96">
                  <c:v>4.5102778504206635E-4</c:v>
                </c:pt>
                <c:pt idx="97">
                  <c:v>4.5527084082463092E-4</c:v>
                </c:pt>
                <c:pt idx="98">
                  <c:v>4.5950138229343396E-4</c:v>
                </c:pt>
                <c:pt idx="99">
                  <c:v>4.6371928175139622E-4</c:v>
                </c:pt>
                <c:pt idx="100">
                  <c:v>4.6792441150143854E-4</c:v>
                </c:pt>
                <c:pt idx="101">
                  <c:v>4.7211664384648168E-4</c:v>
                </c:pt>
                <c:pt idx="102">
                  <c:v>4.7629585108944648E-4</c:v>
                </c:pt>
                <c:pt idx="103">
                  <c:v>4.8046190553325375E-4</c:v>
                </c:pt>
                <c:pt idx="104">
                  <c:v>4.8461467948082422E-4</c:v>
                </c:pt>
                <c:pt idx="105">
                  <c:v>4.887540452350788E-4</c:v>
                </c:pt>
                <c:pt idx="106">
                  <c:v>4.9287987509893819E-4</c:v>
                </c:pt>
                <c:pt idx="107">
                  <c:v>4.9699204137532323E-4</c:v>
                </c:pt>
                <c:pt idx="108">
                  <c:v>5.0109041636715477E-4</c:v>
                </c:pt>
                <c:pt idx="109">
                  <c:v>5.0517487237735346E-4</c:v>
                </c:pt>
                <c:pt idx="110">
                  <c:v>5.0924528170884025E-4</c:v>
                </c:pt>
                <c:pt idx="111">
                  <c:v>5.1330151666453589E-4</c:v>
                </c:pt>
                <c:pt idx="112">
                  <c:v>5.1734344954736122E-4</c:v>
                </c:pt>
                <c:pt idx="113">
                  <c:v>5.21370952660237E-4</c:v>
                </c:pt>
                <c:pt idx="114">
                  <c:v>5.2538389830608396E-4</c:v>
                </c:pt>
                <c:pt idx="115">
                  <c:v>5.2938215878782296E-4</c:v>
                </c:pt>
                <c:pt idx="116">
                  <c:v>5.3336560640837485E-4</c:v>
                </c:pt>
                <c:pt idx="117">
                  <c:v>5.3733411347066037E-4</c:v>
                </c:pt>
                <c:pt idx="118">
                  <c:v>5.4128755227760038E-4</c:v>
                </c:pt>
                <c:pt idx="119">
                  <c:v>5.4522579513211562E-4</c:v>
                </c:pt>
                <c:pt idx="120">
                  <c:v>5.4914871433712695E-4</c:v>
                </c:pt>
                <c:pt idx="121">
                  <c:v>5.530561821955551E-4</c:v>
                </c:pt>
                <c:pt idx="122">
                  <c:v>5.5694807101032092E-4</c:v>
                </c:pt>
                <c:pt idx="123">
                  <c:v>5.6082425308434517E-4</c:v>
                </c:pt>
                <c:pt idx="124">
                  <c:v>5.6468460072054869E-4</c:v>
                </c:pt>
                <c:pt idx="125">
                  <c:v>5.6852898622185234E-4</c:v>
                </c:pt>
                <c:pt idx="126">
                  <c:v>5.7235728189117675E-4</c:v>
                </c:pt>
                <c:pt idx="127">
                  <c:v>5.7616936003144288E-4</c:v>
                </c:pt>
                <c:pt idx="128">
                  <c:v>5.7996509294557148E-4</c:v>
                </c:pt>
                <c:pt idx="129">
                  <c:v>5.8374435293648329E-4</c:v>
                </c:pt>
                <c:pt idx="130">
                  <c:v>5.8750701230709916E-4</c:v>
                </c:pt>
                <c:pt idx="131">
                  <c:v>5.9125294336033994E-4</c:v>
                </c:pt>
                <c:pt idx="132">
                  <c:v>5.9498201839912638E-4</c:v>
                </c:pt>
                <c:pt idx="133">
                  <c:v>5.9869410972637923E-4</c:v>
                </c:pt>
                <c:pt idx="134">
                  <c:v>6.0238908964501932E-4</c:v>
                </c:pt>
                <c:pt idx="135">
                  <c:v>6.0606683045796752E-4</c:v>
                </c:pt>
                <c:pt idx="136">
                  <c:v>6.0972720446814458E-4</c:v>
                </c:pt>
                <c:pt idx="137">
                  <c:v>6.1337008397847133E-4</c:v>
                </c:pt>
                <c:pt idx="138">
                  <c:v>6.1699534129186853E-4</c:v>
                </c:pt>
                <c:pt idx="139">
                  <c:v>6.2060284871125703E-4</c:v>
                </c:pt>
                <c:pt idx="140">
                  <c:v>6.2419247853955757E-4</c:v>
                </c:pt>
                <c:pt idx="141">
                  <c:v>6.2776410307969089E-4</c:v>
                </c:pt>
                <c:pt idx="142">
                  <c:v>6.3131759463457796E-4</c:v>
                </c:pt>
                <c:pt idx="143">
                  <c:v>6.3485282550713952E-4</c:v>
                </c:pt>
                <c:pt idx="144">
                  <c:v>6.3836966800029631E-4</c:v>
                </c:pt>
                <c:pt idx="145">
                  <c:v>6.4186799441696919E-4</c:v>
                </c:pt>
                <c:pt idx="146">
                  <c:v>6.453476770600789E-4</c:v>
                </c:pt>
                <c:pt idx="147">
                  <c:v>6.4880858823254629E-4</c:v>
                </c:pt>
                <c:pt idx="148">
                  <c:v>6.5225060023729211E-4</c:v>
                </c:pt>
                <c:pt idx="149">
                  <c:v>6.556735853772372E-4</c:v>
                </c:pt>
                <c:pt idx="150">
                  <c:v>6.5907741595530242E-4</c:v>
                </c:pt>
                <c:pt idx="151">
                  <c:v>6.6246196427440852E-4</c:v>
                </c:pt>
                <c:pt idx="152">
                  <c:v>6.6582710263747623E-4</c:v>
                </c:pt>
                <c:pt idx="153">
                  <c:v>6.6917270334742641E-4</c:v>
                </c:pt>
                <c:pt idx="154">
                  <c:v>6.7249863870717992E-4</c:v>
                </c:pt>
                <c:pt idx="155">
                  <c:v>6.7580478101965749E-4</c:v>
                </c:pt>
                <c:pt idx="156">
                  <c:v>6.7909100258777986E-4</c:v>
                </c:pt>
                <c:pt idx="157">
                  <c:v>6.823571757144679E-4</c:v>
                </c:pt>
                <c:pt idx="158">
                  <c:v>6.8560317270264246E-4</c:v>
                </c:pt>
                <c:pt idx="159">
                  <c:v>6.8882886585522427E-4</c:v>
                </c:pt>
                <c:pt idx="160">
                  <c:v>6.9203412747513419E-4</c:v>
                </c:pt>
                <c:pt idx="161">
                  <c:v>6.9521882986529296E-4</c:v>
                </c:pt>
                <c:pt idx="162">
                  <c:v>6.9838284532862144E-4</c:v>
                </c:pt>
                <c:pt idx="163">
                  <c:v>7.0152604616804037E-4</c:v>
                </c:pt>
                <c:pt idx="164">
                  <c:v>7.046483046864706E-4</c:v>
                </c:pt>
                <c:pt idx="165">
                  <c:v>7.0774949318683287E-4</c:v>
                </c:pt>
                <c:pt idx="166">
                  <c:v>7.1082948397204805E-4</c:v>
                </c:pt>
                <c:pt idx="167">
                  <c:v>7.1388814934503686E-4</c:v>
                </c:pt>
                <c:pt idx="168">
                  <c:v>7.1692536160872017E-4</c:v>
                </c:pt>
                <c:pt idx="169">
                  <c:v>7.1994099306601871E-4</c:v>
                </c:pt>
                <c:pt idx="170">
                  <c:v>7.2293491601985334E-4</c:v>
                </c:pt>
                <c:pt idx="171">
                  <c:v>7.2590700277314491E-4</c:v>
                </c:pt>
                <c:pt idx="172">
                  <c:v>7.2885712562881406E-4</c:v>
                </c:pt>
                <c:pt idx="173">
                  <c:v>7.3178515688978175E-4</c:v>
                </c:pt>
                <c:pt idx="174">
                  <c:v>7.3469096885896872E-4</c:v>
                </c:pt>
                <c:pt idx="175">
                  <c:v>7.3757443383929572E-4</c:v>
                </c:pt>
                <c:pt idx="176">
                  <c:v>7.4043542413368359E-4</c:v>
                </c:pt>
                <c:pt idx="177">
                  <c:v>7.4327381204505319E-4</c:v>
                </c:pt>
                <c:pt idx="178">
                  <c:v>7.4608946987632526E-4</c:v>
                </c:pt>
                <c:pt idx="179">
                  <c:v>7.4888226993042066E-4</c:v>
                </c:pt>
                <c:pt idx="180">
                  <c:v>7.5165208451026012E-4</c:v>
                </c:pt>
                <c:pt idx="181">
                  <c:v>7.543987859187644E-4</c:v>
                </c:pt>
                <c:pt idx="182">
                  <c:v>7.5712224645885446E-4</c:v>
                </c:pt>
                <c:pt idx="183">
                  <c:v>7.5982233843345092E-4</c:v>
                </c:pt>
                <c:pt idx="184">
                  <c:v>7.6249893414547475E-4</c:v>
                </c:pt>
                <c:pt idx="185">
                  <c:v>7.6515190589784658E-4</c:v>
                </c:pt>
                <c:pt idx="186">
                  <c:v>7.6778112599348739E-4</c:v>
                </c:pt>
                <c:pt idx="187">
                  <c:v>7.7038646673531779E-4</c:v>
                </c:pt>
                <c:pt idx="188">
                  <c:v>7.7296780042625875E-4</c:v>
                </c:pt>
                <c:pt idx="189">
                  <c:v>7.7552499936923091E-4</c:v>
                </c:pt>
                <c:pt idx="190">
                  <c:v>7.7805793586715522E-4</c:v>
                </c:pt>
                <c:pt idx="191">
                  <c:v>7.8056648222295244E-4</c:v>
                </c:pt>
                <c:pt idx="192">
                  <c:v>7.830505107395433E-4</c:v>
                </c:pt>
                <c:pt idx="193">
                  <c:v>7.8550989371984866E-4</c:v>
                </c:pt>
                <c:pt idx="194">
                  <c:v>7.8794450346678926E-4</c:v>
                </c:pt>
                <c:pt idx="195">
                  <c:v>7.9035421228328595E-4</c:v>
                </c:pt>
                <c:pt idx="196">
                  <c:v>7.9273889247225959E-4</c:v>
                </c:pt>
                <c:pt idx="197">
                  <c:v>7.9509841633663091E-4</c:v>
                </c:pt>
                <c:pt idx="198">
                  <c:v>7.9743265617932067E-4</c:v>
                </c:pt>
                <c:pt idx="199">
                  <c:v>7.9974148430324982E-4</c:v>
                </c:pt>
                <c:pt idx="200">
                  <c:v>8.02024773011339E-4</c:v>
                </c:pt>
                <c:pt idx="201">
                  <c:v>8.0428239460650906E-4</c:v>
                </c:pt>
                <c:pt idx="202">
                  <c:v>8.0651422139168085E-4</c:v>
                </c:pt>
                <c:pt idx="203">
                  <c:v>8.0872012566977512E-4</c:v>
                </c:pt>
                <c:pt idx="204">
                  <c:v>8.1089997974371272E-4</c:v>
                </c:pt>
                <c:pt idx="205">
                  <c:v>8.1305365591641439E-4</c:v>
                </c:pt>
                <c:pt idx="206">
                  <c:v>8.1518102649080098E-4</c:v>
                </c:pt>
                <c:pt idx="207">
                  <c:v>8.1728196376979324E-4</c:v>
                </c:pt>
                <c:pt idx="208">
                  <c:v>8.1935634005631203E-4</c:v>
                </c:pt>
                <c:pt idx="209">
                  <c:v>8.2140402765327808E-4</c:v>
                </c:pt>
                <c:pt idx="210">
                  <c:v>8.2342489886361224E-4</c:v>
                </c:pt>
                <c:pt idx="211">
                  <c:v>8.2541882599023527E-4</c:v>
                </c:pt>
                <c:pt idx="212">
                  <c:v>8.27385681336068E-4</c:v>
                </c:pt>
                <c:pt idx="213">
                  <c:v>8.293253372040312E-4</c:v>
                </c:pt>
                <c:pt idx="214">
                  <c:v>8.312376658970457E-4</c:v>
                </c:pt>
                <c:pt idx="215">
                  <c:v>8.3312253971803236E-4</c:v>
                </c:pt>
                <c:pt idx="216">
                  <c:v>8.3497983096991193E-4</c:v>
                </c:pt>
                <c:pt idx="217">
                  <c:v>8.3680941195560514E-4</c:v>
                </c:pt>
                <c:pt idx="218">
                  <c:v>8.3861115497803286E-4</c:v>
                </c:pt>
                <c:pt idx="219">
                  <c:v>8.4038493234011593E-4</c:v>
                </c:pt>
                <c:pt idx="220">
                  <c:v>8.4213061634477509E-4</c:v>
                </c:pt>
                <c:pt idx="221">
                  <c:v>8.438480792949311E-4</c:v>
                </c:pt>
                <c:pt idx="222">
                  <c:v>8.4553719349350479E-4</c:v>
                </c:pt>
                <c:pt idx="223">
                  <c:v>8.4719783124341703E-4</c:v>
                </c:pt>
                <c:pt idx="224">
                  <c:v>8.4882986484758856E-4</c:v>
                </c:pt>
                <c:pt idx="225">
                  <c:v>8.5043316660894023E-4</c:v>
                </c:pt>
                <c:pt idx="226">
                  <c:v>8.5200760883039279E-4</c:v>
                </c:pt>
                <c:pt idx="227">
                  <c:v>8.5355306381486697E-4</c:v>
                </c:pt>
                <c:pt idx="228">
                  <c:v>8.5506940386528374E-4</c:v>
                </c:pt>
                <c:pt idx="229">
                  <c:v>8.5655650128456373E-4</c:v>
                </c:pt>
                <c:pt idx="230">
                  <c:v>8.5801422837562791E-4</c:v>
                </c:pt>
                <c:pt idx="231">
                  <c:v>8.5944245744139691E-4</c:v>
                </c:pt>
                <c:pt idx="232">
                  <c:v>8.6084106078479169E-4</c:v>
                </c:pt>
                <c:pt idx="233">
                  <c:v>8.6220991070873299E-4</c:v>
                </c:pt>
                <c:pt idx="234">
                  <c:v>8.6354887951614156E-4</c:v>
                </c:pt>
                <c:pt idx="235">
                  <c:v>8.6485783950993825E-4</c:v>
                </c:pt>
                <c:pt idx="236">
                  <c:v>8.6613666299304381E-4</c:v>
                </c:pt>
                <c:pt idx="237">
                  <c:v>8.6738522226837908E-4</c:v>
                </c:pt>
                <c:pt idx="238">
                  <c:v>8.6860338963886492E-4</c:v>
                </c:pt>
                <c:pt idx="239">
                  <c:v>8.6979103740742207E-4</c:v>
                </c:pt>
                <c:pt idx="240">
                  <c:v>8.7094803787697128E-4</c:v>
                </c:pt>
                <c:pt idx="241">
                  <c:v>8.7207426335043339E-4</c:v>
                </c:pt>
                <c:pt idx="242">
                  <c:v>8.7316958613072927E-4</c:v>
                </c:pt>
                <c:pt idx="243">
                  <c:v>8.7423387852077965E-4</c:v>
                </c:pt>
                <c:pt idx="244">
                  <c:v>8.7526701282350527E-4</c:v>
                </c:pt>
                <c:pt idx="245">
                  <c:v>8.76268861341827E-4</c:v>
                </c:pt>
                <c:pt idx="246">
                  <c:v>8.7723929637866568E-4</c:v>
                </c:pt>
                <c:pt idx="247">
                  <c:v>8.7817819023694205E-4</c:v>
                </c:pt>
                <c:pt idx="248">
                  <c:v>8.7908541521957697E-4</c:v>
                </c:pt>
                <c:pt idx="249">
                  <c:v>8.7996084362949119E-4</c:v>
                </c:pt>
                <c:pt idx="250">
                  <c:v>8.8080434776960554E-4</c:v>
                </c:pt>
                <c:pt idx="251">
                  <c:v>8.8161579994284079E-4</c:v>
                </c:pt>
                <c:pt idx="252">
                  <c:v>8.8239507245211778E-4</c:v>
                </c:pt>
                <c:pt idx="253">
                  <c:v>8.8314203760035724E-4</c:v>
                </c:pt>
                <c:pt idx="254">
                  <c:v>8.8385656769048005E-4</c:v>
                </c:pt>
                <c:pt idx="255">
                  <c:v>8.8453853502540693E-4</c:v>
                </c:pt>
                <c:pt idx="256">
                  <c:v>8.8518781190805875E-4</c:v>
                </c:pt>
                <c:pt idx="257">
                  <c:v>8.8580427064135635E-4</c:v>
                </c:pt>
                <c:pt idx="258">
                  <c:v>8.8638778352822037E-4</c:v>
                </c:pt>
                <c:pt idx="259">
                  <c:v>8.8693822287157177E-4</c:v>
                </c:pt>
                <c:pt idx="260">
                  <c:v>8.8745546097433129E-4</c:v>
                </c:pt>
                <c:pt idx="261">
                  <c:v>8.8793937013941968E-4</c:v>
                </c:pt>
                <c:pt idx="262">
                  <c:v>8.8838982266975779E-4</c:v>
                </c:pt>
                <c:pt idx="263">
                  <c:v>8.8880669086826647E-4</c:v>
                </c:pt>
                <c:pt idx="264">
                  <c:v>8.8918984703786647E-4</c:v>
                </c:pt>
                <c:pt idx="265">
                  <c:v>8.8953916348147853E-4</c:v>
                </c:pt>
                <c:pt idx="266">
                  <c:v>8.898545125020236E-4</c:v>
                </c:pt>
                <c:pt idx="267">
                  <c:v>8.9013576640242233E-4</c:v>
                </c:pt>
                <c:pt idx="268">
                  <c:v>8.9038279748559557E-4</c:v>
                </c:pt>
                <c:pt idx="269">
                  <c:v>8.9059547805446417E-4</c:v>
                </c:pt>
                <c:pt idx="270">
                  <c:v>8.9077368041194887E-4</c:v>
                </c:pt>
                <c:pt idx="271">
                  <c:v>8.9091727686097053E-4</c:v>
                </c:pt>
                <c:pt idx="272">
                  <c:v>8.9102613970444989E-4</c:v>
                </c:pt>
                <c:pt idx="273">
                  <c:v>8.911001412453078E-4</c:v>
                </c:pt>
                <c:pt idx="274">
                  <c:v>8.91139153786465E-4</c:v>
                </c:pt>
                <c:pt idx="275">
                  <c:v>8.9114304963084235E-4</c:v>
                </c:pt>
                <c:pt idx="276">
                  <c:v>8.91111956475519E-4</c:v>
                </c:pt>
                <c:pt idx="277">
                  <c:v>8.910460020175742E-4</c:v>
                </c:pt>
                <c:pt idx="278">
                  <c:v>8.9094531395408709E-4</c:v>
                </c:pt>
                <c:pt idx="279">
                  <c:v>8.9081001998213695E-4</c:v>
                </c:pt>
                <c:pt idx="280">
                  <c:v>8.906402477988029E-4</c:v>
                </c:pt>
                <c:pt idx="281">
                  <c:v>8.9043612510116422E-4</c:v>
                </c:pt>
                <c:pt idx="282">
                  <c:v>8.9019777958630004E-4</c:v>
                </c:pt>
                <c:pt idx="283">
                  <c:v>8.8992533895128952E-4</c:v>
                </c:pt>
                <c:pt idx="284">
                  <c:v>8.8961893089321202E-4</c:v>
                </c:pt>
                <c:pt idx="285">
                  <c:v>8.8927868310914658E-4</c:v>
                </c:pt>
                <c:pt idx="286">
                  <c:v>8.8890472329617245E-4</c:v>
                </c:pt>
                <c:pt idx="287">
                  <c:v>8.884971791513689E-4</c:v>
                </c:pt>
                <c:pt idx="288">
                  <c:v>8.8805617837181506E-4</c:v>
                </c:pt>
                <c:pt idx="289">
                  <c:v>8.875818486545901E-4</c:v>
                </c:pt>
                <c:pt idx="290">
                  <c:v>8.8707431769677325E-4</c:v>
                </c:pt>
                <c:pt idx="291">
                  <c:v>8.8653371319544379E-4</c:v>
                </c:pt>
                <c:pt idx="292">
                  <c:v>8.8596016284768074E-4</c:v>
                </c:pt>
                <c:pt idx="293">
                  <c:v>8.8535379435056348E-4</c:v>
                </c:pt>
                <c:pt idx="294">
                  <c:v>8.8471473540117115E-4</c:v>
                </c:pt>
                <c:pt idx="295">
                  <c:v>8.840431136965829E-4</c:v>
                </c:pt>
                <c:pt idx="296">
                  <c:v>8.8333905693387799E-4</c:v>
                </c:pt>
                <c:pt idx="297">
                  <c:v>8.8260269281013556E-4</c:v>
                </c:pt>
                <c:pt idx="298">
                  <c:v>8.8183414902243487E-4</c:v>
                </c:pt>
                <c:pt idx="299">
                  <c:v>8.8103355326785507E-4</c:v>
                </c:pt>
                <c:pt idx="300">
                  <c:v>8.8020103324347541E-4</c:v>
                </c:pt>
                <c:pt idx="301">
                  <c:v>8.7933671664637504E-4</c:v>
                </c:pt>
                <c:pt idx="302">
                  <c:v>8.7844073117363322E-4</c:v>
                </c:pt>
                <c:pt idx="303">
                  <c:v>8.775132045223291E-4</c:v>
                </c:pt>
                <c:pt idx="304">
                  <c:v>8.7655426438954193E-4</c:v>
                </c:pt>
                <c:pt idx="305">
                  <c:v>8.7556403847235086E-4</c:v>
                </c:pt>
                <c:pt idx="306">
                  <c:v>8.7454265446783503E-4</c:v>
                </c:pt>
                <c:pt idx="307">
                  <c:v>8.7349024007307371E-4</c:v>
                </c:pt>
                <c:pt idx="308">
                  <c:v>8.7240692298514615E-4</c:v>
                </c:pt>
                <c:pt idx="309">
                  <c:v>8.712928309011315E-4</c:v>
                </c:pt>
                <c:pt idx="310">
                  <c:v>8.7014809151810891E-4</c:v>
                </c:pt>
                <c:pt idx="311">
                  <c:v>8.6897283253315762E-4</c:v>
                </c:pt>
                <c:pt idx="312">
                  <c:v>8.6776718164335691E-4</c:v>
                </c:pt>
                <c:pt idx="313">
                  <c:v>8.6653126654578591E-4</c:v>
                </c:pt>
                <c:pt idx="314">
                  <c:v>8.6526521493752377E-4</c:v>
                </c:pt>
                <c:pt idx="315">
                  <c:v>8.6396915451564975E-4</c:v>
                </c:pt>
                <c:pt idx="316">
                  <c:v>8.6264321297724311E-4</c:v>
                </c:pt>
                <c:pt idx="317">
                  <c:v>8.6128751801938289E-4</c:v>
                </c:pt>
                <c:pt idx="318">
                  <c:v>8.5990219733914845E-4</c:v>
                </c:pt>
                <c:pt idx="319">
                  <c:v>8.5848737863361882E-4</c:v>
                </c:pt>
                <c:pt idx="320">
                  <c:v>8.5704318959987339E-4</c:v>
                </c:pt>
                <c:pt idx="321">
                  <c:v>8.5556975793499117E-4</c:v>
                </c:pt>
                <c:pt idx="322">
                  <c:v>8.5406721133605154E-4</c:v>
                </c:pt>
                <c:pt idx="323">
                  <c:v>8.5253567750013355E-4</c:v>
                </c:pt>
                <c:pt idx="324">
                  <c:v>8.5097528412431654E-4</c:v>
                </c:pt>
                <c:pt idx="325">
                  <c:v>8.4938615890567956E-4</c:v>
                </c:pt>
                <c:pt idx="326">
                  <c:v>8.4776842954130188E-4</c:v>
                </c:pt>
                <c:pt idx="327">
                  <c:v>8.4612222372826274E-4</c:v>
                </c:pt>
                <c:pt idx="328">
                  <c:v>8.4444766916364129E-4</c:v>
                </c:pt>
                <c:pt idx="329">
                  <c:v>8.4274489354451679E-4</c:v>
                </c:pt>
                <c:pt idx="330">
                  <c:v>8.4101402456796838E-4</c:v>
                </c:pt>
                <c:pt idx="331">
                  <c:v>8.3925518993107522E-4</c:v>
                </c:pt>
                <c:pt idx="332">
                  <c:v>8.3746851733091656E-4</c:v>
                </c:pt>
                <c:pt idx="333">
                  <c:v>8.3565413446457166E-4</c:v>
                </c:pt>
                <c:pt idx="334">
                  <c:v>8.3381216902911966E-4</c:v>
                </c:pt>
                <c:pt idx="335">
                  <c:v>8.3194274872163971E-4</c:v>
                </c:pt>
                <c:pt idx="336">
                  <c:v>8.3004600123921107E-4</c:v>
                </c:pt>
                <c:pt idx="337">
                  <c:v>8.2812205427891289E-4</c:v>
                </c:pt>
                <c:pt idx="338">
                  <c:v>8.2617103553782442E-4</c:v>
                </c:pt>
                <c:pt idx="339">
                  <c:v>8.2419307271302492E-4</c:v>
                </c:pt>
                <c:pt idx="340">
                  <c:v>8.2218829350159343E-4</c:v>
                </c:pt>
                <c:pt idx="341">
                  <c:v>8.2015682560060931E-4</c:v>
                </c:pt>
                <c:pt idx="342">
                  <c:v>8.180987967071516E-4</c:v>
                </c:pt>
                <c:pt idx="343">
                  <c:v>8.1601433451829967E-4</c:v>
                </c:pt>
                <c:pt idx="344">
                  <c:v>8.1390356673113255E-4</c:v>
                </c:pt>
                <c:pt idx="345">
                  <c:v>8.1176662104272962E-4</c:v>
                </c:pt>
                <c:pt idx="346">
                  <c:v>8.0960362515016991E-4</c:v>
                </c:pt>
                <c:pt idx="347">
                  <c:v>8.0741470675053267E-4</c:v>
                </c:pt>
                <c:pt idx="348">
                  <c:v>8.0519999354089716E-4</c:v>
                </c:pt>
                <c:pt idx="349">
                  <c:v>8.0295961321834254E-4</c:v>
                </c:pt>
                <c:pt idx="350">
                  <c:v>8.0069369347994805E-4</c:v>
                </c:pt>
                <c:pt idx="351">
                  <c:v>7.9840236202279285E-4</c:v>
                </c:pt>
                <c:pt idx="352">
                  <c:v>7.9608574654395608E-4</c:v>
                </c:pt>
                <c:pt idx="353">
                  <c:v>7.93743974740517E-4</c:v>
                </c:pt>
                <c:pt idx="354">
                  <c:v>7.9137717430955486E-4</c:v>
                </c:pt>
                <c:pt idx="355">
                  <c:v>7.8898547294814882E-4</c:v>
                </c:pt>
                <c:pt idx="356">
                  <c:v>7.8656899835337802E-4</c:v>
                </c:pt>
                <c:pt idx="357">
                  <c:v>7.8412787822232171E-4</c:v>
                </c:pt>
                <c:pt idx="358">
                  <c:v>7.8166224025205916E-4</c:v>
                </c:pt>
                <c:pt idx="359">
                  <c:v>7.791722121396694E-4</c:v>
                </c:pt>
                <c:pt idx="360">
                  <c:v>7.7665792158223179E-4</c:v>
                </c:pt>
                <c:pt idx="361">
                  <c:v>7.7411949627682549E-4</c:v>
                </c:pt>
                <c:pt idx="362">
                  <c:v>7.7155706392052965E-4</c:v>
                </c:pt>
                <c:pt idx="363">
                  <c:v>7.6897075221042351E-4</c:v>
                </c:pt>
                <c:pt idx="364">
                  <c:v>7.6636068884358623E-4</c:v>
                </c:pt>
                <c:pt idx="365">
                  <c:v>7.6372700151709706E-4</c:v>
                </c:pt>
                <c:pt idx="366">
                  <c:v>7.6106981792803516E-4</c:v>
                </c:pt>
                <c:pt idx="367">
                  <c:v>7.5838926577347977E-4</c:v>
                </c:pt>
                <c:pt idx="368">
                  <c:v>7.5568547275051004E-4</c:v>
                </c:pt>
                <c:pt idx="369">
                  <c:v>7.5295856655620513E-4</c:v>
                </c:pt>
                <c:pt idx="370">
                  <c:v>7.502086748876444E-4</c:v>
                </c:pt>
                <c:pt idx="371">
                  <c:v>7.4743592544190688E-4</c:v>
                </c:pt>
                <c:pt idx="372">
                  <c:v>7.4464044591607183E-4</c:v>
                </c:pt>
                <c:pt idx="373">
                  <c:v>7.4182236400721852E-4</c:v>
                </c:pt>
                <c:pt idx="374">
                  <c:v>7.3898180741242608E-4</c:v>
                </c:pt>
                <c:pt idx="375">
                  <c:v>7.3611890382877367E-4</c:v>
                </c:pt>
                <c:pt idx="376">
                  <c:v>7.3323378095334053E-4</c:v>
                </c:pt>
                <c:pt idx="377">
                  <c:v>7.3032656648320594E-4</c:v>
                </c:pt>
                <c:pt idx="378">
                  <c:v>7.2739738811544903E-4</c:v>
                </c:pt>
                <c:pt idx="379">
                  <c:v>7.2444637354714895E-4</c:v>
                </c:pt>
                <c:pt idx="380">
                  <c:v>7.2147365047538496E-4</c:v>
                </c:pt>
                <c:pt idx="381">
                  <c:v>7.1847934659723621E-4</c:v>
                </c:pt>
                <c:pt idx="382">
                  <c:v>7.1546358960978195E-4</c:v>
                </c:pt>
                <c:pt idx="383">
                  <c:v>7.1242650721010145E-4</c:v>
                </c:pt>
                <c:pt idx="384">
                  <c:v>7.0936822709527373E-4</c:v>
                </c:pt>
                <c:pt idx="385">
                  <c:v>7.0628887696237816E-4</c:v>
                </c:pt>
                <c:pt idx="386">
                  <c:v>7.0318858450849379E-4</c:v>
                </c:pt>
                <c:pt idx="387">
                  <c:v>7.0006747743069997E-4</c:v>
                </c:pt>
                <c:pt idx="388">
                  <c:v>6.9692568342607575E-4</c:v>
                </c:pt>
                <c:pt idx="389">
                  <c:v>6.937633301917005E-4</c:v>
                </c:pt>
                <c:pt idx="390">
                  <c:v>6.9058054542465324E-4</c:v>
                </c:pt>
                <c:pt idx="391">
                  <c:v>6.8737745682201324E-4</c:v>
                </c:pt>
                <c:pt idx="392">
                  <c:v>6.8415419208085976E-4</c:v>
                </c:pt>
                <c:pt idx="393">
                  <c:v>6.8091087889827193E-4</c:v>
                </c:pt>
                <c:pt idx="394">
                  <c:v>6.7764764497132903E-4</c:v>
                </c:pt>
                <c:pt idx="395">
                  <c:v>6.7436461799711019E-4</c:v>
                </c:pt>
                <c:pt idx="396">
                  <c:v>6.7106192567269456E-4</c:v>
                </c:pt>
                <c:pt idx="397">
                  <c:v>6.677396956951614E-4</c:v>
                </c:pt>
                <c:pt idx="398">
                  <c:v>6.6439805576158997E-4</c:v>
                </c:pt>
                <c:pt idx="399">
                  <c:v>6.6103713356905941E-4</c:v>
                </c:pt>
                <c:pt idx="400">
                  <c:v>6.5765705681464887E-4</c:v>
                </c:pt>
                <c:pt idx="401">
                  <c:v>6.5425795319543761E-4</c:v>
                </c:pt>
                <c:pt idx="402">
                  <c:v>6.5083995040850489E-4</c:v>
                </c:pt>
                <c:pt idx="403">
                  <c:v>6.4740317615092973E-4</c:v>
                </c:pt>
                <c:pt idx="404">
                  <c:v>6.4394775811979152E-4</c:v>
                </c:pt>
                <c:pt idx="405">
                  <c:v>6.4047382401216939E-4</c:v>
                </c:pt>
                <c:pt idx="406">
                  <c:v>6.3698150152514249E-4</c:v>
                </c:pt>
                <c:pt idx="407">
                  <c:v>6.3347091835579009E-4</c:v>
                </c:pt>
                <c:pt idx="408">
                  <c:v>6.2994220220119132E-4</c:v>
                </c:pt>
                <c:pt idx="409">
                  <c:v>6.2639548075842544E-4</c:v>
                </c:pt>
                <c:pt idx="410">
                  <c:v>6.2283088172457161E-4</c:v>
                </c:pt>
                <c:pt idx="411">
                  <c:v>6.1924853279670907E-4</c:v>
                </c:pt>
                <c:pt idx="412">
                  <c:v>6.1564856167191698E-4</c:v>
                </c:pt>
                <c:pt idx="413">
                  <c:v>6.1203109604727449E-4</c:v>
                </c:pt>
                <c:pt idx="414">
                  <c:v>6.0839626361986084E-4</c:v>
                </c:pt>
                <c:pt idx="415">
                  <c:v>6.047441920867553E-4</c:v>
                </c:pt>
                <c:pt idx="416">
                  <c:v>6.0107500914503701E-4</c:v>
                </c:pt>
                <c:pt idx="417">
                  <c:v>5.9738884249178523E-4</c:v>
                </c:pt>
                <c:pt idx="418">
                  <c:v>5.9368581982407911E-4</c:v>
                </c:pt>
                <c:pt idx="419">
                  <c:v>5.899660688389978E-4</c:v>
                </c:pt>
                <c:pt idx="420">
                  <c:v>5.8622971723362055E-4</c:v>
                </c:pt>
                <c:pt idx="421">
                  <c:v>5.8247689270502661E-4</c:v>
                </c:pt>
                <c:pt idx="422">
                  <c:v>5.7870772295029514E-4</c:v>
                </c:pt>
                <c:pt idx="423">
                  <c:v>5.7492233566650529E-4</c:v>
                </c:pt>
                <c:pt idx="424">
                  <c:v>5.711208585507363E-4</c:v>
                </c:pt>
                <c:pt idx="425">
                  <c:v>5.6730341930006734E-4</c:v>
                </c:pt>
                <c:pt idx="426">
                  <c:v>5.6347014561157764E-4</c:v>
                </c:pt>
                <c:pt idx="427">
                  <c:v>5.5962116518234637E-4</c:v>
                </c:pt>
                <c:pt idx="428">
                  <c:v>5.5575660570945278E-4</c:v>
                </c:pt>
                <c:pt idx="429">
                  <c:v>5.5187659488997601E-4</c:v>
                </c:pt>
                <c:pt idx="430">
                  <c:v>5.4798126042099533E-4</c:v>
                </c:pt>
                <c:pt idx="431">
                  <c:v>5.4407072999958987E-4</c:v>
                </c:pt>
                <c:pt idx="432">
                  <c:v>5.401451313228389E-4</c:v>
                </c:pt>
                <c:pt idx="433">
                  <c:v>5.3620459208782157E-4</c:v>
                </c:pt>
                <c:pt idx="434">
                  <c:v>5.3224923999161712E-4</c:v>
                </c:pt>
                <c:pt idx="435">
                  <c:v>5.2827920273130471E-4</c:v>
                </c:pt>
                <c:pt idx="436">
                  <c:v>5.242946080039636E-4</c:v>
                </c:pt>
                <c:pt idx="437">
                  <c:v>5.2029558350667293E-4</c:v>
                </c:pt>
                <c:pt idx="438">
                  <c:v>5.1628225693651185E-4</c:v>
                </c:pt>
                <c:pt idx="439">
                  <c:v>5.1225475599055961E-4</c:v>
                </c:pt>
                <c:pt idx="440">
                  <c:v>5.0821320836589548E-4</c:v>
                </c:pt>
                <c:pt idx="441">
                  <c:v>5.041577417595986E-4</c:v>
                </c:pt>
                <c:pt idx="442">
                  <c:v>5.0008848386874812E-4</c:v>
                </c:pt>
                <c:pt idx="443">
                  <c:v>4.9600556239042329E-4</c:v>
                </c:pt>
                <c:pt idx="444">
                  <c:v>4.9190910502170337E-4</c:v>
                </c:pt>
                <c:pt idx="445">
                  <c:v>4.877992394596675E-4</c:v>
                </c:pt>
                <c:pt idx="446">
                  <c:v>4.8367609340139485E-4</c:v>
                </c:pt>
                <c:pt idx="447">
                  <c:v>4.7953979454396466E-4</c:v>
                </c:pt>
                <c:pt idx="448">
                  <c:v>4.7539047058445613E-4</c:v>
                </c:pt>
                <c:pt idx="449">
                  <c:v>4.7122824921994841E-4</c:v>
                </c:pt>
                <c:pt idx="450">
                  <c:v>4.6705325814752076E-4</c:v>
                </c:pt>
                <c:pt idx="451">
                  <c:v>4.6286562506425239E-4</c:v>
                </c:pt>
                <c:pt idx="452">
                  <c:v>4.5866547766722243E-4</c:v>
                </c:pt>
                <c:pt idx="453">
                  <c:v>4.5445294365351009E-4</c:v>
                </c:pt>
                <c:pt idx="454">
                  <c:v>4.5022815072019463E-4</c:v>
                </c:pt>
                <c:pt idx="455">
                  <c:v>4.4599122656435519E-4</c:v>
                </c:pt>
                <c:pt idx="456">
                  <c:v>4.4174229888307103E-4</c:v>
                </c:pt>
                <c:pt idx="457">
                  <c:v>4.374814953734213E-4</c:v>
                </c:pt>
                <c:pt idx="458">
                  <c:v>4.332089437324852E-4</c:v>
                </c:pt>
                <c:pt idx="459">
                  <c:v>4.2892477165734194E-4</c:v>
                </c:pt>
                <c:pt idx="460">
                  <c:v>4.246291068450707E-4</c:v>
                </c:pt>
                <c:pt idx="461">
                  <c:v>4.2032207699275071E-4</c:v>
                </c:pt>
                <c:pt idx="462">
                  <c:v>4.1600380979746115E-4</c:v>
                </c:pt>
                <c:pt idx="463">
                  <c:v>4.1167443295628124E-4</c:v>
                </c:pt>
                <c:pt idx="464">
                  <c:v>4.0733407416629016E-4</c:v>
                </c:pt>
                <c:pt idx="465">
                  <c:v>4.0298286112456713E-4</c:v>
                </c:pt>
                <c:pt idx="466">
                  <c:v>3.9862092152819135E-4</c:v>
                </c:pt>
                <c:pt idx="467">
                  <c:v>3.9424838307424202E-4</c:v>
                </c:pt>
                <c:pt idx="468">
                  <c:v>3.8986537345979833E-4</c:v>
                </c:pt>
                <c:pt idx="469">
                  <c:v>3.8547202038193945E-4</c:v>
                </c:pt>
                <c:pt idx="470">
                  <c:v>3.8106845153774462E-4</c:v>
                </c:pt>
                <c:pt idx="471">
                  <c:v>3.7665479462429304E-4</c:v>
                </c:pt>
                <c:pt idx="472">
                  <c:v>3.7223117733866388E-4</c:v>
                </c:pt>
                <c:pt idx="473">
                  <c:v>3.6779772737793637E-4</c:v>
                </c:pt>
                <c:pt idx="474">
                  <c:v>3.6335457243918967E-4</c:v>
                </c:pt>
                <c:pt idx="475">
                  <c:v>3.5890184021950303E-4</c:v>
                </c:pt>
                <c:pt idx="476">
                  <c:v>3.5443965841595561E-4</c:v>
                </c:pt>
                <c:pt idx="477">
                  <c:v>3.4996815472562666E-4</c:v>
                </c:pt>
                <c:pt idx="478">
                  <c:v>3.4548745684559532E-4</c:v>
                </c:pt>
                <c:pt idx="479">
                  <c:v>3.4099769247294081E-4</c:v>
                </c:pt>
                <c:pt idx="480">
                  <c:v>3.3649898930474231E-4</c:v>
                </c:pt>
                <c:pt idx="481">
                  <c:v>3.3199147503807909E-4</c:v>
                </c:pt>
                <c:pt idx="482">
                  <c:v>3.274752773700303E-4</c:v>
                </c:pt>
                <c:pt idx="483">
                  <c:v>3.2295052399767513E-4</c:v>
                </c:pt>
                <c:pt idx="484">
                  <c:v>3.1841734261809279E-4</c:v>
                </c:pt>
                <c:pt idx="485">
                  <c:v>3.1387586092836248E-4</c:v>
                </c:pt>
                <c:pt idx="486">
                  <c:v>3.0932620662556341E-4</c:v>
                </c:pt>
                <c:pt idx="487">
                  <c:v>3.0476850740677477E-4</c:v>
                </c:pt>
                <c:pt idx="488">
                  <c:v>3.0020289096907571E-4</c:v>
                </c:pt>
                <c:pt idx="489">
                  <c:v>2.9562948500954549E-4</c:v>
                </c:pt>
                <c:pt idx="490">
                  <c:v>2.9104841722526331E-4</c:v>
                </c:pt>
                <c:pt idx="491">
                  <c:v>2.8645981531330838E-4</c:v>
                </c:pt>
                <c:pt idx="492">
                  <c:v>2.8186380697075984E-4</c:v>
                </c:pt>
                <c:pt idx="493">
                  <c:v>2.7726051989469694E-4</c:v>
                </c:pt>
                <c:pt idx="494">
                  <c:v>2.7265008178219889E-4</c:v>
                </c:pt>
                <c:pt idx="495">
                  <c:v>2.6803262033034484E-4</c:v>
                </c:pt>
                <c:pt idx="496">
                  <c:v>2.6340826323621405E-4</c:v>
                </c:pt>
                <c:pt idx="497">
                  <c:v>2.5877713819688565E-4</c:v>
                </c:pt>
                <c:pt idx="498">
                  <c:v>2.5413937290943886E-4</c:v>
                </c:pt>
                <c:pt idx="499">
                  <c:v>2.4949509507095292E-4</c:v>
                </c:pt>
                <c:pt idx="500">
                  <c:v>2.44844432378507E-4</c:v>
                </c:pt>
                <c:pt idx="501">
                  <c:v>2.4018751252918031E-4</c:v>
                </c:pt>
                <c:pt idx="502">
                  <c:v>2.3552446322005203E-4</c:v>
                </c:pt>
                <c:pt idx="503">
                  <c:v>2.3085541214820136E-4</c:v>
                </c:pt>
                <c:pt idx="504">
                  <c:v>2.2618048701070754E-4</c:v>
                </c:pt>
                <c:pt idx="505">
                  <c:v>2.2149981550464973E-4</c:v>
                </c:pt>
                <c:pt idx="506">
                  <c:v>2.1681352532710714E-4</c:v>
                </c:pt>
                <c:pt idx="507">
                  <c:v>2.1212174417515898E-4</c:v>
                </c:pt>
                <c:pt idx="508">
                  <c:v>2.0742459974588444E-4</c:v>
                </c:pt>
                <c:pt idx="509">
                  <c:v>2.0272221973636272E-4</c:v>
                </c:pt>
                <c:pt idx="510">
                  <c:v>1.98014731843673E-4</c:v>
                </c:pt>
                <c:pt idx="511">
                  <c:v>1.9330226376489452E-4</c:v>
                </c:pt>
                <c:pt idx="512">
                  <c:v>1.8858494319710643E-4</c:v>
                </c:pt>
                <c:pt idx="513">
                  <c:v>1.8386289783738798E-4</c:v>
                </c:pt>
                <c:pt idx="514">
                  <c:v>1.7913625538281834E-4</c:v>
                </c:pt>
                <c:pt idx="515">
                  <c:v>1.7440514353047671E-4</c:v>
                </c:pt>
                <c:pt idx="516">
                  <c:v>1.6966968997744229E-4</c:v>
                </c:pt>
                <c:pt idx="517">
                  <c:v>1.6493002242079429E-4</c:v>
                </c:pt>
                <c:pt idx="518">
                  <c:v>1.601862685576119E-4</c:v>
                </c:pt>
                <c:pt idx="519">
                  <c:v>1.5543855608497433E-4</c:v>
                </c:pt>
                <c:pt idx="520">
                  <c:v>1.5068701269996078E-4</c:v>
                </c:pt>
                <c:pt idx="521">
                  <c:v>1.4593176609965046E-4</c:v>
                </c:pt>
                <c:pt idx="522">
                  <c:v>1.4117294398112253E-4</c:v>
                </c:pt>
                <c:pt idx="523">
                  <c:v>1.3641067404145623E-4</c:v>
                </c:pt>
                <c:pt idx="524">
                  <c:v>1.3164508397773073E-4</c:v>
                </c:pt>
                <c:pt idx="525">
                  <c:v>1.2687630148702526E-4</c:v>
                </c:pt>
                <c:pt idx="526">
                  <c:v>1.2210445426641899E-4</c:v>
                </c:pt>
                <c:pt idx="527">
                  <c:v>1.1732967001299113E-4</c:v>
                </c:pt>
                <c:pt idx="528">
                  <c:v>1.1255207642382089E-4</c:v>
                </c:pt>
                <c:pt idx="529">
                  <c:v>1.0777180119598745E-4</c:v>
                </c:pt>
                <c:pt idx="530">
                  <c:v>1.0298897202657002E-4</c:v>
                </c:pt>
                <c:pt idx="531">
                  <c:v>9.8203716612647797E-5</c:v>
                </c:pt>
                <c:pt idx="532">
                  <c:v>9.3416162651299982E-5</c:v>
                </c:pt>
                <c:pt idx="533">
                  <c:v>8.8626437839605773E-5</c:v>
                </c:pt>
                <c:pt idx="534">
                  <c:v>8.3834669874644372E-5</c:v>
                </c:pt>
                <c:pt idx="535">
                  <c:v>7.9040986453494982E-5</c:v>
                </c:pt>
                <c:pt idx="536">
                  <c:v>7.4245515273236803E-5</c:v>
                </c:pt>
                <c:pt idx="537">
                  <c:v>6.9448384030949026E-5</c:v>
                </c:pt>
                <c:pt idx="538">
                  <c:v>6.4649720423710851E-5</c:v>
                </c:pt>
                <c:pt idx="539">
                  <c:v>5.9849652148601488E-5</c:v>
                </c:pt>
                <c:pt idx="540">
                  <c:v>5.5048306902700131E-5</c:v>
                </c:pt>
                <c:pt idx="541">
                  <c:v>5.0245812383085977E-5</c:v>
                </c:pt>
                <c:pt idx="542">
                  <c:v>4.5442296286838227E-5</c:v>
                </c:pt>
                <c:pt idx="543">
                  <c:v>4.0637886311036083E-5</c:v>
                </c:pt>
                <c:pt idx="544">
                  <c:v>3.583271015275874E-5</c:v>
                </c:pt>
                <c:pt idx="545">
                  <c:v>3.1026895509085401E-5</c:v>
                </c:pt>
                <c:pt idx="546">
                  <c:v>2.6220570077095264E-5</c:v>
                </c:pt>
                <c:pt idx="547">
                  <c:v>2.1413861553867531E-5</c:v>
                </c:pt>
                <c:pt idx="548">
                  <c:v>1.6606897636481397E-5</c:v>
                </c:pt>
                <c:pt idx="549">
                  <c:v>1.1799806022016065E-5</c:v>
                </c:pt>
                <c:pt idx="550">
                  <c:v>6.9927144075507335E-6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4.9581649831364027E-6</c:v>
                </c:pt>
                <c:pt idx="1">
                  <c:v>9.9162106142279262E-6</c:v>
                </c:pt>
                <c:pt idx="2">
                  <c:v>1.487401754216345E-5</c:v>
                </c:pt>
                <c:pt idx="3">
                  <c:v>1.9831466417699524E-5</c:v>
                </c:pt>
                <c:pt idx="4">
                  <c:v>2.478843789439459E-5</c:v>
                </c:pt>
                <c:pt idx="5">
                  <c:v>2.9744812629543702E-5</c:v>
                </c:pt>
                <c:pt idx="6">
                  <c:v>3.4700471285113836E-5</c:v>
                </c:pt>
                <c:pt idx="7">
                  <c:v>3.9655294528680008E-5</c:v>
                </c:pt>
                <c:pt idx="8">
                  <c:v>4.4609163034362377E-5</c:v>
                </c:pt>
                <c:pt idx="9">
                  <c:v>4.9561957483764335E-5</c:v>
                </c:pt>
                <c:pt idx="10">
                  <c:v>5.4513558566912021E-5</c:v>
                </c:pt>
                <c:pt idx="11">
                  <c:v>5.9463846983195124E-5</c:v>
                </c:pt>
                <c:pt idx="12">
                  <c:v>6.4412703442309332E-5</c:v>
                </c:pt>
                <c:pt idx="13">
                  <c:v>6.9360008665200474E-5</c:v>
                </c:pt>
                <c:pt idx="14">
                  <c:v>7.4305643385010647E-5</c:v>
                </c:pt>
                <c:pt idx="15">
                  <c:v>7.924948834802631E-5</c:v>
                </c:pt>
                <c:pt idx="16">
                  <c:v>8.4191424314628647E-5</c:v>
                </c:pt>
                <c:pt idx="17">
                  <c:v>8.9131332060246336E-5</c:v>
                </c:pt>
                <c:pt idx="18">
                  <c:v>9.4069092376310794E-5</c:v>
                </c:pt>
                <c:pt idx="19">
                  <c:v>9.9004586071214199E-5</c:v>
                </c:pt>
                <c:pt idx="20">
                  <c:v>1.0393769397127037E-4</c:v>
                </c:pt>
                <c:pt idx="21">
                  <c:v>1.0886829692167868E-4</c:v>
                </c:pt>
                <c:pt idx="22">
                  <c:v>1.1379627578749113E-4</c:v>
                </c:pt>
                <c:pt idx="23">
                  <c:v>1.1872151145458293E-4</c:v>
                </c:pt>
                <c:pt idx="24">
                  <c:v>1.2364388483062641E-4</c:v>
                </c:pt>
                <c:pt idx="25">
                  <c:v>1.2856327684606885E-4</c:v>
                </c:pt>
                <c:pt idx="26">
                  <c:v>1.3347956845511413E-4</c:v>
                </c:pt>
                <c:pt idx="27">
                  <c:v>1.3839264063670814E-4</c:v>
                </c:pt>
                <c:pt idx="28">
                  <c:v>1.4330237439552908E-4</c:v>
                </c:pt>
                <c:pt idx="29">
                  <c:v>1.4820865076298125E-4</c:v>
                </c:pt>
                <c:pt idx="30">
                  <c:v>1.531113507981943E-4</c:v>
                </c:pt>
                <c:pt idx="31">
                  <c:v>1.5801035558902655E-4</c:v>
                </c:pt>
                <c:pt idx="32">
                  <c:v>1.6290554625307367E-4</c:v>
                </c:pt>
                <c:pt idx="33">
                  <c:v>1.677968039386821E-4</c:v>
                </c:pt>
                <c:pt idx="34">
                  <c:v>1.7268400982596796E-4</c:v>
                </c:pt>
                <c:pt idx="35">
                  <c:v>1.7756704512784157E-4</c:v>
                </c:pt>
                <c:pt idx="36">
                  <c:v>1.8244579109103715E-4</c:v>
                </c:pt>
                <c:pt idx="37">
                  <c:v>1.8732012899714878E-4</c:v>
                </c:pt>
                <c:pt idx="38">
                  <c:v>1.9218994016367207E-4</c:v>
                </c:pt>
                <c:pt idx="39">
                  <c:v>1.9705510594505234E-4</c:v>
                </c:pt>
                <c:pt idx="40">
                  <c:v>2.0191550773373881E-4</c:v>
                </c:pt>
                <c:pt idx="41">
                  <c:v>2.067710269612457E-4</c:v>
                </c:pt>
                <c:pt idx="42">
                  <c:v>2.116215450992198E-4</c:v>
                </c:pt>
                <c:pt idx="43">
                  <c:v>2.1646694366051544E-4</c:v>
                </c:pt>
                <c:pt idx="44">
                  <c:v>2.2130710420027597E-4</c:v>
                </c:pt>
                <c:pt idx="45">
                  <c:v>2.2614190831702339E-4</c:v>
                </c:pt>
                <c:pt idx="46">
                  <c:v>2.309712376537547E-4</c:v>
                </c:pt>
                <c:pt idx="47">
                  <c:v>2.357949738990468E-4</c:v>
                </c:pt>
                <c:pt idx="48">
                  <c:v>2.4061299878816875E-4</c:v>
                </c:pt>
                <c:pt idx="49">
                  <c:v>2.4542519410420262E-4</c:v>
                </c:pt>
                <c:pt idx="50">
                  <c:v>2.5023144167917247E-4</c:v>
                </c:pt>
                <c:pt idx="51">
                  <c:v>2.5503162339518207E-4</c:v>
                </c:pt>
                <c:pt idx="52">
                  <c:v>2.5982562118556131E-4</c:v>
                </c:pt>
                <c:pt idx="53">
                  <c:v>2.6461331703602197E-4</c:v>
                </c:pt>
                <c:pt idx="54">
                  <c:v>2.6939459298582191E-4</c:v>
                </c:pt>
                <c:pt idx="55">
                  <c:v>2.7416933112894007E-4</c:v>
                </c:pt>
                <c:pt idx="56">
                  <c:v>2.7893741361525982E-4</c:v>
                </c:pt>
                <c:pt idx="57">
                  <c:v>2.8369872265176317E-4</c:v>
                </c:pt>
                <c:pt idx="58">
                  <c:v>2.8845314050373455E-4</c:v>
                </c:pt>
                <c:pt idx="59">
                  <c:v>2.9320054949597544E-4</c:v>
                </c:pt>
                <c:pt idx="60">
                  <c:v>2.9794083201402919E-4</c:v>
                </c:pt>
                <c:pt idx="61">
                  <c:v>3.0267387050541731E-4</c:v>
                </c:pt>
                <c:pt idx="62">
                  <c:v>3.0739954748088601E-4</c:v>
                </c:pt>
                <c:pt idx="63">
                  <c:v>3.1211774551566509E-4</c:v>
                </c:pt>
                <c:pt idx="64">
                  <c:v>3.168283472507374E-4</c:v>
                </c:pt>
                <c:pt idx="65">
                  <c:v>3.2153123539412136E-4</c:v>
                </c:pt>
                <c:pt idx="66">
                  <c:v>3.2622629272216421E-4</c:v>
                </c:pt>
                <c:pt idx="67">
                  <c:v>3.3091340208084909E-4</c:v>
                </c:pt>
                <c:pt idx="68">
                  <c:v>3.3559244638711348E-4</c:v>
                </c:pt>
                <c:pt idx="69">
                  <c:v>3.4026330863018146E-4</c:v>
                </c:pt>
                <c:pt idx="70">
                  <c:v>3.4492587187290872E-4</c:v>
                </c:pt>
                <c:pt idx="71">
                  <c:v>3.4958001925314102E-4</c:v>
                </c:pt>
                <c:pt idx="72">
                  <c:v>3.5422563398508682E-4</c:v>
                </c:pt>
                <c:pt idx="73">
                  <c:v>3.5886259936070315E-4</c:v>
                </c:pt>
                <c:pt idx="74">
                  <c:v>3.6349079875109668E-4</c:v>
                </c:pt>
                <c:pt idx="75">
                  <c:v>3.6811011560793864E-4</c:v>
                </c:pt>
                <c:pt idx="76">
                  <c:v>3.7272043346489538E-4</c:v>
                </c:pt>
                <c:pt idx="77">
                  <c:v>3.7732163593907317E-4</c:v>
                </c:pt>
                <c:pt idx="78">
                  <c:v>3.8191360673247963E-4</c:v>
                </c:pt>
                <c:pt idx="79">
                  <c:v>3.864962296335001E-4</c:v>
                </c:pt>
                <c:pt idx="80">
                  <c:v>3.9106938851839055E-4</c:v>
                </c:pt>
                <c:pt idx="81">
                  <c:v>3.9563296735278678E-4</c:v>
                </c:pt>
                <c:pt idx="82">
                  <c:v>4.0018685019323072E-4</c:v>
                </c:pt>
                <c:pt idx="83">
                  <c:v>4.0473092118871348E-4</c:v>
                </c:pt>
                <c:pt idx="84">
                  <c:v>4.0926506458223579E-4</c:v>
                </c:pt>
                <c:pt idx="85">
                  <c:v>4.1378916471238682E-4</c:v>
                </c:pt>
                <c:pt idx="86">
                  <c:v>4.1830310601494039E-4</c:v>
                </c:pt>
                <c:pt idx="87">
                  <c:v>4.2280677302447024E-4</c:v>
                </c:pt>
                <c:pt idx="88">
                  <c:v>4.2730005037598402E-4</c:v>
                </c:pt>
                <c:pt idx="89">
                  <c:v>4.3178282280657615E-4</c:v>
                </c:pt>
                <c:pt idx="90">
                  <c:v>4.3625497515710081E-4</c:v>
                </c:pt>
                <c:pt idx="91">
                  <c:v>4.4071639237386437E-4</c:v>
                </c:pt>
                <c:pt idx="92">
                  <c:v>4.4516695951033868E-4</c:v>
                </c:pt>
                <c:pt idx="93">
                  <c:v>4.496065617288947E-4</c:v>
                </c:pt>
                <c:pt idx="94">
                  <c:v>4.5403508430255749E-4</c:v>
                </c:pt>
                <c:pt idx="95">
                  <c:v>4.584524126167823E-4</c:v>
                </c:pt>
                <c:pt idx="96">
                  <c:v>4.6285843217125366E-4</c:v>
                </c:pt>
                <c:pt idx="97">
                  <c:v>4.6725302858170546E-4</c:v>
                </c:pt>
                <c:pt idx="98">
                  <c:v>4.7163608758176481E-4</c:v>
                </c:pt>
                <c:pt idx="99">
                  <c:v>4.7600749502481869E-4</c:v>
                </c:pt>
                <c:pt idx="100">
                  <c:v>4.8036713688590457E-4</c:v>
                </c:pt>
                <c:pt idx="101">
                  <c:v>4.8471489926362463E-4</c:v>
                </c:pt>
                <c:pt idx="102">
                  <c:v>4.8905066838208523E-4</c:v>
                </c:pt>
                <c:pt idx="103">
                  <c:v>4.9337433059286058E-4</c:v>
                </c:pt>
                <c:pt idx="104">
                  <c:v>4.9768577237698257E-4</c:v>
                </c:pt>
                <c:pt idx="105">
                  <c:v>5.0198488034695682E-4</c:v>
                </c:pt>
                <c:pt idx="106">
                  <c:v>5.0627154124880357E-4</c:v>
                </c:pt>
                <c:pt idx="107">
                  <c:v>5.1054564196412774E-4</c:v>
                </c:pt>
                <c:pt idx="108">
                  <c:v>5.1480706951221537E-4</c:v>
                </c:pt>
                <c:pt idx="109">
                  <c:v>5.1905571105215708E-4</c:v>
                </c:pt>
                <c:pt idx="110">
                  <c:v>5.2329145388500234E-4</c:v>
                </c:pt>
                <c:pt idx="111">
                  <c:v>5.275141854559404E-4</c:v>
                </c:pt>
                <c:pt idx="112">
                  <c:v>5.3172379335651254E-4</c:v>
                </c:pt>
                <c:pt idx="113">
                  <c:v>5.3592016532685329E-4</c:v>
                </c:pt>
                <c:pt idx="114">
                  <c:v>5.4010318925796336E-4</c:v>
                </c:pt>
                <c:pt idx="115">
                  <c:v>5.4427275319401285E-4</c:v>
                </c:pt>
                <c:pt idx="116">
                  <c:v>5.4842874533467733E-4</c:v>
                </c:pt>
                <c:pt idx="117">
                  <c:v>5.5257105403750534E-4</c:v>
                </c:pt>
                <c:pt idx="118">
                  <c:v>5.5669956782031964E-4</c:v>
                </c:pt>
                <c:pt idx="119">
                  <c:v>5.6081417536365185E-4</c:v>
                </c:pt>
                <c:pt idx="120">
                  <c:v>5.6491476551321219E-4</c:v>
                </c:pt>
                <c:pt idx="121">
                  <c:v>5.6900122728239231E-4</c:v>
                </c:pt>
                <c:pt idx="122">
                  <c:v>5.7307344985480597E-4</c:v>
                </c:pt>
                <c:pt idx="123">
                  <c:v>5.7713132258686427E-4</c:v>
                </c:pt>
                <c:pt idx="124">
                  <c:v>5.8117473501038909E-4</c:v>
                </c:pt>
                <c:pt idx="125">
                  <c:v>5.85203576835263E-4</c:v>
                </c:pt>
                <c:pt idx="126">
                  <c:v>5.8921773795211831E-4</c:v>
                </c:pt>
                <c:pt idx="127">
                  <c:v>5.9321710843506534E-4</c:v>
                </c:pt>
                <c:pt idx="128">
                  <c:v>5.9720157854445985E-4</c:v>
                </c:pt>
                <c:pt idx="129">
                  <c:v>6.0117103872971112E-4</c:v>
                </c:pt>
                <c:pt idx="130">
                  <c:v>6.0512537963213191E-4</c:v>
                </c:pt>
                <c:pt idx="131">
                  <c:v>6.090644920878301E-4</c:v>
                </c:pt>
                <c:pt idx="132">
                  <c:v>6.1298826713064288E-4</c:v>
                </c:pt>
                <c:pt idx="133">
                  <c:v>6.168965959951157E-4</c:v>
                </c:pt>
                <c:pt idx="134">
                  <c:v>6.207893701195245E-4</c:v>
                </c:pt>
                <c:pt idx="135">
                  <c:v>6.2466648114894367E-4</c:v>
                </c:pt>
                <c:pt idx="136">
                  <c:v>6.2852782093836116E-4</c:v>
                </c:pt>
                <c:pt idx="137">
                  <c:v>6.3237328155583928E-4</c:v>
                </c:pt>
                <c:pt idx="138">
                  <c:v>6.3620275528572393E-4</c:v>
                </c:pt>
                <c:pt idx="139">
                  <c:v>6.4001613463190348E-4</c:v>
                </c:pt>
                <c:pt idx="140">
                  <c:v>6.4381331232111648E-4</c:v>
                </c:pt>
                <c:pt idx="141">
                  <c:v>6.4759418130631028E-4</c:v>
                </c:pt>
                <c:pt idx="142">
                  <c:v>6.5135863477005227E-4</c:v>
                </c:pt>
                <c:pt idx="143">
                  <c:v>6.5510656612799217E-4</c:v>
                </c:pt>
                <c:pt idx="144">
                  <c:v>6.5883786903237949E-4</c:v>
                </c:pt>
                <c:pt idx="145">
                  <c:v>6.6255243737563534E-4</c:v>
                </c:pt>
                <c:pt idx="146">
                  <c:v>6.662501652939792E-4</c:v>
                </c:pt>
                <c:pt idx="147">
                  <c:v>6.6993094717111379E-4</c:v>
                </c:pt>
                <c:pt idx="148">
                  <c:v>6.7359467764196675E-4</c:v>
                </c:pt>
                <c:pt idx="149">
                  <c:v>6.7724125159649231E-4</c:v>
                </c:pt>
                <c:pt idx="150">
                  <c:v>6.8087056418353201E-4</c:v>
                </c:pt>
                <c:pt idx="151">
                  <c:v>6.8448251081473755E-4</c:v>
                </c:pt>
                <c:pt idx="152">
                  <c:v>6.8807698716855613E-4</c:v>
                </c:pt>
                <c:pt idx="153">
                  <c:v>6.9165388919427894E-4</c:v>
                </c:pt>
                <c:pt idx="154">
                  <c:v>6.9521311311615509E-4</c:v>
                </c:pt>
                <c:pt idx="155">
                  <c:v>6.9875455543757083E-4</c:v>
                </c:pt>
                <c:pt idx="156">
                  <c:v>7.0227811294529794E-4</c:v>
                </c:pt>
                <c:pt idx="157">
                  <c:v>7.0578368271380875E-4</c:v>
                </c:pt>
                <c:pt idx="158">
                  <c:v>7.0927116210966297E-4</c:v>
                </c:pt>
                <c:pt idx="159">
                  <c:v>7.1274044879596459E-4</c:v>
                </c:pt>
                <c:pt idx="160">
                  <c:v>7.1619144073689265E-4</c:v>
                </c:pt>
                <c:pt idx="161">
                  <c:v>7.19624036202306E-4</c:v>
                </c:pt>
                <c:pt idx="162">
                  <c:v>7.2303813377242268E-4</c:v>
                </c:pt>
                <c:pt idx="163">
                  <c:v>7.2643363234257843E-4</c:v>
                </c:pt>
                <c:pt idx="164">
                  <c:v>7.298104311280624E-4</c:v>
                </c:pt>
                <c:pt idx="165">
                  <c:v>7.3316842966903275E-4</c:v>
                </c:pt>
                <c:pt idx="166">
                  <c:v>7.3650752783551549E-4</c:v>
                </c:pt>
                <c:pt idx="167">
                  <c:v>7.3982762583248596E-4</c:v>
                </c:pt>
                <c:pt idx="168">
                  <c:v>7.4312862420503458E-4</c:v>
                </c:pt>
                <c:pt idx="169">
                  <c:v>7.4641042384362044E-4</c:v>
                </c:pt>
                <c:pt idx="170">
                  <c:v>7.4967292598941281E-4</c:v>
                </c:pt>
                <c:pt idx="171">
                  <c:v>7.5291603223972224E-4</c:v>
                </c:pt>
                <c:pt idx="172">
                  <c:v>7.5613964455352488E-4</c:v>
                </c:pt>
                <c:pt idx="173">
                  <c:v>7.5934366525707924E-4</c:v>
                </c:pt>
                <c:pt idx="174">
                  <c:v>7.6252799704963907E-4</c:v>
                </c:pt>
                <c:pt idx="175">
                  <c:v>7.6569254300926375E-4</c:v>
                </c:pt>
                <c:pt idx="176">
                  <c:v>7.6883720659872822E-4</c:v>
                </c:pt>
                <c:pt idx="177">
                  <c:v>7.7196189167153418E-4</c:v>
                </c:pt>
                <c:pt idx="178">
                  <c:v>7.7506650247802439E-4</c:v>
                </c:pt>
                <c:pt idx="179">
                  <c:v>7.7815094367160312E-4</c:v>
                </c:pt>
                <c:pt idx="180">
                  <c:v>7.8121512031506329E-4</c:v>
                </c:pt>
                <c:pt idx="181">
                  <c:v>7.8425893788702458E-4</c:v>
                </c:pt>
                <c:pt idx="182">
                  <c:v>7.8728230228848302E-4</c:v>
                </c:pt>
                <c:pt idx="183">
                  <c:v>7.9028511984947339E-4</c:v>
                </c:pt>
                <c:pt idx="184">
                  <c:v>7.932672973358511E-4</c:v>
                </c:pt>
                <c:pt idx="185">
                  <c:v>7.9622874195618958E-4</c:v>
                </c:pt>
                <c:pt idx="186">
                  <c:v>7.9916936136880171E-4</c:v>
                </c:pt>
                <c:pt idx="187">
                  <c:v>8.0208906368888335E-4</c:v>
                </c:pt>
                <c:pt idx="188">
                  <c:v>8.0498775749578383E-4</c:v>
                </c:pt>
                <c:pt idx="189">
                  <c:v>8.0786535184040431E-4</c:v>
                </c:pt>
                <c:pt idx="190">
                  <c:v>8.1072175625272942E-4</c:v>
                </c:pt>
                <c:pt idx="191">
                  <c:v>8.1355688074949027E-4</c:v>
                </c:pt>
                <c:pt idx="192">
                  <c:v>8.1637063584196693E-4</c:v>
                </c:pt>
                <c:pt idx="193">
                  <c:v>8.1916293254392892E-4</c:v>
                </c:pt>
                <c:pt idx="194">
                  <c:v>8.2193368237971811E-4</c:v>
                </c:pt>
                <c:pt idx="195">
                  <c:v>8.2468279739247863E-4</c:v>
                </c:pt>
                <c:pt idx="196">
                  <c:v>8.2741019015253271E-4</c:v>
                </c:pt>
                <c:pt idx="197">
                  <c:v>8.3011577376591037E-4</c:v>
                </c:pt>
                <c:pt idx="198">
                  <c:v>8.3279946188303134E-4</c:v>
                </c:pt>
                <c:pt idx="199">
                  <c:v>8.3546116870754686E-4</c:v>
                </c:pt>
                <c:pt idx="200">
                  <c:v>8.3810080900534052E-4</c:v>
                </c:pt>
                <c:pt idx="201">
                  <c:v>8.4071829811369504E-4</c:v>
                </c:pt>
                <c:pt idx="202">
                  <c:v>8.4331355195062566E-4</c:v>
                </c:pt>
                <c:pt idx="203">
                  <c:v>8.4588648702438503E-4</c:v>
                </c:pt>
                <c:pt idx="204">
                  <c:v>8.4843702044314279E-4</c:v>
                </c:pt>
                <c:pt idx="205">
                  <c:v>8.5096506992484377E-4</c:v>
                </c:pt>
                <c:pt idx="206">
                  <c:v>8.5347055380724827E-4</c:v>
                </c:pt>
                <c:pt idx="207">
                  <c:v>8.5595339105815722E-4</c:v>
                </c:pt>
                <c:pt idx="208">
                  <c:v>8.5841350128582907E-4</c:v>
                </c:pt>
                <c:pt idx="209">
                  <c:v>8.6085080474958807E-4</c:v>
                </c:pt>
                <c:pt idx="210">
                  <c:v>8.6326522237063254E-4</c:v>
                </c:pt>
                <c:pt idx="211">
                  <c:v>8.6565667574304346E-4</c:v>
                </c:pt>
                <c:pt idx="212">
                  <c:v>8.6802508714500044E-4</c:v>
                </c:pt>
                <c:pt idx="213">
                  <c:v>8.7037037955020656E-4</c:v>
                </c:pt>
                <c:pt idx="214">
                  <c:v>8.7269247663953101E-4</c:v>
                </c:pt>
                <c:pt idx="215">
                  <c:v>8.7499130281286765E-4</c:v>
                </c:pt>
                <c:pt idx="216">
                  <c:v>8.7726678320122092E-4</c:v>
                </c:pt>
                <c:pt idx="217">
                  <c:v>8.7951884367901828E-4</c:v>
                </c:pt>
                <c:pt idx="218">
                  <c:v>8.8174741087665822E-4</c:v>
                </c:pt>
                <c:pt idx="219">
                  <c:v>8.8395241219329569E-4</c:v>
                </c:pt>
                <c:pt idx="220">
                  <c:v>8.8613377580987131E-4</c:v>
                </c:pt>
                <c:pt idx="221">
                  <c:v>8.8829143070239089E-4</c:v>
                </c:pt>
                <c:pt idx="222">
                  <c:v>8.9042530665545713E-4</c:v>
                </c:pt>
                <c:pt idx="223">
                  <c:v>8.9253533427606317E-4</c:v>
                </c:pt>
                <c:pt idx="224">
                  <c:v>8.9462144500764907E-4</c:v>
                </c:pt>
                <c:pt idx="225">
                  <c:v>8.9668357114443178E-4</c:v>
                </c:pt>
                <c:pt idx="226">
                  <c:v>8.9872164584600905E-4</c:v>
                </c:pt>
                <c:pt idx="227">
                  <c:v>9.0073560315224782E-4</c:v>
                </c:pt>
                <c:pt idx="228">
                  <c:v>9.0272537799846125E-4</c:v>
                </c:pt>
                <c:pt idx="229">
                  <c:v>9.0469090623087895E-4</c:v>
                </c:pt>
                <c:pt idx="230">
                  <c:v>9.0663212462242055E-4</c:v>
                </c:pt>
                <c:pt idx="231">
                  <c:v>9.0854897088877532E-4</c:v>
                </c:pt>
                <c:pt idx="232">
                  <c:v>9.1044138370479733E-4</c:v>
                </c:pt>
                <c:pt idx="233">
                  <c:v>9.1230930272122041E-4</c:v>
                </c:pt>
                <c:pt idx="234">
                  <c:v>9.1415266858170204E-4</c:v>
                </c:pt>
                <c:pt idx="235">
                  <c:v>9.1597142294020252E-4</c:v>
                </c:pt>
                <c:pt idx="236">
                  <c:v>9.1776550847870561E-4</c:v>
                </c:pt>
                <c:pt idx="237">
                  <c:v>9.1953486892528931E-4</c:v>
                </c:pt>
                <c:pt idx="238">
                  <c:v>9.2127944907255475E-4</c:v>
                </c:pt>
                <c:pt idx="239">
                  <c:v>9.2299919479641834E-4</c:v>
                </c:pt>
                <c:pt idx="240">
                  <c:v>9.2469405307527887E-4</c:v>
                </c:pt>
                <c:pt idx="241">
                  <c:v>9.2636397200956456E-4</c:v>
                </c:pt>
                <c:pt idx="242">
                  <c:v>9.2800890084166984E-4</c:v>
                </c:pt>
                <c:pt idx="243">
                  <c:v>9.2962878997628951E-4</c:v>
                </c:pt>
                <c:pt idx="244">
                  <c:v>9.3122359100116013E-4</c:v>
                </c:pt>
                <c:pt idx="245">
                  <c:v>9.3279325670821633E-4</c:v>
                </c:pt>
                <c:pt idx="246">
                  <c:v>9.34337741115171E-4</c:v>
                </c:pt>
                <c:pt idx="247">
                  <c:v>9.3585699948753017E-4</c:v>
                </c:pt>
                <c:pt idx="248">
                  <c:v>9.3735098836104989E-4</c:v>
                </c:pt>
                <c:pt idx="249">
                  <c:v>9.388196655646465E-4</c:v>
                </c:pt>
                <c:pt idx="250">
                  <c:v>9.4026299024376934E-4</c:v>
                </c:pt>
                <c:pt idx="251">
                  <c:v>9.4168092288424566E-4</c:v>
                </c:pt>
                <c:pt idx="252">
                  <c:v>9.4307342533660947E-4</c:v>
                </c:pt>
                <c:pt idx="253">
                  <c:v>9.4444046084092256E-4</c:v>
                </c:pt>
                <c:pt idx="254">
                  <c:v>9.4578199405210162E-4</c:v>
                </c:pt>
                <c:pt idx="255">
                  <c:v>9.470979910657588E-4</c:v>
                </c:pt>
                <c:pt idx="256">
                  <c:v>9.483884194445701E-4</c:v>
                </c:pt>
                <c:pt idx="257">
                  <c:v>9.4965324824518066E-4</c:v>
                </c:pt>
                <c:pt idx="258">
                  <c:v>9.5089244804566183E-4</c:v>
                </c:pt>
                <c:pt idx="259">
                  <c:v>9.5210599097352716E-4</c:v>
                </c:pt>
                <c:pt idx="260">
                  <c:v>9.5329385073432491E-4</c:v>
                </c:pt>
                <c:pt idx="261">
                  <c:v>9.5445600264081542E-4</c:v>
                </c:pt>
                <c:pt idx="262">
                  <c:v>9.5559242364274925E-4</c:v>
                </c:pt>
                <c:pt idx="263">
                  <c:v>9.56703092357256E-4</c:v>
                </c:pt>
                <c:pt idx="264">
                  <c:v>9.5778798909986005E-4</c:v>
                </c:pt>
                <c:pt idx="265">
                  <c:v>9.5884709591613515E-4</c:v>
                </c:pt>
                <c:pt idx="266">
                  <c:v>9.5988039661401234E-4</c:v>
                </c:pt>
                <c:pt idx="267">
                  <c:v>9.6088787679675467E-4</c:v>
                </c:pt>
                <c:pt idx="268">
                  <c:v>9.6186952389661475E-4</c:v>
                </c:pt>
                <c:pt idx="269">
                  <c:v>9.6282532720918818E-4</c:v>
                </c:pt>
                <c:pt idx="270">
                  <c:v>9.6375527792847847E-4</c:v>
                </c:pt>
                <c:pt idx="271">
                  <c:v>9.6465936918268983E-4</c:v>
                </c:pt>
                <c:pt idx="272">
                  <c:v>9.6553759607076201E-4</c:v>
                </c:pt>
                <c:pt idx="273">
                  <c:v>9.6638995569966427E-4</c:v>
                </c:pt>
                <c:pt idx="274">
                  <c:v>9.6721644722246437E-4</c:v>
                </c:pt>
                <c:pt idx="275">
                  <c:v>9.6799979698934462E-4</c:v>
                </c:pt>
                <c:pt idx="276">
                  <c:v>9.6874005074559105E-4</c:v>
                </c:pt>
                <c:pt idx="277">
                  <c:v>9.6943725740143911E-4</c:v>
                </c:pt>
                <c:pt idx="278">
                  <c:v>9.7009146894504292E-4</c:v>
                </c:pt>
                <c:pt idx="279">
                  <c:v>9.7070274035820588E-4</c:v>
                </c:pt>
                <c:pt idx="280">
                  <c:v>9.7127112953477419E-4</c:v>
                </c:pt>
                <c:pt idx="281">
                  <c:v>9.7179669720160019E-4</c:v>
                </c:pt>
                <c:pt idx="282">
                  <c:v>9.722795068419826E-4</c:v>
                </c:pt>
                <c:pt idx="283">
                  <c:v>9.727196246214992E-4</c:v>
                </c:pt>
                <c:pt idx="284">
                  <c:v>9.7311711931614715E-4</c:v>
                </c:pt>
                <c:pt idx="285">
                  <c:v>9.7347206224270911E-4</c:v>
                </c:pt>
                <c:pt idx="286">
                  <c:v>9.7378452719127035E-4</c:v>
                </c:pt>
                <c:pt idx="287">
                  <c:v>9.7405459035981054E-4</c:v>
                </c:pt>
                <c:pt idx="288">
                  <c:v>9.7428233029079822E-4</c:v>
                </c:pt>
                <c:pt idx="289">
                  <c:v>9.744678278097201E-4</c:v>
                </c:pt>
                <c:pt idx="290">
                  <c:v>9.74611165965479E-4</c:v>
                </c:pt>
                <c:pt idx="291">
                  <c:v>9.7471242997259483E-4</c:v>
                </c:pt>
                <c:pt idx="292">
                  <c:v>9.7477170715514871E-4</c:v>
                </c:pt>
                <c:pt idx="293">
                  <c:v>9.7478908689241025E-4</c:v>
                </c:pt>
                <c:pt idx="294">
                  <c:v>9.7476466056609166E-4</c:v>
                </c:pt>
                <c:pt idx="295">
                  <c:v>9.7469852150917316E-4</c:v>
                </c:pt>
                <c:pt idx="296">
                  <c:v>9.7459076495624679E-4</c:v>
                </c:pt>
                <c:pt idx="297">
                  <c:v>9.7444148799532876E-4</c:v>
                </c:pt>
                <c:pt idx="298">
                  <c:v>9.7425078952109018E-4</c:v>
                </c:pt>
                <c:pt idx="299">
                  <c:v>9.7401877018945941E-4</c:v>
                </c:pt>
                <c:pt idx="300">
                  <c:v>9.7374553237355088E-4</c:v>
                </c:pt>
                <c:pt idx="301">
                  <c:v>9.7343118012087608E-4</c:v>
                </c:pt>
                <c:pt idx="302">
                  <c:v>9.7307581911179445E-4</c:v>
                </c:pt>
                <c:pt idx="303">
                  <c:v>9.7267955661916423E-4</c:v>
                </c:pt>
                <c:pt idx="304">
                  <c:v>9.7224250146915343E-4</c:v>
                </c:pt>
                <c:pt idx="305">
                  <c:v>9.7176476400317286E-4</c:v>
                </c:pt>
                <c:pt idx="306">
                  <c:v>9.7124645604089596E-4</c:v>
                </c:pt>
                <c:pt idx="307">
                  <c:v>9.706876908443286E-4</c:v>
                </c:pt>
                <c:pt idx="308">
                  <c:v>9.7008858308289699E-4</c:v>
                </c:pt>
                <c:pt idx="309">
                  <c:v>9.6944924879951869E-4</c:v>
                </c:pt>
                <c:pt idx="310">
                  <c:v>9.6876980537762794E-4</c:v>
                </c:pt>
                <c:pt idx="311">
                  <c:v>9.6805037150912265E-4</c:v>
                </c:pt>
                <c:pt idx="312">
                  <c:v>9.6729106716320415E-4</c:v>
                </c:pt>
                <c:pt idx="313">
                  <c:v>9.6649201355608345E-4</c:v>
                </c:pt>
                <c:pt idx="314">
                  <c:v>9.6565333312152279E-4</c:v>
                </c:pt>
                <c:pt idx="315">
                  <c:v>9.6477514948219113E-4</c:v>
                </c:pt>
                <c:pt idx="316">
                  <c:v>9.6385758742180373E-4</c:v>
                </c:pt>
                <c:pt idx="317">
                  <c:v>9.6290077285802317E-4</c:v>
                </c:pt>
                <c:pt idx="318">
                  <c:v>9.6190483281609904E-4</c:v>
                </c:pt>
                <c:pt idx="319">
                  <c:v>9.6086989540322156E-4</c:v>
                </c:pt>
                <c:pt idx="320">
                  <c:v>9.5979608978356877E-4</c:v>
                </c:pt>
                <c:pt idx="321">
                  <c:v>9.5868354615402359E-4</c:v>
                </c:pt>
                <c:pt idx="322">
                  <c:v>9.5753239572054453E-4</c:v>
                </c:pt>
                <c:pt idx="323">
                  <c:v>9.5634277067516355E-4</c:v>
                </c:pt>
                <c:pt idx="324">
                  <c:v>9.5511480417359996E-4</c:v>
                </c:pt>
                <c:pt idx="325">
                  <c:v>9.5384863031346308E-4</c:v>
                </c:pt>
                <c:pt idx="326">
                  <c:v>9.525443841130345E-4</c:v>
                </c:pt>
                <c:pt idx="327">
                  <c:v>9.5120220149060486E-4</c:v>
                </c:pt>
                <c:pt idx="328">
                  <c:v>9.4982221924435337E-4</c:v>
                </c:pt>
                <c:pt idx="329">
                  <c:v>9.4840457503275266E-4</c:v>
                </c:pt>
                <c:pt idx="330">
                  <c:v>9.4694940735548169E-4</c:v>
                </c:pt>
                <c:pt idx="331">
                  <c:v>9.4545685553483439E-4</c:v>
                </c:pt>
                <c:pt idx="332">
                  <c:v>9.4392705969760656E-4</c:v>
                </c:pt>
                <c:pt idx="333">
                  <c:v>9.4236016075744929E-4</c:v>
                </c:pt>
                <c:pt idx="334">
                  <c:v>9.4075630039767327E-4</c:v>
                </c:pt>
                <c:pt idx="335">
                  <c:v>9.3911562105449247E-4</c:v>
                </c:pt>
                <c:pt idx="336">
                  <c:v>9.3743826590069292E-4</c:v>
                </c:pt>
                <c:pt idx="337">
                  <c:v>9.3572437882971551E-4</c:v>
                </c:pt>
                <c:pt idx="338">
                  <c:v>9.3397410444013955E-4</c:v>
                </c:pt>
                <c:pt idx="339">
                  <c:v>9.3218758802055641E-4</c:v>
                </c:pt>
                <c:pt idx="340">
                  <c:v>9.3036497553482137E-4</c:v>
                </c:pt>
                <c:pt idx="341">
                  <c:v>9.2850641360767475E-4</c:v>
                </c:pt>
                <c:pt idx="342">
                  <c:v>9.2661204951071773E-4</c:v>
                </c:pt>
                <c:pt idx="343">
                  <c:v>9.2468203114873769E-4</c:v>
                </c:pt>
                <c:pt idx="344">
                  <c:v>9.2271650704636872E-4</c:v>
                </c:pt>
                <c:pt idx="345">
                  <c:v>9.2071562633508147E-4</c:v>
                </c:pt>
                <c:pt idx="346">
                  <c:v>9.1867953874049009E-4</c:v>
                </c:pt>
                <c:pt idx="347">
                  <c:v>9.1660839456996987E-4</c:v>
                </c:pt>
                <c:pt idx="348">
                  <c:v>9.145023447005747E-4</c:v>
                </c:pt>
                <c:pt idx="349">
                  <c:v>9.1236154056724753E-4</c:v>
                </c:pt>
                <c:pt idx="350">
                  <c:v>9.1018613415131452E-4</c:v>
                </c:pt>
                <c:pt idx="351">
                  <c:v>9.07976277969257E-4</c:v>
                </c:pt>
                <c:pt idx="352">
                  <c:v>9.0573212506175026E-4</c:v>
                </c:pt>
                <c:pt idx="353">
                  <c:v>9.0345382898296563E-4</c:v>
                </c:pt>
                <c:pt idx="354">
                  <c:v>9.0114154379012572E-4</c:v>
                </c:pt>
                <c:pt idx="355">
                  <c:v>8.987954240333066E-4</c:v>
                </c:pt>
                <c:pt idx="356">
                  <c:v>8.9641562474548214E-4</c:v>
                </c:pt>
                <c:pt idx="357">
                  <c:v>8.9400230143280056E-4</c:v>
                </c:pt>
                <c:pt idx="358">
                  <c:v>8.9155561006509017E-4</c:v>
                </c:pt>
                <c:pt idx="359">
                  <c:v>8.8907570706658499E-4</c:v>
                </c:pt>
                <c:pt idx="360">
                  <c:v>8.8656274930686832E-4</c:v>
                </c:pt>
                <c:pt idx="361">
                  <c:v>8.8401689409202378E-4</c:v>
                </c:pt>
                <c:pt idx="362">
                  <c:v>8.8143829915599177E-4</c:v>
                </c:pt>
                <c:pt idx="363">
                  <c:v>8.7882712265212521E-4</c:v>
                </c:pt>
                <c:pt idx="364">
                  <c:v>8.7618352314493741E-4</c:v>
                </c:pt>
                <c:pt idx="365">
                  <c:v>8.735076596020398E-4</c:v>
                </c:pt>
                <c:pt idx="366">
                  <c:v>8.7079969138626194E-4</c:v>
                </c:pt>
                <c:pt idx="367">
                  <c:v>8.6805977824795134E-4</c:v>
                </c:pt>
                <c:pt idx="368">
                  <c:v>8.6528808031744613E-4</c:v>
                </c:pt>
                <c:pt idx="369">
                  <c:v>8.6248475809771758E-4</c:v>
                </c:pt>
                <c:pt idx="370">
                  <c:v>8.59649972457179E-4</c:v>
                </c:pt>
                <c:pt idx="371">
                  <c:v>8.5678388462265254E-4</c:v>
                </c:pt>
                <c:pt idx="372">
                  <c:v>8.5388665617249556E-4</c:v>
                </c:pt>
                <c:pt idx="373">
                  <c:v>8.5095844902987781E-4</c:v>
                </c:pt>
                <c:pt idx="374">
                  <c:v>8.4799942545620791E-4</c:v>
                </c:pt>
                <c:pt idx="375">
                  <c:v>8.4500974804470493E-4</c:v>
                </c:pt>
                <c:pt idx="376">
                  <c:v>8.419895797141105E-4</c:v>
                </c:pt>
                <c:pt idx="377">
                  <c:v>8.3893908370253939E-4</c:v>
                </c:pt>
                <c:pt idx="378">
                  <c:v>8.3585842356146366E-4</c:v>
                </c:pt>
                <c:pt idx="379">
                  <c:v>8.3274776314982773E-4</c:v>
                </c:pt>
                <c:pt idx="380">
                  <c:v>8.2960726662829095E-4</c:v>
                </c:pt>
                <c:pt idx="381">
                  <c:v>8.2643709845359506E-4</c:v>
                </c:pt>
                <c:pt idx="382">
                  <c:v>8.2323742337305124E-4</c:v>
                </c:pt>
                <c:pt idx="383">
                  <c:v>8.2000840641914758E-4</c:v>
                </c:pt>
                <c:pt idx="384">
                  <c:v>8.1675021290426994E-4</c:v>
                </c:pt>
                <c:pt idx="385">
                  <c:v>8.1346300841553666E-4</c:v>
                </c:pt>
                <c:pt idx="386">
                  <c:v>8.1014695880974122E-4</c:v>
                </c:pt>
                <c:pt idx="387">
                  <c:v>8.0680223020840422E-4</c:v>
                </c:pt>
                <c:pt idx="388">
                  <c:v>8.0342898899292739E-4</c:v>
                </c:pt>
                <c:pt idx="389">
                  <c:v>8.0002740179985145E-4</c:v>
                </c:pt>
                <c:pt idx="390">
                  <c:v>7.9659763551621172E-4</c:v>
                </c:pt>
                <c:pt idx="391">
                  <c:v>7.9313985727499166E-4</c:v>
                </c:pt>
                <c:pt idx="392">
                  <c:v>7.8965423445067099E-4</c:v>
                </c:pt>
                <c:pt idx="393">
                  <c:v>7.8614093465486593E-4</c:v>
                </c:pt>
                <c:pt idx="394">
                  <c:v>7.8260012573205958E-4</c:v>
                </c:pt>
                <c:pt idx="395">
                  <c:v>7.7903197575542071E-4</c:v>
                </c:pt>
                <c:pt idx="396">
                  <c:v>7.7543665302270829E-4</c:v>
                </c:pt>
                <c:pt idx="397">
                  <c:v>7.7181432605225974E-4</c:v>
                </c:pt>
                <c:pt idx="398">
                  <c:v>7.6816516357906209E-4</c:v>
                </c:pt>
                <c:pt idx="399">
                  <c:v>7.6448933455090155E-4</c:v>
                </c:pt>
                <c:pt idx="400">
                  <c:v>7.6078700812459287E-4</c:v>
                </c:pt>
                <c:pt idx="401">
                  <c:v>7.5705835366228469E-4</c:v>
                </c:pt>
                <c:pt idx="402">
                  <c:v>7.533035407278389E-4</c:v>
                </c:pt>
                <c:pt idx="403">
                  <c:v>7.4952273908328337E-4</c:v>
                </c:pt>
                <c:pt idx="404">
                  <c:v>7.4571611868533641E-4</c:v>
                </c:pt>
                <c:pt idx="405">
                  <c:v>7.4188384968199982E-4</c:v>
                </c:pt>
                <c:pt idx="406">
                  <c:v>7.3802610240922132E-4</c:v>
                </c:pt>
                <c:pt idx="407">
                  <c:v>7.3414304738762229E-4</c:v>
                </c:pt>
                <c:pt idx="408">
                  <c:v>7.302348553192917E-4</c:v>
                </c:pt>
                <c:pt idx="409">
                  <c:v>7.2630169708464277E-4</c:v>
                </c:pt>
                <c:pt idx="410">
                  <c:v>7.2234374373933256E-4</c:v>
                </c:pt>
                <c:pt idx="411">
                  <c:v>7.1836116651124212E-4</c:v>
                </c:pt>
                <c:pt idx="412">
                  <c:v>7.143541367975164E-4</c:v>
                </c:pt>
                <c:pt idx="413">
                  <c:v>7.1032282616166208E-4</c:v>
                </c:pt>
                <c:pt idx="414">
                  <c:v>7.0626740633070303E-4</c:v>
                </c:pt>
                <c:pt idx="415">
                  <c:v>7.0218804919239112E-4</c:v>
                </c:pt>
                <c:pt idx="416">
                  <c:v>6.9808492679247194E-4</c:v>
                </c:pt>
                <c:pt idx="417">
                  <c:v>6.9395821133200436E-4</c:v>
                </c:pt>
                <c:pt idx="418">
                  <c:v>6.8980807516473141E-4</c:v>
                </c:pt>
                <c:pt idx="419">
                  <c:v>6.8563469079450435E-4</c:v>
                </c:pt>
                <c:pt idx="420">
                  <c:v>6.8143823087275551E-4</c:v>
                </c:pt>
                <c:pt idx="421">
                  <c:v>6.7721886819602142E-4</c:v>
                </c:pt>
                <c:pt idx="422">
                  <c:v>6.7297677570351373E-4</c:v>
                </c:pt>
                <c:pt idx="423">
                  <c:v>6.6871212647473803E-4</c:v>
                </c:pt>
                <c:pt idx="424">
                  <c:v>6.6442509372715924E-4</c:v>
                </c:pt>
                <c:pt idx="425">
                  <c:v>6.6011585081391267E-4</c:v>
                </c:pt>
                <c:pt idx="426">
                  <c:v>6.557845712215595E-4</c:v>
                </c:pt>
                <c:pt idx="427">
                  <c:v>6.5143142856788718E-4</c:v>
                </c:pt>
                <c:pt idx="428">
                  <c:v>6.4705659659975258E-4</c:v>
                </c:pt>
                <c:pt idx="429">
                  <c:v>6.4266024919096786E-4</c:v>
                </c:pt>
                <c:pt idx="430">
                  <c:v>6.3824256034022812E-4</c:v>
                </c:pt>
                <c:pt idx="431">
                  <c:v>6.3380370416908074E-4</c:v>
                </c:pt>
                <c:pt idx="432">
                  <c:v>6.2934385491993452E-4</c:v>
                </c:pt>
                <c:pt idx="433">
                  <c:v>6.2486318695410955E-4</c:v>
                </c:pt>
                <c:pt idx="434">
                  <c:v>6.2036187474992608E-4</c:v>
                </c:pt>
                <c:pt idx="435">
                  <c:v>6.1584009290083219E-4</c:v>
                </c:pt>
                <c:pt idx="436">
                  <c:v>6.1129801611357047E-4</c:v>
                </c:pt>
                <c:pt idx="437">
                  <c:v>6.0673581920638172E-4</c:v>
                </c:pt>
                <c:pt idx="438">
                  <c:v>6.021536771072467E-4</c:v>
                </c:pt>
                <c:pt idx="439">
                  <c:v>5.9755176485216499E-4</c:v>
                </c:pt>
                <c:pt idx="440">
                  <c:v>5.929302575834707E-4</c:v>
                </c:pt>
                <c:pt idx="441">
                  <c:v>5.8828933054818375E-4</c:v>
                </c:pt>
                <c:pt idx="442">
                  <c:v>5.8362915909639871E-4</c:v>
                </c:pt>
                <c:pt idx="443">
                  <c:v>5.7894991867970895E-4</c:v>
                </c:pt>
                <c:pt idx="444">
                  <c:v>5.7425178484966596E-4</c:v>
                </c:pt>
                <c:pt idx="445">
                  <c:v>5.6953493325627555E-4</c:v>
                </c:pt>
                <c:pt idx="446">
                  <c:v>5.6479953964652858E-4</c:v>
                </c:pt>
                <c:pt idx="447">
                  <c:v>5.6004577986296848E-4</c:v>
                </c:pt>
                <c:pt idx="448">
                  <c:v>5.5527382984229298E-4</c:v>
                </c:pt>
                <c:pt idx="449">
                  <c:v>5.5048386561399253E-4</c:v>
                </c:pt>
                <c:pt idx="450">
                  <c:v>5.4567606329902426E-4</c:v>
                </c:pt>
                <c:pt idx="451">
                  <c:v>5.4085059910852283E-4</c:v>
                </c:pt>
                <c:pt idx="452">
                  <c:v>5.3600764934254579E-4</c:v>
                </c:pt>
                <c:pt idx="453">
                  <c:v>5.3114739038885833E-4</c:v>
                </c:pt>
                <c:pt idx="454">
                  <c:v>5.2626999872175308E-4</c:v>
                </c:pt>
                <c:pt idx="455">
                  <c:v>5.2137565090090937E-4</c:v>
                </c:pt>
                <c:pt idx="456">
                  <c:v>5.1646452357028999E-4</c:v>
                </c:pt>
                <c:pt idx="457">
                  <c:v>5.1153679345707808E-4</c:v>
                </c:pt>
                <c:pt idx="458">
                  <c:v>5.0659263737065315E-4</c:v>
                </c:pt>
                <c:pt idx="459">
                  <c:v>5.0163223220160995E-4</c:v>
                </c:pt>
                <c:pt idx="460">
                  <c:v>4.9665575492081773E-4</c:v>
                </c:pt>
                <c:pt idx="461">
                  <c:v>4.9166338257852532E-4</c:v>
                </c:pt>
                <c:pt idx="462">
                  <c:v>4.866552923035091E-4</c:v>
                </c:pt>
                <c:pt idx="463">
                  <c:v>4.8163166130227027E-4</c:v>
                </c:pt>
                <c:pt idx="464">
                  <c:v>4.7659266685827858E-4</c:v>
                </c:pt>
                <c:pt idx="465">
                  <c:v>4.7153848633126814E-4</c:v>
                </c:pt>
                <c:pt idx="466">
                  <c:v>4.6646929715658613E-4</c:v>
                </c:pt>
                <c:pt idx="467">
                  <c:v>4.6138527684459686E-4</c:v>
                </c:pt>
                <c:pt idx="468">
                  <c:v>4.5628660298014431E-4</c:v>
                </c:pt>
                <c:pt idx="469">
                  <c:v>4.5117345322207708E-4</c:v>
                </c:pt>
                <c:pt idx="470">
                  <c:v>4.4604600530283778E-4</c:v>
                </c:pt>
                <c:pt idx="471">
                  <c:v>4.4090443702812261E-4</c:v>
                </c:pt>
                <c:pt idx="472">
                  <c:v>4.3574892627661353E-4</c:v>
                </c:pt>
                <c:pt idx="473">
                  <c:v>4.3057965099978999E-4</c:v>
                </c:pt>
                <c:pt idx="474">
                  <c:v>4.2539678922182421E-4</c:v>
                </c:pt>
                <c:pt idx="475">
                  <c:v>4.2020051903956656E-4</c:v>
                </c:pt>
                <c:pt idx="476">
                  <c:v>4.1499101862262777E-4</c:v>
                </c:pt>
                <c:pt idx="477">
                  <c:v>4.0976846621356577E-4</c:v>
                </c:pt>
                <c:pt idx="478">
                  <c:v>4.0453304012818495E-4</c:v>
                </c:pt>
                <c:pt idx="479">
                  <c:v>3.9928491875595767E-4</c:v>
                </c:pt>
                <c:pt idx="480">
                  <c:v>3.9402428056057838E-4</c:v>
                </c:pt>
                <c:pt idx="481">
                  <c:v>3.8875130408066202E-4</c:v>
                </c:pt>
                <c:pt idx="482">
                  <c:v>3.8346616793059961E-4</c:v>
                </c:pt>
                <c:pt idx="483">
                  <c:v>3.7816905080158601E-4</c:v>
                </c:pt>
                <c:pt idx="484">
                  <c:v>3.7286013146283609E-4</c:v>
                </c:pt>
                <c:pt idx="485">
                  <c:v>3.6753958876300813E-4</c:v>
                </c:pt>
                <c:pt idx="486">
                  <c:v>3.6220760163185433E-4</c:v>
                </c:pt>
                <c:pt idx="487">
                  <c:v>3.5686434908212326E-4</c:v>
                </c:pt>
                <c:pt idx="488">
                  <c:v>3.5151001021173963E-4</c:v>
                </c:pt>
                <c:pt idx="489">
                  <c:v>3.4614476420629194E-4</c:v>
                </c:pt>
                <c:pt idx="490">
                  <c:v>3.4076879034186105E-4</c:v>
                </c:pt>
                <c:pt idx="491">
                  <c:v>3.3538226798822933E-4</c:v>
                </c:pt>
                <c:pt idx="492">
                  <c:v>3.2998537661251307E-4</c:v>
                </c:pt>
                <c:pt idx="493">
                  <c:v>3.2457829578326855E-4</c:v>
                </c:pt>
                <c:pt idx="494">
                  <c:v>3.1916120517512796E-4</c:v>
                </c:pt>
                <c:pt idx="495">
                  <c:v>3.1373428457403066E-4</c:v>
                </c:pt>
                <c:pt idx="496">
                  <c:v>3.0829771388312424E-4</c:v>
                </c:pt>
                <c:pt idx="497">
                  <c:v>3.0285167312941997E-4</c:v>
                </c:pt>
                <c:pt idx="498">
                  <c:v>2.9739634247130295E-4</c:v>
                </c:pt>
                <c:pt idx="499">
                  <c:v>2.9193190220700821E-4</c:v>
                </c:pt>
                <c:pt idx="500">
                  <c:v>2.8645853278419671E-4</c:v>
                </c:pt>
                <c:pt idx="501">
                  <c:v>2.8097641481078208E-4</c:v>
                </c:pt>
                <c:pt idx="502">
                  <c:v>2.7548572906718689E-4</c:v>
                </c:pt>
                <c:pt idx="503">
                  <c:v>2.6998665652023515E-4</c:v>
                </c:pt>
                <c:pt idx="504">
                  <c:v>2.6447937833892391E-4</c:v>
                </c:pt>
                <c:pt idx="505">
                  <c:v>2.5896407591235928E-4</c:v>
                </c:pt>
                <c:pt idx="506">
                  <c:v>2.5344093087019165E-4</c:v>
                </c:pt>
                <c:pt idx="507">
                  <c:v>2.4791012510594801E-4</c:v>
                </c:pt>
                <c:pt idx="508">
                  <c:v>2.4237184080373167E-4</c:v>
                </c:pt>
                <c:pt idx="509">
                  <c:v>2.3682626046884987E-4</c:v>
                </c:pt>
                <c:pt idx="510">
                  <c:v>2.3127356696303958E-4</c:v>
                </c:pt>
                <c:pt idx="511">
                  <c:v>2.2571394354509592E-4</c:v>
                </c:pt>
                <c:pt idx="512">
                  <c:v>2.201475739178725E-4</c:v>
                </c:pt>
                <c:pt idx="513">
                  <c:v>2.1457464228282787E-4</c:v>
                </c:pt>
                <c:pt idx="514">
                  <c:v>2.0899533340354575E-4</c:v>
                </c:pt>
                <c:pt idx="515">
                  <c:v>2.0340983267997523E-4</c:v>
                </c:pt>
                <c:pt idx="516">
                  <c:v>1.9781832623553571E-4</c:v>
                </c:pt>
                <c:pt idx="517">
                  <c:v>1.9222100101973737E-4</c:v>
                </c:pt>
                <c:pt idx="518">
                  <c:v>1.86618044929611E-4</c:v>
                </c:pt>
                <c:pt idx="519">
                  <c:v>1.8100964695406537E-4</c:v>
                </c:pt>
                <c:pt idx="520">
                  <c:v>1.7539599734635387E-4</c:v>
                </c:pt>
                <c:pt idx="521">
                  <c:v>1.6977728783121646E-4</c:v>
                </c:pt>
                <c:pt idx="522">
                  <c:v>1.6415371185507456E-4</c:v>
                </c:pt>
                <c:pt idx="523">
                  <c:v>1.5852546489005415E-4</c:v>
                </c:pt>
                <c:pt idx="524">
                  <c:v>1.5289274480580694E-4</c:v>
                </c:pt>
                <c:pt idx="525">
                  <c:v>1.4725575232740236E-4</c:v>
                </c:pt>
                <c:pt idx="526">
                  <c:v>1.4161469160341614E-4</c:v>
                </c:pt>
                <c:pt idx="527">
                  <c:v>1.3596977091638872E-4</c:v>
                </c:pt>
                <c:pt idx="528">
                  <c:v>1.3032120357902785E-4</c:v>
                </c:pt>
                <c:pt idx="529">
                  <c:v>1.2466920907531237E-4</c:v>
                </c:pt>
                <c:pt idx="530">
                  <c:v>1.1901401452820487E-4</c:v>
                </c:pt>
                <c:pt idx="531">
                  <c:v>1.1335585660838094E-4</c:v>
                </c:pt>
                <c:pt idx="532">
                  <c:v>1.0769498404657298E-4</c:v>
                </c:pt>
                <c:pt idx="533">
                  <c:v>1.0203166098440931E-4</c:v>
                </c:pt>
                <c:pt idx="534">
                  <c:v>9.6366171509163458E-5</c:v>
                </c:pt>
                <c:pt idx="535">
                  <c:v>9.0698825890497381E-5</c:v>
                </c:pt>
                <c:pt idx="536">
                  <c:v>8.5029969313445212E-5</c:v>
                </c:pt>
                <c:pt idx="537">
                  <c:v>7.9359994355314054E-5</c:v>
                </c:pt>
                <c:pt idx="538">
                  <c:v>7.3689359220871614E-5</c:v>
                </c:pt>
                <c:pt idx="539">
                  <c:v>6.80186150902859E-5</c:v>
                </c:pt>
                <c:pt idx="540">
                  <c:v>6.2348448366673941E-5</c:v>
                </c:pt>
                <c:pt idx="541">
                  <c:v>5.6679748220580576E-5</c:v>
                </c:pt>
                <c:pt idx="542">
                  <c:v>5.1013719018280233E-5</c:v>
                </c:pt>
                <c:pt idx="543">
                  <c:v>4.5352076653285894E-5</c:v>
                </c:pt>
                <c:pt idx="544">
                  <c:v>3.9697411899888156E-5</c:v>
                </c:pt>
                <c:pt idx="545">
                  <c:v>3.405391296730023E-5</c:v>
                </c:pt>
                <c:pt idx="546">
                  <c:v>2.8428939626375821E-5</c:v>
                </c:pt>
                <c:pt idx="547">
                  <c:v>2.2836889328722789E-5</c:v>
                </c:pt>
                <c:pt idx="548">
                  <c:v>1.7310391928649689E-5</c:v>
                </c:pt>
                <c:pt idx="549">
                  <c:v>1.1941476131863126E-5</c:v>
                </c:pt>
                <c:pt idx="550">
                  <c:v>7.0977927472706525E-6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4.9581649831364027E-6</c:v>
                </c:pt>
                <c:pt idx="1">
                  <c:v>4.9580456312315871E-6</c:v>
                </c:pt>
                <c:pt idx="2">
                  <c:v>4.9578069291028046E-6</c:v>
                </c:pt>
                <c:pt idx="3">
                  <c:v>4.9574488801123619E-6</c:v>
                </c:pt>
                <c:pt idx="4">
                  <c:v>4.9569714893052329E-6</c:v>
                </c:pt>
                <c:pt idx="5">
                  <c:v>4.9563747634108895E-6</c:v>
                </c:pt>
                <c:pt idx="6">
                  <c:v>4.9556587108457253E-6</c:v>
                </c:pt>
                <c:pt idx="7">
                  <c:v>4.9548233417161022E-6</c:v>
                </c:pt>
                <c:pt idx="8">
                  <c:v>4.9538686678220057E-6</c:v>
                </c:pt>
                <c:pt idx="9">
                  <c:v>4.9527947026613166E-6</c:v>
                </c:pt>
                <c:pt idx="10">
                  <c:v>4.9516014614346976E-6</c:v>
                </c:pt>
                <c:pt idx="11">
                  <c:v>4.9502889610511065E-6</c:v>
                </c:pt>
                <c:pt idx="12">
                  <c:v>4.9488572201339239E-6</c:v>
                </c:pt>
                <c:pt idx="13">
                  <c:v>4.9473062590277268E-6</c:v>
                </c:pt>
                <c:pt idx="14">
                  <c:v>4.9456360998056743E-6</c:v>
                </c:pt>
                <c:pt idx="15">
                  <c:v>4.9438467662775486E-6</c:v>
                </c:pt>
                <c:pt idx="16">
                  <c:v>4.9419382839984284E-6</c:v>
                </c:pt>
                <c:pt idx="17">
                  <c:v>4.9399106802780137E-6</c:v>
                </c:pt>
                <c:pt idx="18">
                  <c:v>4.9377639841906072E-6</c:v>
                </c:pt>
                <c:pt idx="19">
                  <c:v>4.9354982265857577E-6</c:v>
                </c:pt>
                <c:pt idx="20">
                  <c:v>4.9331134400995644E-6</c:v>
                </c:pt>
                <c:pt idx="21">
                  <c:v>4.9306096591666616E-6</c:v>
                </c:pt>
                <c:pt idx="22">
                  <c:v>4.9279869200328937E-6</c:v>
                </c:pt>
                <c:pt idx="23">
                  <c:v>4.9252452607686622E-6</c:v>
                </c:pt>
                <c:pt idx="24">
                  <c:v>4.9223847212829992E-6</c:v>
                </c:pt>
                <c:pt idx="25">
                  <c:v>4.9194053433383247E-6</c:v>
                </c:pt>
                <c:pt idx="26">
                  <c:v>4.9163071705659436E-6</c:v>
                </c:pt>
                <c:pt idx="27">
                  <c:v>4.9130902484822589E-6</c:v>
                </c:pt>
                <c:pt idx="28">
                  <c:v>4.9097546245057326E-6</c:v>
                </c:pt>
                <c:pt idx="29">
                  <c:v>4.9063003479745949E-6</c:v>
                </c:pt>
                <c:pt idx="30">
                  <c:v>4.9027274701653184E-6</c:v>
                </c:pt>
                <c:pt idx="31">
                  <c:v>4.8990360443118664E-6</c:v>
                </c:pt>
                <c:pt idx="32">
                  <c:v>4.895226125625732E-6</c:v>
                </c:pt>
                <c:pt idx="33">
                  <c:v>4.8912977713167782E-6</c:v>
                </c:pt>
                <c:pt idx="34">
                  <c:v>4.8872510406148926E-6</c:v>
                </c:pt>
                <c:pt idx="35">
                  <c:v>4.8830859947924803E-6</c:v>
                </c:pt>
                <c:pt idx="36">
                  <c:v>4.8788026971877903E-6</c:v>
                </c:pt>
                <c:pt idx="37">
                  <c:v>4.8744012132291151E-6</c:v>
                </c:pt>
                <c:pt idx="38">
                  <c:v>4.8698816104598649E-6</c:v>
                </c:pt>
                <c:pt idx="39">
                  <c:v>4.865243958564539E-6</c:v>
                </c:pt>
                <c:pt idx="40">
                  <c:v>4.8604883293956057E-6</c:v>
                </c:pt>
                <c:pt idx="41">
                  <c:v>4.8556147970013247E-6</c:v>
                </c:pt>
                <c:pt idx="42">
                  <c:v>4.8506234376545091E-6</c:v>
                </c:pt>
                <c:pt idx="43">
                  <c:v>4.8455143298822731E-6</c:v>
                </c:pt>
                <c:pt idx="44">
                  <c:v>4.8402875544967531E-6</c:v>
                </c:pt>
                <c:pt idx="45">
                  <c:v>4.8349431946268669E-6</c:v>
                </c:pt>
                <c:pt idx="46">
                  <c:v>4.8294813357510885E-6</c:v>
                </c:pt>
                <c:pt idx="47">
                  <c:v>4.8239020657312968E-6</c:v>
                </c:pt>
                <c:pt idx="48">
                  <c:v>4.8182054748476979E-6</c:v>
                </c:pt>
                <c:pt idx="49">
                  <c:v>4.8123916558348634E-6</c:v>
                </c:pt>
                <c:pt idx="50">
                  <c:v>4.8064607039189028E-6</c:v>
                </c:pt>
                <c:pt idx="51">
                  <c:v>4.8004127168557944E-6</c:v>
                </c:pt>
                <c:pt idx="52">
                  <c:v>4.7942477949709057E-6</c:v>
                </c:pt>
                <c:pt idx="53">
                  <c:v>4.7879660411997385E-6</c:v>
                </c:pt>
                <c:pt idx="54">
                  <c:v>4.7815675611299099E-6</c:v>
                </c:pt>
                <c:pt idx="55">
                  <c:v>4.7750524630444263E-6</c:v>
                </c:pt>
                <c:pt idx="56">
                  <c:v>4.7684208579662585E-6</c:v>
                </c:pt>
                <c:pt idx="57">
                  <c:v>4.7616728597042626E-6</c:v>
                </c:pt>
                <c:pt idx="58">
                  <c:v>4.7548085849004811E-6</c:v>
                </c:pt>
                <c:pt idx="59">
                  <c:v>4.7478281530788567E-6</c:v>
                </c:pt>
                <c:pt idx="60">
                  <c:v>4.7407316866953973E-6</c:v>
                </c:pt>
                <c:pt idx="61">
                  <c:v>4.733519311189831E-6</c:v>
                </c:pt>
                <c:pt idx="62">
                  <c:v>4.7261911550387822E-6</c:v>
                </c:pt>
                <c:pt idx="63">
                  <c:v>4.7187473498105207E-6</c:v>
                </c:pt>
                <c:pt idx="64">
                  <c:v>4.7111880302213279E-6</c:v>
                </c:pt>
                <c:pt idx="65">
                  <c:v>4.7035133341935049E-6</c:v>
                </c:pt>
                <c:pt idx="66">
                  <c:v>4.6957234029150901E-6</c:v>
                </c:pt>
                <c:pt idx="67">
                  <c:v>4.6878183809013155E-6</c:v>
                </c:pt>
                <c:pt idx="68">
                  <c:v>4.6797984160578666E-6</c:v>
                </c:pt>
                <c:pt idx="69">
                  <c:v>4.6716636597459752E-6</c:v>
                </c:pt>
                <c:pt idx="70">
                  <c:v>4.6634142668494207E-6</c:v>
                </c:pt>
                <c:pt idx="71">
                  <c:v>4.6550503958434723E-6</c:v>
                </c:pt>
                <c:pt idx="72">
                  <c:v>4.6465722088658427E-6</c:v>
                </c:pt>
                <c:pt idx="73">
                  <c:v>4.6379798717897005E-6</c:v>
                </c:pt>
                <c:pt idx="74">
                  <c:v>4.6292735542988073E-6</c:v>
                </c:pt>
                <c:pt idx="75">
                  <c:v>4.6204534299648404E-6</c:v>
                </c:pt>
                <c:pt idx="76">
                  <c:v>4.6115196763269577E-6</c:v>
                </c:pt>
                <c:pt idx="77">
                  <c:v>4.6024724749736808E-6</c:v>
                </c:pt>
                <c:pt idx="78">
                  <c:v>4.5933120116271612E-6</c:v>
                </c:pt>
                <c:pt idx="79">
                  <c:v>4.5840384762298914E-6</c:v>
                </c:pt>
                <c:pt idx="80">
                  <c:v>4.5746520630339549E-6</c:v>
                </c:pt>
                <c:pt idx="81">
                  <c:v>4.5651529706928579E-6</c:v>
                </c:pt>
                <c:pt idx="82">
                  <c:v>4.5555414023560612E-6</c:v>
                </c:pt>
                <c:pt idx="83">
                  <c:v>4.5458175657662597E-6</c:v>
                </c:pt>
                <c:pt idx="84">
                  <c:v>4.5359816733595123E-6</c:v>
                </c:pt>
                <c:pt idx="85">
                  <c:v>4.5260339423683027E-6</c:v>
                </c:pt>
                <c:pt idx="86">
                  <c:v>4.5159745949276184E-6</c:v>
                </c:pt>
                <c:pt idx="87">
                  <c:v>4.5058038581841546E-6</c:v>
                </c:pt>
                <c:pt idx="88">
                  <c:v>4.4955219644087172E-6</c:v>
                </c:pt>
                <c:pt idx="89">
                  <c:v>4.4851291511119532E-6</c:v>
                </c:pt>
                <c:pt idx="90">
                  <c:v>4.4746256611634817E-6</c:v>
                </c:pt>
                <c:pt idx="91">
                  <c:v>4.464011742914558E-6</c:v>
                </c:pt>
                <c:pt idx="92">
                  <c:v>4.4532876503243722E-6</c:v>
                </c:pt>
                <c:pt idx="93">
                  <c:v>4.4424536430900912E-6</c:v>
                </c:pt>
                <c:pt idx="94">
                  <c:v>4.4315099867807775E-6</c:v>
                </c:pt>
                <c:pt idx="95">
                  <c:v>4.4204569529752949E-6</c:v>
                </c:pt>
                <c:pt idx="96">
                  <c:v>4.4092948194043424E-6</c:v>
                </c:pt>
                <c:pt idx="97">
                  <c:v>4.398023870096735E-6</c:v>
                </c:pt>
                <c:pt idx="98">
                  <c:v>4.3866443955300824E-6</c:v>
                </c:pt>
                <c:pt idx="99">
                  <c:v>4.3751566927860026E-6</c:v>
                </c:pt>
                <c:pt idx="100">
                  <c:v>4.3635610657100081E-6</c:v>
                </c:pt>
                <c:pt idx="101">
                  <c:v>4.3518578250762469E-6</c:v>
                </c:pt>
                <c:pt idx="102">
                  <c:v>4.3400472887572199E-6</c:v>
                </c:pt>
                <c:pt idx="103">
                  <c:v>4.3281297818986694E-6</c:v>
                </c:pt>
                <c:pt idx="104">
                  <c:v>4.3161056370997958E-6</c:v>
                </c:pt>
                <c:pt idx="105">
                  <c:v>4.303975194598977E-6</c:v>
                </c:pt>
                <c:pt idx="106">
                  <c:v>4.2917388024651895E-6</c:v>
                </c:pt>
                <c:pt idx="107">
                  <c:v>4.279396816795305E-6</c:v>
                </c:pt>
                <c:pt idx="108">
                  <c:v>4.2669496019174599E-6</c:v>
                </c:pt>
                <c:pt idx="109">
                  <c:v>4.2543975306007238E-6</c:v>
                </c:pt>
                <c:pt idx="110">
                  <c:v>4.2417409842712547E-6</c:v>
                </c:pt>
                <c:pt idx="111">
                  <c:v>4.2289803532351692E-6</c:v>
                </c:pt>
                <c:pt idx="112">
                  <c:v>4.2161160369083644E-6</c:v>
                </c:pt>
                <c:pt idx="113">
                  <c:v>4.2031484440535151E-6</c:v>
                </c:pt>
                <c:pt idx="114">
                  <c:v>4.1900779930245055E-6</c:v>
                </c:pt>
                <c:pt idx="115">
                  <c:v>4.1769051120185387E-6</c:v>
                </c:pt>
                <c:pt idx="116">
                  <c:v>4.1636302393361894E-6</c:v>
                </c:pt>
                <c:pt idx="117">
                  <c:v>4.1502538236496876E-6</c:v>
                </c:pt>
                <c:pt idx="118">
                  <c:v>4.1367763242796971E-6</c:v>
                </c:pt>
                <c:pt idx="119">
                  <c:v>4.1231982114809006E-6</c:v>
                </c:pt>
                <c:pt idx="120">
                  <c:v>4.1095199667366959E-6</c:v>
                </c:pt>
                <c:pt idx="121">
                  <c:v>4.0957420830632978E-6</c:v>
                </c:pt>
                <c:pt idx="122">
                  <c:v>4.0818650653236196E-6</c:v>
                </c:pt>
                <c:pt idx="123">
                  <c:v>4.0678894305512249E-6</c:v>
                </c:pt>
                <c:pt idx="124">
                  <c:v>4.0538157082847495E-6</c:v>
                </c:pt>
                <c:pt idx="125">
                  <c:v>4.0396444409131308E-6</c:v>
                </c:pt>
                <c:pt idx="126">
                  <c:v>4.0253761840320327E-6</c:v>
                </c:pt>
                <c:pt idx="127">
                  <c:v>4.0110115068118813E-6</c:v>
                </c:pt>
                <c:pt idx="128">
                  <c:v>3.9965509923778877E-6</c:v>
                </c:pt>
                <c:pt idx="129">
                  <c:v>3.9819952382025197E-6</c:v>
                </c:pt>
                <c:pt idx="130">
                  <c:v>3.9673448565108365E-6</c:v>
                </c:pt>
                <c:pt idx="131">
                  <c:v>3.9526004746991561E-6</c:v>
                </c:pt>
                <c:pt idx="132">
                  <c:v>3.9377627357675421E-6</c:v>
                </c:pt>
                <c:pt idx="133">
                  <c:v>3.9228322987665767E-6</c:v>
                </c:pt>
                <c:pt idx="134">
                  <c:v>3.9078098392589523E-6</c:v>
                </c:pt>
                <c:pt idx="135">
                  <c:v>3.8926960497964113E-6</c:v>
                </c:pt>
                <c:pt idx="136">
                  <c:v>3.8774916404125676E-6</c:v>
                </c:pt>
                <c:pt idx="137">
                  <c:v>3.8621973391321996E-6</c:v>
                </c:pt>
                <c:pt idx="138">
                  <c:v>3.8468138924975922E-6</c:v>
                </c:pt>
                <c:pt idx="139">
                  <c:v>3.8313420661125478E-6</c:v>
                </c:pt>
                <c:pt idx="140">
                  <c:v>3.8157826452046944E-6</c:v>
                </c:pt>
                <c:pt idx="141">
                  <c:v>3.8001364352067586E-6</c:v>
                </c:pt>
                <c:pt idx="142">
                  <c:v>3.7844042623574735E-6</c:v>
                </c:pt>
                <c:pt idx="143">
                  <c:v>3.7685869743228375E-6</c:v>
                </c:pt>
                <c:pt idx="144">
                  <c:v>3.7526854408384472E-6</c:v>
                </c:pt>
                <c:pt idx="145">
                  <c:v>3.7367005543736714E-6</c:v>
                </c:pt>
                <c:pt idx="146">
                  <c:v>3.7206332308184367E-6</c:v>
                </c:pt>
                <c:pt idx="147">
                  <c:v>3.7044844101934469E-6</c:v>
                </c:pt>
                <c:pt idx="148">
                  <c:v>3.6882550573846718E-6</c:v>
                </c:pt>
                <c:pt idx="149">
                  <c:v>3.6719461629029722E-6</c:v>
                </c:pt>
                <c:pt idx="150">
                  <c:v>3.6555587436697597E-6</c:v>
                </c:pt>
                <c:pt idx="151">
                  <c:v>3.6390938438296178E-6</c:v>
                </c:pt>
                <c:pt idx="152">
                  <c:v>3.622552535590842E-6</c:v>
                </c:pt>
                <c:pt idx="153">
                  <c:v>3.6059359200948947E-6</c:v>
                </c:pt>
                <c:pt idx="154">
                  <c:v>3.5892451283157846E-6</c:v>
                </c:pt>
                <c:pt idx="155">
                  <c:v>3.572481321990436E-6</c:v>
                </c:pt>
                <c:pt idx="156">
                  <c:v>3.5556456945811271E-6</c:v>
                </c:pt>
                <c:pt idx="157">
                  <c:v>3.5387394722711235E-6</c:v>
                </c:pt>
                <c:pt idx="158">
                  <c:v>3.5217639149946493E-6</c:v>
                </c:pt>
                <c:pt idx="159">
                  <c:v>3.5047203175023998E-6</c:v>
                </c:pt>
                <c:pt idx="160">
                  <c:v>3.4876100104637979E-6</c:v>
                </c:pt>
                <c:pt idx="161">
                  <c:v>3.4704343616072615E-6</c:v>
                </c:pt>
                <c:pt idx="162">
                  <c:v>3.4531947768997649E-6</c:v>
                </c:pt>
                <c:pt idx="163">
                  <c:v>3.4358927017670117E-6</c:v>
                </c:pt>
                <c:pt idx="164">
                  <c:v>3.4185296223555819E-6</c:v>
                </c:pt>
                <c:pt idx="165">
                  <c:v>3.4011070668384253E-6</c:v>
                </c:pt>
                <c:pt idx="166">
                  <c:v>3.383626606765126E-6</c:v>
                </c:pt>
                <c:pt idx="167">
                  <c:v>3.3660898584583792E-6</c:v>
                </c:pt>
                <c:pt idx="168">
                  <c:v>3.3484984844581531E-6</c:v>
                </c:pt>
                <c:pt idx="169">
                  <c:v>3.3308541950150324E-6</c:v>
                </c:pt>
                <c:pt idx="170">
                  <c:v>3.3131587496342706E-6</c:v>
                </c:pt>
                <c:pt idx="171">
                  <c:v>3.2954139586720811E-6</c:v>
                </c:pt>
                <c:pt idx="172">
                  <c:v>3.277621684985744E-6</c:v>
                </c:pt>
                <c:pt idx="173">
                  <c:v>3.2597838456390815E-6</c:v>
                </c:pt>
                <c:pt idx="174">
                  <c:v>3.2419024136649069E-6</c:v>
                </c:pt>
                <c:pt idx="175">
                  <c:v>3.2239794198860117E-6</c:v>
                </c:pt>
                <c:pt idx="176">
                  <c:v>3.2060169547962904E-6</c:v>
                </c:pt>
                <c:pt idx="177">
                  <c:v>3.188017170503581E-6</c:v>
                </c:pt>
                <c:pt idx="178">
                  <c:v>3.169982282735771E-6</c:v>
                </c:pt>
                <c:pt idx="179">
                  <c:v>3.151914572911724E-6</c:v>
                </c:pt>
                <c:pt idx="180">
                  <c:v>3.1338163902785251E-6</c:v>
                </c:pt>
                <c:pt idx="181">
                  <c:v>3.1156901541165053E-6</c:v>
                </c:pt>
                <c:pt idx="182">
                  <c:v>3.0975383560134638E-6</c:v>
                </c:pt>
                <c:pt idx="183">
                  <c:v>3.0793635622094203E-6</c:v>
                </c:pt>
                <c:pt idx="184">
                  <c:v>3.0611684160131618E-6</c:v>
                </c:pt>
                <c:pt idx="185">
                  <c:v>3.0429556402917435E-6</c:v>
                </c:pt>
                <c:pt idx="186">
                  <c:v>3.0247280400339852E-6</c:v>
                </c:pt>
                <c:pt idx="187">
                  <c:v>3.0064885049888806E-6</c:v>
                </c:pt>
                <c:pt idx="188">
                  <c:v>2.9882400123796668E-6</c:v>
                </c:pt>
                <c:pt idx="189">
                  <c:v>2.9699856296941196E-6</c:v>
                </c:pt>
                <c:pt idx="190">
                  <c:v>2.9517285175514541E-6</c:v>
                </c:pt>
                <c:pt idx="191">
                  <c:v>2.9334719326459446E-6</c:v>
                </c:pt>
                <c:pt idx="192">
                  <c:v>2.9152192307671274E-6</c:v>
                </c:pt>
                <c:pt idx="193">
                  <c:v>2.8969738698961532E-6</c:v>
                </c:pt>
                <c:pt idx="194">
                  <c:v>2.8787394133774991E-6</c:v>
                </c:pt>
                <c:pt idx="195">
                  <c:v>2.8605195331648851E-6</c:v>
                </c:pt>
                <c:pt idx="196">
                  <c:v>2.8423180131398141E-6</c:v>
                </c:pt>
                <c:pt idx="197">
                  <c:v>2.8241387525006716E-6</c:v>
                </c:pt>
                <c:pt idx="198">
                  <c:v>2.8059857692198184E-6</c:v>
                </c:pt>
                <c:pt idx="199">
                  <c:v>2.7878632035655123E-6</c:v>
                </c:pt>
                <c:pt idx="200">
                  <c:v>2.7697753216848595E-6</c:v>
                </c:pt>
                <c:pt idx="201">
                  <c:v>2.7517265192433123E-6</c:v>
                </c:pt>
                <c:pt idx="202">
                  <c:v>2.7337213251154357E-6</c:v>
                </c:pt>
                <c:pt idx="203">
                  <c:v>2.7157644051208299E-6</c:v>
                </c:pt>
                <c:pt idx="204">
                  <c:v>2.6978605657981884E-6</c:v>
                </c:pt>
                <c:pt idx="205">
                  <c:v>2.6800147582094587E-6</c:v>
                </c:pt>
                <c:pt idx="206">
                  <c:v>2.662232081764977E-6</c:v>
                </c:pt>
                <c:pt idx="207">
                  <c:v>2.6445177880592923E-6</c:v>
                </c:pt>
                <c:pt idx="208">
                  <c:v>2.6268772847061142E-6</c:v>
                </c:pt>
                <c:pt idx="209">
                  <c:v>2.6093161391594403E-6</c:v>
                </c:pt>
                <c:pt idx="210">
                  <c:v>2.5918400825064806E-6</c:v>
                </c:pt>
                <c:pt idx="211">
                  <c:v>2.5744550132163901E-6</c:v>
                </c:pt>
                <c:pt idx="212">
                  <c:v>2.5571670008271781E-6</c:v>
                </c:pt>
                <c:pt idx="213">
                  <c:v>2.5399822895513734E-6</c:v>
                </c:pt>
                <c:pt idx="214">
                  <c:v>2.5229073017791362E-6</c:v>
                </c:pt>
                <c:pt idx="215">
                  <c:v>2.5059486414555413E-6</c:v>
                </c:pt>
                <c:pt idx="216">
                  <c:v>2.4891130973066712E-6</c:v>
                </c:pt>
                <c:pt idx="217">
                  <c:v>2.4724076458869798E-6</c:v>
                </c:pt>
                <c:pt idx="218">
                  <c:v>2.4558394544181556E-6</c:v>
                </c:pt>
                <c:pt idx="219">
                  <c:v>2.4394158833873634E-6</c:v>
                </c:pt>
                <c:pt idx="220">
                  <c:v>2.423144488870382E-6</c:v>
                </c:pt>
                <c:pt idx="221">
                  <c:v>2.4070330245427261E-6</c:v>
                </c:pt>
                <c:pt idx="222">
                  <c:v>2.3910894433393805E-6</c:v>
                </c:pt>
                <c:pt idx="223">
                  <c:v>2.3753218987213675E-6</c:v>
                </c:pt>
                <c:pt idx="224">
                  <c:v>2.3597387455049306E-6</c:v>
                </c:pt>
                <c:pt idx="225">
                  <c:v>2.344348540206801E-6</c:v>
                </c:pt>
                <c:pt idx="226">
                  <c:v>2.3291600408567806E-6</c:v>
                </c:pt>
                <c:pt idx="227">
                  <c:v>2.3141822062267794E-6</c:v>
                </c:pt>
                <c:pt idx="228">
                  <c:v>2.2994241944235934E-6</c:v>
                </c:pt>
                <c:pt idx="229">
                  <c:v>2.2848953607910572E-6</c:v>
                </c:pt>
                <c:pt idx="230">
                  <c:v>2.2706052550659191E-6</c:v>
                </c:pt>
                <c:pt idx="231">
                  <c:v>2.256563617730846E-6</c:v>
                </c:pt>
                <c:pt idx="232">
                  <c:v>2.24278037550751E-6</c:v>
                </c:pt>
                <c:pt idx="233">
                  <c:v>2.2292656359327331E-6</c:v>
                </c:pt>
                <c:pt idx="234">
                  <c:v>2.2160296809613558E-6</c:v>
                </c:pt>
                <c:pt idx="235">
                  <c:v>2.2030829595408206E-6</c:v>
                </c:pt>
                <c:pt idx="236">
                  <c:v>2.1904360791045763E-6</c:v>
                </c:pt>
                <c:pt idx="237">
                  <c:v>2.1780997959343753E-6</c:v>
                </c:pt>
                <c:pt idx="238">
                  <c:v>2.1660850043454172E-6</c:v>
                </c:pt>
                <c:pt idx="239">
                  <c:v>2.154402724653177E-6</c:v>
                </c:pt>
                <c:pt idx="240">
                  <c:v>2.1430640898867143E-6</c:v>
                </c:pt>
                <c:pt idx="241">
                  <c:v>2.1320803312203253E-6</c:v>
                </c:pt>
                <c:pt idx="242">
                  <c:v>2.1214627621036465E-6</c:v>
                </c:pt>
                <c:pt idx="243">
                  <c:v>2.1112227610797156E-6</c:v>
                </c:pt>
                <c:pt idx="244">
                  <c:v>2.1013717532911382E-6</c:v>
                </c:pt>
                <c:pt idx="245">
                  <c:v>2.0919211906862583E-6</c:v>
                </c:pt>
                <c:pt idx="246">
                  <c:v>2.0828825309501566E-6</c:v>
                </c:pt>
                <c:pt idx="247">
                  <c:v>2.0742672151992369E-6</c:v>
                </c:pt>
                <c:pt idx="248">
                  <c:v>2.066086644493037E-6</c:v>
                </c:pt>
                <c:pt idx="249">
                  <c:v>2.0583521552325853E-6</c:v>
                </c:pt>
                <c:pt idx="250">
                  <c:v>2.0510749935308808E-6</c:v>
                </c:pt>
                <c:pt idx="251">
                  <c:v>2.0442662886577556E-6</c:v>
                </c:pt>
                <c:pt idx="252">
                  <c:v>2.0379370256781557E-6</c:v>
                </c:pt>
                <c:pt idx="253">
                  <c:v>2.0320980174195539E-6</c:v>
                </c:pt>
                <c:pt idx="254">
                  <c:v>2.0267598759203801E-6</c:v>
                </c:pt>
                <c:pt idx="255">
                  <c:v>2.0219329835267422E-6</c:v>
                </c:pt>
                <c:pt idx="256">
                  <c:v>2.0176274638189701E-6</c:v>
                </c:pt>
                <c:pt idx="257">
                  <c:v>2.0138531525622124E-6</c:v>
                </c:pt>
                <c:pt idx="258">
                  <c:v>2.0106195688862096E-6</c:v>
                </c:pt>
                <c:pt idx="259">
                  <c:v>2.007935886907981E-6</c:v>
                </c:pt>
                <c:pt idx="260">
                  <c:v>2.0058109080172906E-6</c:v>
                </c:pt>
                <c:pt idx="261">
                  <c:v>2.0042530340480396E-6</c:v>
                </c:pt>
                <c:pt idx="262">
                  <c:v>2.003270241558965E-6</c:v>
                </c:pt>
                <c:pt idx="263">
                  <c:v>2.0028700574440126E-6</c:v>
                </c:pt>
                <c:pt idx="264">
                  <c:v>2.0030595360864119E-6</c:v>
                </c:pt>
                <c:pt idx="265">
                  <c:v>2.0038452382607152E-6</c:v>
                </c:pt>
                <c:pt idx="266">
                  <c:v>2.0052332119740182E-6</c:v>
                </c:pt>
                <c:pt idx="267">
                  <c:v>2.0072289754212581E-6</c:v>
                </c:pt>
                <c:pt idx="268">
                  <c:v>2.0098375022102244E-6</c:v>
                </c:pt>
                <c:pt idx="269">
                  <c:v>2.0130632089899285E-6</c:v>
                </c:pt>
                <c:pt idx="270">
                  <c:v>2.0169099455916416E-6</c:v>
                </c:pt>
                <c:pt idx="271">
                  <c:v>2.0213809877657203E-6</c:v>
                </c:pt>
                <c:pt idx="272">
                  <c:v>2.0264790325696942E-6</c:v>
                </c:pt>
                <c:pt idx="273">
                  <c:v>2.0322061964345785E-6</c:v>
                </c:pt>
                <c:pt idx="274">
                  <c:v>2.0385640159075415E-6</c:v>
                </c:pt>
                <c:pt idx="275">
                  <c:v>2.0013179672108996E-6</c:v>
                </c:pt>
                <c:pt idx="276">
                  <c:v>1.9648178012819513E-6</c:v>
                </c:pt>
                <c:pt idx="277">
                  <c:v>1.9290912461318641E-6</c:v>
                </c:pt>
                <c:pt idx="278">
                  <c:v>1.8941672504046787E-6</c:v>
                </c:pt>
                <c:pt idx="279">
                  <c:v>1.860075977855174E-6</c:v>
                </c:pt>
                <c:pt idx="280">
                  <c:v>1.8268487883916504E-6</c:v>
                </c:pt>
                <c:pt idx="281">
                  <c:v>1.7945182033289887E-6</c:v>
                </c:pt>
                <c:pt idx="282">
                  <c:v>1.7631178523367048E-6</c:v>
                </c:pt>
                <c:pt idx="283">
                  <c:v>1.732682399451088E-6</c:v>
                </c:pt>
                <c:pt idx="284">
                  <c:v>1.7032474454695789E-6</c:v>
                </c:pt>
                <c:pt idx="285">
                  <c:v>1.6748494040820255E-6</c:v>
                </c:pt>
                <c:pt idx="286">
                  <c:v>1.6475253492423222E-6</c:v>
                </c:pt>
                <c:pt idx="287">
                  <c:v>1.6213128315713747E-6</c:v>
                </c:pt>
                <c:pt idx="288">
                  <c:v>1.5962496620338186E-6</c:v>
                </c:pt>
                <c:pt idx="289">
                  <c:v>1.5723736617690306E-6</c:v>
                </c:pt>
                <c:pt idx="290">
                  <c:v>1.5497223777978963E-6</c:v>
                </c:pt>
                <c:pt idx="291">
                  <c:v>1.5283327653771035E-6</c:v>
                </c:pt>
                <c:pt idx="292">
                  <c:v>1.5082408390249066E-6</c:v>
                </c:pt>
                <c:pt idx="293">
                  <c:v>1.4894812956712521E-6</c:v>
                </c:pt>
                <c:pt idx="294">
                  <c:v>1.4720871149447586E-6</c:v>
                </c:pt>
                <c:pt idx="295">
                  <c:v>1.4560891432305181E-6</c:v>
                </c:pt>
                <c:pt idx="296">
                  <c:v>1.4415156697249815E-6</c:v>
                </c:pt>
                <c:pt idx="297">
                  <c:v>1.4283920041673749E-6</c:v>
                </c:pt>
                <c:pt idx="298">
                  <c:v>1.4167400671189739E-6</c:v>
                </c:pt>
                <c:pt idx="299">
                  <c:v>1.4065780044677755E-6</c:v>
                </c:pt>
                <c:pt idx="300">
                  <c:v>1.3979198381428667E-6</c:v>
                </c:pt>
                <c:pt idx="301">
                  <c:v>1.3907751647410005E-6</c:v>
                </c:pt>
                <c:pt idx="302">
                  <c:v>1.385148912847066E-6</c:v>
                </c:pt>
                <c:pt idx="303">
                  <c:v>1.381041168269355E-6</c:v>
                </c:pt>
                <c:pt idx="304">
                  <c:v>1.3784470742647568E-6</c:v>
                </c:pt>
                <c:pt idx="305">
                  <c:v>1.3773568112087636E-6</c:v>
                </c:pt>
                <c:pt idx="306">
                  <c:v>1.3777556572289369E-6</c:v>
                </c:pt>
                <c:pt idx="307">
                  <c:v>1.3796241282603533E-6</c:v>
                </c:pt>
                <c:pt idx="308">
                  <c:v>1.3829381930037493E-6</c:v>
                </c:pt>
                <c:pt idx="309">
                  <c:v>1.3876695555706254E-6</c:v>
                </c:pt>
                <c:pt idx="310">
                  <c:v>1.3937859963552527E-6</c:v>
                </c:pt>
                <c:pt idx="311">
                  <c:v>1.4012517600076902E-6</c:v>
                </c:pt>
                <c:pt idx="312">
                  <c:v>1.4100279783659368E-6</c:v>
                </c:pt>
                <c:pt idx="313">
                  <c:v>1.4200731158527707E-6</c:v>
                </c:pt>
                <c:pt idx="314">
                  <c:v>1.4313434251135279E-6</c:v>
                </c:pt>
                <c:pt idx="315">
                  <c:v>1.4437934014812258E-6</c:v>
                </c:pt>
                <c:pt idx="316">
                  <c:v>1.4573762260910338E-6</c:v>
                </c:pt>
                <c:pt idx="317">
                  <c:v>1.4720441889978843E-6</c:v>
                </c:pt>
                <c:pt idx="318">
                  <c:v>1.4877490853484704E-6</c:v>
                </c:pt>
                <c:pt idx="319">
                  <c:v>1.5044425794018148E-6</c:v>
                </c:pt>
                <c:pt idx="320">
                  <c:v>1.5220765328794146E-6</c:v>
                </c:pt>
                <c:pt idx="321">
                  <c:v>1.5406032956781897E-6</c:v>
                </c:pt>
                <c:pt idx="322">
                  <c:v>1.5599759583431224E-6</c:v>
                </c:pt>
                <c:pt idx="323">
                  <c:v>1.5801485668408508E-6</c:v>
                </c:pt>
                <c:pt idx="324">
                  <c:v>1.6010763010898739E-6</c:v>
                </c:pt>
                <c:pt idx="325">
                  <c:v>1.6227156193928E-6</c:v>
                </c:pt>
                <c:pt idx="326">
                  <c:v>1.6450243713982486E-6</c:v>
                </c:pt>
                <c:pt idx="327">
                  <c:v>1.6679618825190029E-6</c:v>
                </c:pt>
                <c:pt idx="328">
                  <c:v>1.6914890128771898E-6</c:v>
                </c:pt>
                <c:pt idx="329">
                  <c:v>1.7155681938660347E-6</c:v>
                </c:pt>
                <c:pt idx="330">
                  <c:v>1.7401634453392714E-6</c:v>
                </c:pt>
                <c:pt idx="331">
                  <c:v>1.765240376289461E-6</c:v>
                </c:pt>
                <c:pt idx="332">
                  <c:v>1.7907661716776764E-6</c:v>
                </c:pt>
                <c:pt idx="333">
                  <c:v>1.8167095678481131E-6</c:v>
                </c:pt>
                <c:pt idx="334">
                  <c:v>1.8430408187173452E-6</c:v>
                </c:pt>
                <c:pt idx="335">
                  <c:v>1.8697316546810108E-6</c:v>
                </c:pt>
                <c:pt idx="336">
                  <c:v>1.8967552359394393E-6</c:v>
                </c:pt>
                <c:pt idx="337">
                  <c:v>1.924086101714323E-6</c:v>
                </c:pt>
                <c:pt idx="338">
                  <c:v>1.9517001166151542E-6</c:v>
                </c:pt>
                <c:pt idx="339">
                  <c:v>1.9795744152190797E-6</c:v>
                </c:pt>
                <c:pt idx="340">
                  <c:v>2.0076873457522546E-6</c:v>
                </c:pt>
                <c:pt idx="341">
                  <c:v>2.0360184136047733E-6</c:v>
                </c:pt>
                <c:pt idx="342">
                  <c:v>2.0645482252742297E-6</c:v>
                </c:pt>
                <c:pt idx="343">
                  <c:v>2.093258433213868E-6</c:v>
                </c:pt>
                <c:pt idx="344">
                  <c:v>2.1221316819588489E-6</c:v>
                </c:pt>
                <c:pt idx="345">
                  <c:v>2.1511515558167015E-6</c:v>
                </c:pt>
                <c:pt idx="346">
                  <c:v>2.1803025283342616E-6</c:v>
                </c:pt>
                <c:pt idx="347">
                  <c:v>2.209569913691513E-6</c:v>
                </c:pt>
                <c:pt idx="348">
                  <c:v>2.2389398201214665E-6</c:v>
                </c:pt>
                <c:pt idx="349">
                  <c:v>2.2683991054130342E-6</c:v>
                </c:pt>
                <c:pt idx="350">
                  <c:v>2.2979353345196209E-6</c:v>
                </c:pt>
                <c:pt idx="351">
                  <c:v>2.3275367392685909E-6</c:v>
                </c:pt>
                <c:pt idx="352">
                  <c:v>2.3571921801450223E-6</c:v>
                </c:pt>
                <c:pt idx="353">
                  <c:v>2.3868911101061727E-6</c:v>
                </c:pt>
                <c:pt idx="354">
                  <c:v>2.4166235403701633E-6</c:v>
                </c:pt>
                <c:pt idx="355">
                  <c:v>2.446380008112859E-6</c:v>
                </c:pt>
                <c:pt idx="356">
                  <c:v>2.4761515460001147E-6</c:v>
                </c:pt>
                <c:pt idx="357">
                  <c:v>2.5059296534780708E-6</c:v>
                </c:pt>
                <c:pt idx="358">
                  <c:v>2.5357062697415417E-6</c:v>
                </c:pt>
                <c:pt idx="359">
                  <c:v>2.5654737482993235E-6</c:v>
                </c:pt>
                <c:pt idx="360">
                  <c:v>2.5952248330553213E-6</c:v>
                </c:pt>
                <c:pt idx="361">
                  <c:v>2.6249526358252723E-6</c:v>
                </c:pt>
                <c:pt idx="362">
                  <c:v>2.6546506152105524E-6</c:v>
                </c:pt>
                <c:pt idx="363">
                  <c:v>2.6843125567526986E-6</c:v>
                </c:pt>
                <c:pt idx="364">
                  <c:v>2.7139325542949183E-6</c:v>
                </c:pt>
                <c:pt idx="365">
                  <c:v>2.743504992479701E-6</c:v>
                </c:pt>
                <c:pt idx="366">
                  <c:v>2.7730245303147145E-6</c:v>
                </c:pt>
                <c:pt idx="367">
                  <c:v>2.8024860857423326E-6</c:v>
                </c:pt>
                <c:pt idx="368">
                  <c:v>2.8318848211513536E-6</c:v>
                </c:pt>
                <c:pt idx="369">
                  <c:v>2.8612161297726742E-6</c:v>
                </c:pt>
                <c:pt idx="370">
                  <c:v>2.890475622903846E-6</c:v>
                </c:pt>
                <c:pt idx="371">
                  <c:v>2.9196591179105596E-6</c:v>
                </c:pt>
                <c:pt idx="372">
                  <c:v>2.948762626956092E-6</c:v>
                </c:pt>
                <c:pt idx="373">
                  <c:v>2.9777823464126573E-6</c:v>
                </c:pt>
                <c:pt idx="374">
                  <c:v>3.0067146469114019E-6</c:v>
                </c:pt>
                <c:pt idx="375">
                  <c:v>3.0355560639904278E-6</c:v>
                </c:pt>
                <c:pt idx="376">
                  <c:v>3.064303289302752E-6</c:v>
                </c:pt>
                <c:pt idx="377">
                  <c:v>3.0929531623485744E-6</c:v>
                </c:pt>
                <c:pt idx="378">
                  <c:v>3.1215026626983937E-6</c:v>
                </c:pt>
                <c:pt idx="379">
                  <c:v>3.1499489026757742E-6</c:v>
                </c:pt>
                <c:pt idx="380">
                  <c:v>3.1782891204704985E-6</c:v>
                </c:pt>
                <c:pt idx="381">
                  <c:v>3.2065206736547955E-6</c:v>
                </c:pt>
                <c:pt idx="382">
                  <c:v>3.2346410330770876E-6</c:v>
                </c:pt>
                <c:pt idx="383">
                  <c:v>3.262647777109409E-6</c:v>
                </c:pt>
                <c:pt idx="384">
                  <c:v>3.290538586226188E-6</c:v>
                </c:pt>
                <c:pt idx="385">
                  <c:v>3.3183112378935593E-6</c:v>
                </c:pt>
                <c:pt idx="386">
                  <c:v>3.3459636017497777E-6</c:v>
                </c:pt>
                <c:pt idx="387">
                  <c:v>3.3734936350585205E-6</c:v>
                </c:pt>
                <c:pt idx="388">
                  <c:v>3.4008993784181526E-6</c:v>
                </c:pt>
                <c:pt idx="389">
                  <c:v>3.4281789517110706E-6</c:v>
                </c:pt>
                <c:pt idx="390">
                  <c:v>3.4553305502783374E-6</c:v>
                </c:pt>
                <c:pt idx="391">
                  <c:v>3.4823524413057607E-6</c:v>
                </c:pt>
                <c:pt idx="392">
                  <c:v>3.509242960408495E-6</c:v>
                </c:pt>
                <c:pt idx="393">
                  <c:v>3.5360005084020948E-6</c:v>
                </c:pt>
                <c:pt idx="394">
                  <c:v>3.5626235482487256E-6</c:v>
                </c:pt>
                <c:pt idx="395">
                  <c:v>3.5891106021679745E-6</c:v>
                </c:pt>
                <c:pt idx="396">
                  <c:v>3.6154602489024037E-6</c:v>
                </c:pt>
                <c:pt idx="397">
                  <c:v>3.6416711211286198E-6</c:v>
                </c:pt>
                <c:pt idx="398">
                  <c:v>3.667741903005225E-6</c:v>
                </c:pt>
                <c:pt idx="399">
                  <c:v>3.6936713278495624E-6</c:v>
                </c:pt>
                <c:pt idx="400">
                  <c:v>3.7194581759357225E-6</c:v>
                </c:pt>
                <c:pt idx="401">
                  <c:v>3.7451012724067134E-6</c:v>
                </c:pt>
                <c:pt idx="402">
                  <c:v>3.7705994852941738E-6</c:v>
                </c:pt>
                <c:pt idx="403">
                  <c:v>3.7959517236394392E-6</c:v>
                </c:pt>
                <c:pt idx="404">
                  <c:v>3.8211569357101186E-6</c:v>
                </c:pt>
                <c:pt idx="405">
                  <c:v>3.8462141073067599E-6</c:v>
                </c:pt>
                <c:pt idx="406">
                  <c:v>3.8711222601544606E-6</c:v>
                </c:pt>
                <c:pt idx="407">
                  <c:v>3.8958804503746819E-6</c:v>
                </c:pt>
                <c:pt idx="408">
                  <c:v>3.9204877670327126E-6</c:v>
                </c:pt>
                <c:pt idx="409">
                  <c:v>3.944943330756616E-6</c:v>
                </c:pt>
                <c:pt idx="410">
                  <c:v>3.9692462924236671E-6</c:v>
                </c:pt>
                <c:pt idx="411">
                  <c:v>3.9933958319105803E-6</c:v>
                </c:pt>
                <c:pt idx="412">
                  <c:v>4.0173911569040149E-6</c:v>
                </c:pt>
                <c:pt idx="413">
                  <c:v>4.0412315017681032E-6</c:v>
                </c:pt>
                <c:pt idx="414">
                  <c:v>4.0649161264659004E-6</c:v>
                </c:pt>
                <c:pt idx="415">
                  <c:v>4.0884443155318533E-6</c:v>
                </c:pt>
                <c:pt idx="416">
                  <c:v>4.1118153770925768E-6</c:v>
                </c:pt>
                <c:pt idx="417">
                  <c:v>4.1350286419333374E-6</c:v>
                </c:pt>
                <c:pt idx="418">
                  <c:v>4.158083462607888E-6</c:v>
                </c:pt>
                <c:pt idx="419">
                  <c:v>4.180979212589301E-6</c:v>
                </c:pt>
                <c:pt idx="420">
                  <c:v>4.203715285459736E-6</c:v>
                </c:pt>
                <c:pt idx="421">
                  <c:v>4.2262910941370666E-6</c:v>
                </c:pt>
                <c:pt idx="422">
                  <c:v>4.2487060701364967E-6</c:v>
                </c:pt>
                <c:pt idx="423">
                  <c:v>4.2709596628653507E-6</c:v>
                </c:pt>
                <c:pt idx="424">
                  <c:v>4.2930513389493748E-6</c:v>
                </c:pt>
                <c:pt idx="425">
                  <c:v>4.3149805815889259E-6</c:v>
                </c:pt>
                <c:pt idx="426">
                  <c:v>4.3367468899435613E-6</c:v>
                </c:pt>
                <c:pt idx="427">
                  <c:v>4.3583497785436056E-6</c:v>
                </c:pt>
                <c:pt idx="428">
                  <c:v>4.3797887767273446E-6</c:v>
                </c:pt>
                <c:pt idx="429">
                  <c:v>4.4010634281025833E-6</c:v>
                </c:pt>
                <c:pt idx="430">
                  <c:v>4.4221732900313818E-6</c:v>
                </c:pt>
                <c:pt idx="431">
                  <c:v>4.4431179331368166E-6</c:v>
                </c:pt>
                <c:pt idx="432">
                  <c:v>4.4638969408307209E-6</c:v>
                </c:pt>
                <c:pt idx="433">
                  <c:v>4.4845099088613596E-6</c:v>
                </c:pt>
                <c:pt idx="434">
                  <c:v>4.5049564448801274E-6</c:v>
                </c:pt>
                <c:pt idx="435">
                  <c:v>4.5252361680263108E-6</c:v>
                </c:pt>
                <c:pt idx="436">
                  <c:v>4.5453487085291029E-6</c:v>
                </c:pt>
                <c:pt idx="437">
                  <c:v>4.5652937073260258E-6</c:v>
                </c:pt>
                <c:pt idx="438">
                  <c:v>4.5850708156970133E-6</c:v>
                </c:pt>
                <c:pt idx="439">
                  <c:v>4.6046796949134119E-6</c:v>
                </c:pt>
                <c:pt idx="440">
                  <c:v>4.6241200159012098E-6</c:v>
                </c:pt>
                <c:pt idx="441">
                  <c:v>4.6433914589178479E-6</c:v>
                </c:pt>
                <c:pt idx="442">
                  <c:v>4.6624937132419814E-6</c:v>
                </c:pt>
                <c:pt idx="443">
                  <c:v>4.681426476875603E-6</c:v>
                </c:pt>
                <c:pt idx="444">
                  <c:v>4.7001894562579836E-6</c:v>
                </c:pt>
                <c:pt idx="445">
                  <c:v>4.718782365990876E-6</c:v>
                </c:pt>
                <c:pt idx="446">
                  <c:v>4.7372049285745012E-6</c:v>
                </c:pt>
                <c:pt idx="447">
                  <c:v>4.7554568741538039E-6</c:v>
                </c:pt>
                <c:pt idx="448">
                  <c:v>4.7735379402745828E-6</c:v>
                </c:pt>
                <c:pt idx="449">
                  <c:v>4.7914478716489883E-6</c:v>
                </c:pt>
                <c:pt idx="450">
                  <c:v>4.8091864199300392E-6</c:v>
                </c:pt>
                <c:pt idx="451">
                  <c:v>4.8267533434947366E-6</c:v>
                </c:pt>
                <c:pt idx="452">
                  <c:v>4.8441484072354064E-6</c:v>
                </c:pt>
                <c:pt idx="453">
                  <c:v>4.8613713823589255E-6</c:v>
                </c:pt>
                <c:pt idx="454">
                  <c:v>4.8784220461934855E-6</c:v>
                </c:pt>
                <c:pt idx="455">
                  <c:v>4.8953001820025932E-6</c:v>
                </c:pt>
                <c:pt idx="456">
                  <c:v>4.9120055788059674E-6</c:v>
                </c:pt>
                <c:pt idx="457">
                  <c:v>4.9285380312070893E-6</c:v>
                </c:pt>
                <c:pt idx="458">
                  <c:v>4.9448973392270815E-6</c:v>
                </c:pt>
                <c:pt idx="459">
                  <c:v>4.9610833081446934E-6</c:v>
                </c:pt>
                <c:pt idx="460">
                  <c:v>4.9770957483421094E-6</c:v>
                </c:pt>
                <c:pt idx="461">
                  <c:v>4.9929344751563723E-6</c:v>
                </c:pt>
                <c:pt idx="462">
                  <c:v>5.0085993087361625E-6</c:v>
                </c:pt>
                <c:pt idx="463">
                  <c:v>5.0240900739037382E-6</c:v>
                </c:pt>
                <c:pt idx="464">
                  <c:v>5.0394066000218194E-6</c:v>
                </c:pt>
                <c:pt idx="465">
                  <c:v>5.054548720865224E-6</c:v>
                </c:pt>
                <c:pt idx="466">
                  <c:v>5.069516274497043E-6</c:v>
                </c:pt>
                <c:pt idx="467">
                  <c:v>5.0843091031492331E-6</c:v>
                </c:pt>
                <c:pt idx="468">
                  <c:v>5.0989270531073709E-6</c:v>
                </c:pt>
                <c:pt idx="469">
                  <c:v>5.1133699745994865E-6</c:v>
                </c:pt>
                <c:pt idx="470">
                  <c:v>5.1276377216887544E-6</c:v>
                </c:pt>
                <c:pt idx="471">
                  <c:v>5.1417301521699414E-6</c:v>
                </c:pt>
                <c:pt idx="472">
                  <c:v>5.1556471274694305E-6</c:v>
                </c:pt>
                <c:pt idx="473">
                  <c:v>5.1693885125487019E-6</c:v>
                </c:pt>
                <c:pt idx="474">
                  <c:v>5.1829541758111497E-6</c:v>
                </c:pt>
                <c:pt idx="475">
                  <c:v>5.1963439890120828E-6</c:v>
                </c:pt>
                <c:pt idx="476">
                  <c:v>5.2095578271718084E-6</c:v>
                </c:pt>
                <c:pt idx="477">
                  <c:v>5.2225955684916872E-6</c:v>
                </c:pt>
                <c:pt idx="478">
                  <c:v>5.2354570942730306E-6</c:v>
                </c:pt>
                <c:pt idx="479">
                  <c:v>5.2481422888387556E-6</c:v>
                </c:pt>
                <c:pt idx="480">
                  <c:v>5.2606510394576903E-6</c:v>
                </c:pt>
                <c:pt idx="481">
                  <c:v>5.2729832362714265E-6</c:v>
                </c:pt>
                <c:pt idx="482">
                  <c:v>5.2851387722236379E-6</c:v>
                </c:pt>
                <c:pt idx="483">
                  <c:v>5.2971175429917688E-6</c:v>
                </c:pt>
                <c:pt idx="484">
                  <c:v>5.3089194469210108E-6</c:v>
                </c:pt>
                <c:pt idx="485">
                  <c:v>5.3205443849604958E-6</c:v>
                </c:pt>
                <c:pt idx="486">
                  <c:v>5.3319922606016062E-6</c:v>
                </c:pt>
                <c:pt idx="487">
                  <c:v>5.3432629798183522E-6</c:v>
                </c:pt>
                <c:pt idx="488">
                  <c:v>5.3543564510097303E-6</c:v>
                </c:pt>
                <c:pt idx="489">
                  <c:v>5.365272584943996E-6</c:v>
                </c:pt>
                <c:pt idx="490">
                  <c:v>5.3760112947047962E-6</c:v>
                </c:pt>
                <c:pt idx="491">
                  <c:v>5.3865724956390831E-6</c:v>
                </c:pt>
                <c:pt idx="492">
                  <c:v>5.3969561053067636E-6</c:v>
                </c:pt>
                <c:pt idx="493">
                  <c:v>5.4071620434320157E-6</c:v>
                </c:pt>
                <c:pt idx="494">
                  <c:v>5.4171902318562252E-6</c:v>
                </c:pt>
                <c:pt idx="495">
                  <c:v>5.4270405944924823E-6</c:v>
                </c:pt>
                <c:pt idx="496">
                  <c:v>5.436713057281598E-6</c:v>
                </c:pt>
                <c:pt idx="497">
                  <c:v>5.4462075481495703E-6</c:v>
                </c:pt>
                <c:pt idx="498">
                  <c:v>5.4555239969664992E-6</c:v>
                </c:pt>
                <c:pt idx="499">
                  <c:v>5.4646623355068287E-6</c:v>
                </c:pt>
                <c:pt idx="500">
                  <c:v>5.4736224974109636E-6</c:v>
                </c:pt>
                <c:pt idx="501">
                  <c:v>5.4824044181481443E-6</c:v>
                </c:pt>
                <c:pt idx="502">
                  <c:v>5.4910080349805869E-6</c:v>
                </c:pt>
                <c:pt idx="503">
                  <c:v>5.4994332869288301E-6</c:v>
                </c:pt>
                <c:pt idx="504">
                  <c:v>5.5076801147382556E-6</c:v>
                </c:pt>
                <c:pt idx="505">
                  <c:v>5.5157484608467522E-6</c:v>
                </c:pt>
                <c:pt idx="506">
                  <c:v>5.5236382693534844E-6</c:v>
                </c:pt>
                <c:pt idx="507">
                  <c:v>5.5313494859887303E-6</c:v>
                </c:pt>
                <c:pt idx="508">
                  <c:v>5.5388820580847782E-6</c:v>
                </c:pt>
                <c:pt idx="509">
                  <c:v>5.546235934547819E-6</c:v>
                </c:pt>
                <c:pt idx="510">
                  <c:v>5.5534110658308426E-6</c:v>
                </c:pt>
                <c:pt idx="511">
                  <c:v>5.5604074039074747E-6</c:v>
                </c:pt>
                <c:pt idx="512">
                  <c:v>5.5672249022467658E-6</c:v>
                </c:pt>
                <c:pt idx="513">
                  <c:v>5.5738635157888723E-6</c:v>
                </c:pt>
                <c:pt idx="514">
                  <c:v>5.5803232009216236E-6</c:v>
                </c:pt>
                <c:pt idx="515">
                  <c:v>5.5866039154579661E-6</c:v>
                </c:pt>
                <c:pt idx="516">
                  <c:v>5.5927056186142231E-6</c:v>
                </c:pt>
                <c:pt idx="517">
                  <c:v>5.5986282709891908E-6</c:v>
                </c:pt>
                <c:pt idx="518">
                  <c:v>5.6043718345440266E-6</c:v>
                </c:pt>
                <c:pt idx="519">
                  <c:v>5.6099362725829066E-6</c:v>
                </c:pt>
                <c:pt idx="520">
                  <c:v>5.6153215497344661E-6</c:v>
                </c:pt>
                <c:pt idx="521">
                  <c:v>5.6205276319339569E-6</c:v>
                </c:pt>
                <c:pt idx="522">
                  <c:v>5.6255544864061517E-6</c:v>
                </c:pt>
                <c:pt idx="523">
                  <c:v>5.6304020816489489E-6</c:v>
                </c:pt>
                <c:pt idx="524">
                  <c:v>5.635070387417671E-6</c:v>
                </c:pt>
                <c:pt idx="525">
                  <c:v>5.6395593747100469E-6</c:v>
                </c:pt>
                <c:pt idx="526">
                  <c:v>5.6438690157518614E-6</c:v>
                </c:pt>
                <c:pt idx="527">
                  <c:v>5.6479992839832511E-6</c:v>
                </c:pt>
                <c:pt idx="528">
                  <c:v>5.6519501540456598E-6</c:v>
                </c:pt>
                <c:pt idx="529">
                  <c:v>5.6557216017693886E-6</c:v>
                </c:pt>
                <c:pt idx="530">
                  <c:v>5.6593136041618044E-6</c:v>
                </c:pt>
                <c:pt idx="531">
                  <c:v>5.6627261393961167E-6</c:v>
                </c:pt>
                <c:pt idx="532">
                  <c:v>5.6659591868007803E-6</c:v>
                </c:pt>
                <c:pt idx="533">
                  <c:v>5.6690127268494725E-6</c:v>
                </c:pt>
                <c:pt idx="534">
                  <c:v>5.6718867411516451E-6</c:v>
                </c:pt>
                <c:pt idx="535">
                  <c:v>5.6745812124436537E-6</c:v>
                </c:pt>
                <c:pt idx="536">
                  <c:v>5.6770961245804507E-6</c:v>
                </c:pt>
                <c:pt idx="537">
                  <c:v>5.6794314625278127E-6</c:v>
                </c:pt>
                <c:pt idx="538">
                  <c:v>5.6815872123551505E-6</c:v>
                </c:pt>
                <c:pt idx="539">
                  <c:v>5.6835633612288197E-6</c:v>
                </c:pt>
                <c:pt idx="540">
                  <c:v>5.6853598974060053E-6</c:v>
                </c:pt>
                <c:pt idx="541">
                  <c:v>5.6869768102291058E-6</c:v>
                </c:pt>
                <c:pt idx="542">
                  <c:v>5.6884140901206612E-6</c:v>
                </c:pt>
                <c:pt idx="543">
                  <c:v>5.6896717285787885E-6</c:v>
                </c:pt>
                <c:pt idx="544">
                  <c:v>5.6907497181731426E-6</c:v>
                </c:pt>
                <c:pt idx="545">
                  <c:v>5.6916480525413897E-6</c:v>
                </c:pt>
                <c:pt idx="546">
                  <c:v>5.692366726386184E-6</c:v>
                </c:pt>
                <c:pt idx="547">
                  <c:v>5.6929057354726574E-6</c:v>
                </c:pt>
                <c:pt idx="548">
                  <c:v>5.6932650766264157E-6</c:v>
                </c:pt>
                <c:pt idx="549">
                  <c:v>5.6934447477320256E-6</c:v>
                </c:pt>
                <c:pt idx="550">
                  <c:v>5.6934447477320256E-6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8.4284193493941503E-3</c:v>
                </c:pt>
                <c:pt idx="2">
                  <c:v>1.6856838698788301E-2</c:v>
                </c:pt>
                <c:pt idx="3">
                  <c:v>2.5285258048182449E-2</c:v>
                </c:pt>
                <c:pt idx="4">
                  <c:v>3.3713677397576601E-2</c:v>
                </c:pt>
                <c:pt idx="5">
                  <c:v>4.2142096746970746E-2</c:v>
                </c:pt>
                <c:pt idx="6">
                  <c:v>5.0570516096364891E-2</c:v>
                </c:pt>
                <c:pt idx="7">
                  <c:v>5.8998935445759043E-2</c:v>
                </c:pt>
                <c:pt idx="8">
                  <c:v>6.7427354795153174E-2</c:v>
                </c:pt>
                <c:pt idx="9">
                  <c:v>7.5855774144547333E-2</c:v>
                </c:pt>
                <c:pt idx="10">
                  <c:v>8.4284193493941478E-2</c:v>
                </c:pt>
                <c:pt idx="11">
                  <c:v>9.2712612843335637E-2</c:v>
                </c:pt>
                <c:pt idx="12">
                  <c:v>0.10114103219272978</c:v>
                </c:pt>
                <c:pt idx="13">
                  <c:v>0.10956945154212394</c:v>
                </c:pt>
                <c:pt idx="14">
                  <c:v>0.11799787089151811</c:v>
                </c:pt>
                <c:pt idx="15">
                  <c:v>0.12642629024091226</c:v>
                </c:pt>
                <c:pt idx="16">
                  <c:v>0.13485470959030643</c:v>
                </c:pt>
                <c:pt idx="17">
                  <c:v>0.14328312893970055</c:v>
                </c:pt>
                <c:pt idx="18">
                  <c:v>0.15171154828909472</c:v>
                </c:pt>
                <c:pt idx="19">
                  <c:v>0.16013996763848887</c:v>
                </c:pt>
                <c:pt idx="20">
                  <c:v>0.16856838698788301</c:v>
                </c:pt>
                <c:pt idx="21">
                  <c:v>0.17699680633727718</c:v>
                </c:pt>
                <c:pt idx="22">
                  <c:v>0.18542522568667133</c:v>
                </c:pt>
                <c:pt idx="23">
                  <c:v>0.1938536450360655</c:v>
                </c:pt>
                <c:pt idx="24">
                  <c:v>0.20228206438545965</c:v>
                </c:pt>
                <c:pt idx="25">
                  <c:v>0.21071048373485377</c:v>
                </c:pt>
                <c:pt idx="26">
                  <c:v>0.21913890308424794</c:v>
                </c:pt>
                <c:pt idx="27">
                  <c:v>0.22756732243364211</c:v>
                </c:pt>
                <c:pt idx="28">
                  <c:v>0.23599574178303626</c:v>
                </c:pt>
                <c:pt idx="29">
                  <c:v>0.24442416113243046</c:v>
                </c:pt>
                <c:pt idx="30">
                  <c:v>0.25285258048182457</c:v>
                </c:pt>
                <c:pt idx="31">
                  <c:v>0.26128099983121872</c:v>
                </c:pt>
                <c:pt idx="32">
                  <c:v>0.26970941918061292</c:v>
                </c:pt>
                <c:pt idx="33">
                  <c:v>0.27813783853000706</c:v>
                </c:pt>
                <c:pt idx="34">
                  <c:v>0.28656625787940115</c:v>
                </c:pt>
                <c:pt idx="35">
                  <c:v>0.29499467722879541</c:v>
                </c:pt>
                <c:pt idx="36">
                  <c:v>0.3034230965781895</c:v>
                </c:pt>
                <c:pt idx="37">
                  <c:v>0.31185151592758364</c:v>
                </c:pt>
                <c:pt idx="38">
                  <c:v>0.32027993527697785</c:v>
                </c:pt>
                <c:pt idx="39">
                  <c:v>0.32870835462637205</c:v>
                </c:pt>
                <c:pt idx="40">
                  <c:v>0.33713677397576608</c:v>
                </c:pt>
                <c:pt idx="41">
                  <c:v>0.34556519332516017</c:v>
                </c:pt>
                <c:pt idx="42">
                  <c:v>0.35399361267455437</c:v>
                </c:pt>
                <c:pt idx="43">
                  <c:v>0.36242203202394846</c:v>
                </c:pt>
                <c:pt idx="44">
                  <c:v>0.3708504513733426</c:v>
                </c:pt>
                <c:pt idx="45">
                  <c:v>0.37927887072273669</c:v>
                </c:pt>
                <c:pt idx="46">
                  <c:v>0.38770729007213084</c:v>
                </c:pt>
                <c:pt idx="47">
                  <c:v>0.39613570942152493</c:v>
                </c:pt>
                <c:pt idx="48">
                  <c:v>0.40456412877091907</c:v>
                </c:pt>
                <c:pt idx="49">
                  <c:v>0.41299254812031322</c:v>
                </c:pt>
                <c:pt idx="50">
                  <c:v>0.42142096746970731</c:v>
                </c:pt>
                <c:pt idx="51">
                  <c:v>0.4298493868191014</c:v>
                </c:pt>
                <c:pt idx="52">
                  <c:v>0.4382778061684956</c:v>
                </c:pt>
                <c:pt idx="53">
                  <c:v>0.44670622551788958</c:v>
                </c:pt>
                <c:pt idx="54">
                  <c:v>0.45513464486728378</c:v>
                </c:pt>
                <c:pt idx="55">
                  <c:v>0.46356306421667792</c:v>
                </c:pt>
                <c:pt idx="56">
                  <c:v>0.47199148356607196</c:v>
                </c:pt>
                <c:pt idx="57">
                  <c:v>0.48041990291546616</c:v>
                </c:pt>
                <c:pt idx="58">
                  <c:v>0.48884832226486025</c:v>
                </c:pt>
                <c:pt idx="59">
                  <c:v>0.49727674161425434</c:v>
                </c:pt>
                <c:pt idx="60">
                  <c:v>0.50570516096364848</c:v>
                </c:pt>
                <c:pt idx="61">
                  <c:v>0.51413358031304268</c:v>
                </c:pt>
                <c:pt idx="62">
                  <c:v>0.52256199966243666</c:v>
                </c:pt>
                <c:pt idx="63">
                  <c:v>0.53099041901183075</c:v>
                </c:pt>
                <c:pt idx="64">
                  <c:v>0.53941883836122495</c:v>
                </c:pt>
                <c:pt idx="65">
                  <c:v>0.54784725771061904</c:v>
                </c:pt>
                <c:pt idx="66">
                  <c:v>0.55627567706001324</c:v>
                </c:pt>
                <c:pt idx="67">
                  <c:v>0.56470409640940733</c:v>
                </c:pt>
                <c:pt idx="68">
                  <c:v>0.57313251575880142</c:v>
                </c:pt>
                <c:pt idx="69">
                  <c:v>0.58156093510819562</c:v>
                </c:pt>
                <c:pt idx="70">
                  <c:v>0.58998935445758971</c:v>
                </c:pt>
                <c:pt idx="71">
                  <c:v>0.5984177738069838</c:v>
                </c:pt>
                <c:pt idx="72">
                  <c:v>0.606846193156378</c:v>
                </c:pt>
                <c:pt idx="73">
                  <c:v>0.61527461250577209</c:v>
                </c:pt>
                <c:pt idx="74">
                  <c:v>0.62370303185516607</c:v>
                </c:pt>
                <c:pt idx="75">
                  <c:v>0.63213145120456027</c:v>
                </c:pt>
                <c:pt idx="76">
                  <c:v>0.64055987055395447</c:v>
                </c:pt>
                <c:pt idx="77">
                  <c:v>0.64898828990334845</c:v>
                </c:pt>
                <c:pt idx="78">
                  <c:v>0.65741670925274265</c:v>
                </c:pt>
                <c:pt idx="79">
                  <c:v>0.66584512860213674</c:v>
                </c:pt>
                <c:pt idx="80">
                  <c:v>0.67427354795153072</c:v>
                </c:pt>
                <c:pt idx="81">
                  <c:v>0.68270196730092503</c:v>
                </c:pt>
                <c:pt idx="82">
                  <c:v>0.69113038665031912</c:v>
                </c:pt>
                <c:pt idx="83">
                  <c:v>0.69955880599971321</c:v>
                </c:pt>
                <c:pt idx="84">
                  <c:v>0.70798722534910741</c:v>
                </c:pt>
                <c:pt idx="85">
                  <c:v>0.7164156446985015</c:v>
                </c:pt>
                <c:pt idx="86">
                  <c:v>0.72484406404789559</c:v>
                </c:pt>
                <c:pt idx="87">
                  <c:v>0.73327248339728979</c:v>
                </c:pt>
                <c:pt idx="88">
                  <c:v>0.74170090274668388</c:v>
                </c:pt>
                <c:pt idx="89">
                  <c:v>0.75012932209607786</c:v>
                </c:pt>
                <c:pt idx="90">
                  <c:v>0.75855774144547206</c:v>
                </c:pt>
                <c:pt idx="91">
                  <c:v>0.76698616079486626</c:v>
                </c:pt>
                <c:pt idx="92">
                  <c:v>0.77541458014426023</c:v>
                </c:pt>
                <c:pt idx="93">
                  <c:v>0.78384299949365444</c:v>
                </c:pt>
                <c:pt idx="94">
                  <c:v>0.79227141884304852</c:v>
                </c:pt>
                <c:pt idx="95">
                  <c:v>0.80069983819244261</c:v>
                </c:pt>
                <c:pt idx="96">
                  <c:v>0.80912825754183693</c:v>
                </c:pt>
                <c:pt idx="97">
                  <c:v>0.8175566768912309</c:v>
                </c:pt>
                <c:pt idx="98">
                  <c:v>0.82598509624062499</c:v>
                </c:pt>
                <c:pt idx="99">
                  <c:v>0.83441351559001919</c:v>
                </c:pt>
                <c:pt idx="100">
                  <c:v>0.84284193493941328</c:v>
                </c:pt>
                <c:pt idx="101">
                  <c:v>0.85127035428880726</c:v>
                </c:pt>
                <c:pt idx="102">
                  <c:v>0.85969877363820157</c:v>
                </c:pt>
                <c:pt idx="103">
                  <c:v>0.86812719298759555</c:v>
                </c:pt>
                <c:pt idx="104">
                  <c:v>0.87655561233698964</c:v>
                </c:pt>
                <c:pt idx="105">
                  <c:v>0.88498403168638384</c:v>
                </c:pt>
                <c:pt idx="106">
                  <c:v>0.89341245103577793</c:v>
                </c:pt>
                <c:pt idx="107">
                  <c:v>0.90184087038517202</c:v>
                </c:pt>
                <c:pt idx="108">
                  <c:v>0.91026928973456622</c:v>
                </c:pt>
                <c:pt idx="109">
                  <c:v>0.91869770908396031</c:v>
                </c:pt>
                <c:pt idx="110">
                  <c:v>0.9271261284333544</c:v>
                </c:pt>
                <c:pt idx="111">
                  <c:v>0.93555454778274849</c:v>
                </c:pt>
                <c:pt idx="112">
                  <c:v>0.94398296713214269</c:v>
                </c:pt>
                <c:pt idx="113">
                  <c:v>0.95241138648153678</c:v>
                </c:pt>
                <c:pt idx="114">
                  <c:v>0.96083980583093087</c:v>
                </c:pt>
                <c:pt idx="115">
                  <c:v>0.96926822518032496</c:v>
                </c:pt>
                <c:pt idx="116">
                  <c:v>0.97769664452971905</c:v>
                </c:pt>
                <c:pt idx="117">
                  <c:v>0.98612506387911336</c:v>
                </c:pt>
                <c:pt idx="118">
                  <c:v>0.99455348322850745</c:v>
                </c:pt>
                <c:pt idx="119">
                  <c:v>1.0029819025779017</c:v>
                </c:pt>
                <c:pt idx="120">
                  <c:v>1.0114103219272956</c:v>
                </c:pt>
                <c:pt idx="121">
                  <c:v>1.0198387412766898</c:v>
                </c:pt>
                <c:pt idx="122">
                  <c:v>1.028267160626084</c:v>
                </c:pt>
                <c:pt idx="123">
                  <c:v>1.036695579975478</c:v>
                </c:pt>
                <c:pt idx="124">
                  <c:v>1.045123999324872</c:v>
                </c:pt>
                <c:pt idx="125">
                  <c:v>1.0535524186742662</c:v>
                </c:pt>
                <c:pt idx="126">
                  <c:v>1.0619808380236604</c:v>
                </c:pt>
                <c:pt idx="127">
                  <c:v>1.0704092573730544</c:v>
                </c:pt>
                <c:pt idx="128">
                  <c:v>1.0788376767224488</c:v>
                </c:pt>
                <c:pt idx="129">
                  <c:v>1.0872660960718425</c:v>
                </c:pt>
                <c:pt idx="130">
                  <c:v>1.095694515421237</c:v>
                </c:pt>
                <c:pt idx="131">
                  <c:v>1.1041229347706309</c:v>
                </c:pt>
                <c:pt idx="132">
                  <c:v>1.1125513541200249</c:v>
                </c:pt>
                <c:pt idx="133">
                  <c:v>1.1209797734694191</c:v>
                </c:pt>
                <c:pt idx="134">
                  <c:v>1.1294081928188131</c:v>
                </c:pt>
                <c:pt idx="135">
                  <c:v>1.1378366121682075</c:v>
                </c:pt>
                <c:pt idx="136">
                  <c:v>1.1462650315176017</c:v>
                </c:pt>
                <c:pt idx="137">
                  <c:v>1.1546934508669957</c:v>
                </c:pt>
                <c:pt idx="138">
                  <c:v>1.1631218702163897</c:v>
                </c:pt>
                <c:pt idx="139">
                  <c:v>1.1715502895657839</c:v>
                </c:pt>
                <c:pt idx="140">
                  <c:v>1.1799787089151779</c:v>
                </c:pt>
                <c:pt idx="141">
                  <c:v>1.1884071282645721</c:v>
                </c:pt>
                <c:pt idx="142">
                  <c:v>1.1968355476139663</c:v>
                </c:pt>
                <c:pt idx="143">
                  <c:v>1.2052639669633602</c:v>
                </c:pt>
                <c:pt idx="144">
                  <c:v>1.2136923863127544</c:v>
                </c:pt>
                <c:pt idx="145">
                  <c:v>1.2221208056621486</c:v>
                </c:pt>
                <c:pt idx="146">
                  <c:v>1.2305492250115428</c:v>
                </c:pt>
                <c:pt idx="147">
                  <c:v>1.2389776443609368</c:v>
                </c:pt>
                <c:pt idx="148">
                  <c:v>1.247406063710331</c:v>
                </c:pt>
                <c:pt idx="149">
                  <c:v>1.255834483059725</c:v>
                </c:pt>
                <c:pt idx="150">
                  <c:v>1.2642629024091192</c:v>
                </c:pt>
                <c:pt idx="151">
                  <c:v>1.2726913217585132</c:v>
                </c:pt>
                <c:pt idx="152">
                  <c:v>1.2811197411079072</c:v>
                </c:pt>
                <c:pt idx="153">
                  <c:v>1.2895481604573016</c:v>
                </c:pt>
                <c:pt idx="154">
                  <c:v>1.2979765798066958</c:v>
                </c:pt>
                <c:pt idx="155">
                  <c:v>1.30640499915609</c:v>
                </c:pt>
                <c:pt idx="156">
                  <c:v>1.314833418505484</c:v>
                </c:pt>
                <c:pt idx="157">
                  <c:v>1.3232618378548779</c:v>
                </c:pt>
                <c:pt idx="158">
                  <c:v>1.3316902572042721</c:v>
                </c:pt>
                <c:pt idx="159">
                  <c:v>1.3401186765536663</c:v>
                </c:pt>
                <c:pt idx="160">
                  <c:v>1.3485470959030605</c:v>
                </c:pt>
                <c:pt idx="161">
                  <c:v>1.3569755152524545</c:v>
                </c:pt>
                <c:pt idx="162">
                  <c:v>1.3654039346018489</c:v>
                </c:pt>
                <c:pt idx="163">
                  <c:v>1.3738323539512429</c:v>
                </c:pt>
                <c:pt idx="164">
                  <c:v>1.3822607733006371</c:v>
                </c:pt>
                <c:pt idx="165">
                  <c:v>1.3906891926500315</c:v>
                </c:pt>
                <c:pt idx="166">
                  <c:v>1.399117611999426</c:v>
                </c:pt>
                <c:pt idx="167">
                  <c:v>1.4075460313488202</c:v>
                </c:pt>
                <c:pt idx="168">
                  <c:v>1.4159744506982141</c:v>
                </c:pt>
                <c:pt idx="169">
                  <c:v>1.4244028700476086</c:v>
                </c:pt>
                <c:pt idx="170">
                  <c:v>1.432831289397003</c:v>
                </c:pt>
                <c:pt idx="171">
                  <c:v>1.4412597087463974</c:v>
                </c:pt>
                <c:pt idx="172">
                  <c:v>1.4496881280957916</c:v>
                </c:pt>
                <c:pt idx="173">
                  <c:v>1.4581165474451856</c:v>
                </c:pt>
                <c:pt idx="174">
                  <c:v>1.46654496679458</c:v>
                </c:pt>
                <c:pt idx="175">
                  <c:v>1.4749733861439742</c:v>
                </c:pt>
                <c:pt idx="176">
                  <c:v>1.4834018054933684</c:v>
                </c:pt>
                <c:pt idx="177">
                  <c:v>1.4918302248427628</c:v>
                </c:pt>
                <c:pt idx="178">
                  <c:v>1.500258644192157</c:v>
                </c:pt>
                <c:pt idx="179">
                  <c:v>1.5086870635415515</c:v>
                </c:pt>
                <c:pt idx="180">
                  <c:v>1.5171154828909457</c:v>
                </c:pt>
                <c:pt idx="181">
                  <c:v>1.5255439022403401</c:v>
                </c:pt>
                <c:pt idx="182">
                  <c:v>1.5339723215897338</c:v>
                </c:pt>
                <c:pt idx="183">
                  <c:v>1.5424007409391285</c:v>
                </c:pt>
                <c:pt idx="184">
                  <c:v>1.5508291602885227</c:v>
                </c:pt>
                <c:pt idx="185">
                  <c:v>1.5592575796379169</c:v>
                </c:pt>
                <c:pt idx="186">
                  <c:v>1.5676859989873115</c:v>
                </c:pt>
                <c:pt idx="187">
                  <c:v>1.5761144183367053</c:v>
                </c:pt>
                <c:pt idx="188">
                  <c:v>1.5845428376860997</c:v>
                </c:pt>
                <c:pt idx="189">
                  <c:v>1.5929712570354939</c:v>
                </c:pt>
                <c:pt idx="190">
                  <c:v>1.6013996763848883</c:v>
                </c:pt>
                <c:pt idx="191">
                  <c:v>1.6098280957342825</c:v>
                </c:pt>
                <c:pt idx="192">
                  <c:v>1.6182565150836767</c:v>
                </c:pt>
                <c:pt idx="193">
                  <c:v>1.6266849344330709</c:v>
                </c:pt>
                <c:pt idx="194">
                  <c:v>1.6351133537824654</c:v>
                </c:pt>
                <c:pt idx="195">
                  <c:v>1.6435417731318598</c:v>
                </c:pt>
                <c:pt idx="196">
                  <c:v>1.651970192481254</c:v>
                </c:pt>
                <c:pt idx="197">
                  <c:v>1.6603986118306482</c:v>
                </c:pt>
                <c:pt idx="198">
                  <c:v>1.6688270311800424</c:v>
                </c:pt>
                <c:pt idx="199">
                  <c:v>1.6772554505294366</c:v>
                </c:pt>
                <c:pt idx="200">
                  <c:v>1.6856838698788308</c:v>
                </c:pt>
                <c:pt idx="201">
                  <c:v>1.6941122892282254</c:v>
                </c:pt>
                <c:pt idx="202">
                  <c:v>1.7025407085776194</c:v>
                </c:pt>
                <c:pt idx="203">
                  <c:v>1.7109691279270138</c:v>
                </c:pt>
                <c:pt idx="204">
                  <c:v>1.719397547276408</c:v>
                </c:pt>
                <c:pt idx="205">
                  <c:v>1.7278259666258022</c:v>
                </c:pt>
                <c:pt idx="206">
                  <c:v>1.7362543859751964</c:v>
                </c:pt>
                <c:pt idx="207">
                  <c:v>1.7446828053245906</c:v>
                </c:pt>
                <c:pt idx="208">
                  <c:v>1.7531112246739853</c:v>
                </c:pt>
                <c:pt idx="209">
                  <c:v>1.7615396440233795</c:v>
                </c:pt>
                <c:pt idx="210">
                  <c:v>1.7699680633727739</c:v>
                </c:pt>
                <c:pt idx="211">
                  <c:v>1.7783964827221679</c:v>
                </c:pt>
                <c:pt idx="212">
                  <c:v>1.7868249020715621</c:v>
                </c:pt>
                <c:pt idx="213">
                  <c:v>1.7952533214209565</c:v>
                </c:pt>
                <c:pt idx="214">
                  <c:v>1.8036817407703507</c:v>
                </c:pt>
                <c:pt idx="215">
                  <c:v>1.8121101601197454</c:v>
                </c:pt>
                <c:pt idx="216">
                  <c:v>1.8205385794691393</c:v>
                </c:pt>
                <c:pt idx="217">
                  <c:v>1.8289669988185335</c:v>
                </c:pt>
                <c:pt idx="218">
                  <c:v>1.837395418167928</c:v>
                </c:pt>
                <c:pt idx="219">
                  <c:v>1.8458238375173222</c:v>
                </c:pt>
                <c:pt idx="220">
                  <c:v>1.8542522568667166</c:v>
                </c:pt>
                <c:pt idx="221">
                  <c:v>1.8626806762161106</c:v>
                </c:pt>
                <c:pt idx="222">
                  <c:v>1.8711090955655048</c:v>
                </c:pt>
                <c:pt idx="223">
                  <c:v>1.8795375149148992</c:v>
                </c:pt>
                <c:pt idx="224">
                  <c:v>1.8879659342642934</c:v>
                </c:pt>
                <c:pt idx="225">
                  <c:v>1.8963943536136878</c:v>
                </c:pt>
                <c:pt idx="226">
                  <c:v>1.9048227729630818</c:v>
                </c:pt>
                <c:pt idx="227">
                  <c:v>1.9132511923124762</c:v>
                </c:pt>
                <c:pt idx="228">
                  <c:v>1.9216796116618704</c:v>
                </c:pt>
                <c:pt idx="229">
                  <c:v>1.9301080310112648</c:v>
                </c:pt>
                <c:pt idx="230">
                  <c:v>1.938536450360659</c:v>
                </c:pt>
                <c:pt idx="231">
                  <c:v>1.9469648697100532</c:v>
                </c:pt>
                <c:pt idx="232">
                  <c:v>1.9553932890594476</c:v>
                </c:pt>
                <c:pt idx="233">
                  <c:v>1.9638217084088418</c:v>
                </c:pt>
                <c:pt idx="234">
                  <c:v>1.972250127758236</c:v>
                </c:pt>
                <c:pt idx="235">
                  <c:v>1.9806785471076302</c:v>
                </c:pt>
                <c:pt idx="236">
                  <c:v>1.9891069664570245</c:v>
                </c:pt>
                <c:pt idx="237">
                  <c:v>1.9975353858064191</c:v>
                </c:pt>
                <c:pt idx="238">
                  <c:v>2.0059638051558131</c:v>
                </c:pt>
                <c:pt idx="239">
                  <c:v>2.0143922245052077</c:v>
                </c:pt>
                <c:pt idx="240">
                  <c:v>2.0228206438546015</c:v>
                </c:pt>
                <c:pt idx="241">
                  <c:v>2.0312490632039961</c:v>
                </c:pt>
                <c:pt idx="242">
                  <c:v>2.0396774825533903</c:v>
                </c:pt>
                <c:pt idx="243">
                  <c:v>2.0481059019027845</c:v>
                </c:pt>
                <c:pt idx="244">
                  <c:v>2.0565343212521792</c:v>
                </c:pt>
                <c:pt idx="245">
                  <c:v>2.0649627406015729</c:v>
                </c:pt>
                <c:pt idx="246">
                  <c:v>2.0733911599509671</c:v>
                </c:pt>
                <c:pt idx="247">
                  <c:v>2.0818195793003618</c:v>
                </c:pt>
                <c:pt idx="248">
                  <c:v>2.090247998649756</c:v>
                </c:pt>
                <c:pt idx="249">
                  <c:v>2.0986764179991502</c:v>
                </c:pt>
                <c:pt idx="250">
                  <c:v>2.1071048373485444</c:v>
                </c:pt>
                <c:pt idx="251">
                  <c:v>2.1155332566979386</c:v>
                </c:pt>
                <c:pt idx="252">
                  <c:v>2.1239616760473328</c:v>
                </c:pt>
                <c:pt idx="253">
                  <c:v>2.1323900953967274</c:v>
                </c:pt>
                <c:pt idx="254">
                  <c:v>2.1408185147461212</c:v>
                </c:pt>
                <c:pt idx="255">
                  <c:v>2.1492469340955158</c:v>
                </c:pt>
                <c:pt idx="256">
                  <c:v>2.1576753534449105</c:v>
                </c:pt>
                <c:pt idx="257">
                  <c:v>2.1661037727943042</c:v>
                </c:pt>
                <c:pt idx="258">
                  <c:v>2.1745321921436989</c:v>
                </c:pt>
                <c:pt idx="259">
                  <c:v>2.1829606114930931</c:v>
                </c:pt>
                <c:pt idx="260">
                  <c:v>2.1913890308424873</c:v>
                </c:pt>
                <c:pt idx="261">
                  <c:v>2.199817450191881</c:v>
                </c:pt>
                <c:pt idx="262">
                  <c:v>2.2082458695412752</c:v>
                </c:pt>
                <c:pt idx="263">
                  <c:v>2.2166742888906699</c:v>
                </c:pt>
                <c:pt idx="264">
                  <c:v>2.2251027082400641</c:v>
                </c:pt>
                <c:pt idx="265">
                  <c:v>2.2335311275894587</c:v>
                </c:pt>
                <c:pt idx="266">
                  <c:v>2.2419595469388529</c:v>
                </c:pt>
                <c:pt idx="267">
                  <c:v>2.2503879662882471</c:v>
                </c:pt>
                <c:pt idx="268">
                  <c:v>2.2588163856376413</c:v>
                </c:pt>
                <c:pt idx="269">
                  <c:v>2.2672448049870355</c:v>
                </c:pt>
                <c:pt idx="270">
                  <c:v>2.2756732243364302</c:v>
                </c:pt>
                <c:pt idx="271">
                  <c:v>2.2841016436858239</c:v>
                </c:pt>
                <c:pt idx="272">
                  <c:v>2.2925300630352186</c:v>
                </c:pt>
                <c:pt idx="273">
                  <c:v>2.3009584823846123</c:v>
                </c:pt>
                <c:pt idx="274">
                  <c:v>2.309386901734007</c:v>
                </c:pt>
                <c:pt idx="275">
                  <c:v>21.683115976525563</c:v>
                </c:pt>
                <c:pt idx="276">
                  <c:v>21.681304424103978</c:v>
                </c:pt>
                <c:pt idx="277">
                  <c:v>21.679499320596499</c:v>
                </c:pt>
                <c:pt idx="278">
                  <c:v>21.677700667614129</c:v>
                </c:pt>
                <c:pt idx="279">
                  <c:v>21.675908466762657</c:v>
                </c:pt>
                <c:pt idx="280">
                  <c:v>21.674122719642629</c:v>
                </c:pt>
                <c:pt idx="281">
                  <c:v>21.672343427849359</c:v>
                </c:pt>
                <c:pt idx="282">
                  <c:v>21.670570592972918</c:v>
                </c:pt>
                <c:pt idx="283">
                  <c:v>21.668804216598126</c:v>
                </c:pt>
                <c:pt idx="284">
                  <c:v>21.667044300304543</c:v>
                </c:pt>
                <c:pt idx="285">
                  <c:v>21.665290845666469</c:v>
                </c:pt>
                <c:pt idx="286">
                  <c:v>21.663543854252929</c:v>
                </c:pt>
                <c:pt idx="287">
                  <c:v>21.661803327627666</c:v>
                </c:pt>
                <c:pt idx="288">
                  <c:v>21.660069267349151</c:v>
                </c:pt>
                <c:pt idx="289">
                  <c:v>21.658341674970547</c:v>
                </c:pt>
                <c:pt idx="290">
                  <c:v>21.65662055203973</c:v>
                </c:pt>
                <c:pt idx="291">
                  <c:v>21.654905900099269</c:v>
                </c:pt>
                <c:pt idx="292">
                  <c:v>21.653197720686414</c:v>
                </c:pt>
                <c:pt idx="293">
                  <c:v>21.651496015333105</c:v>
                </c:pt>
                <c:pt idx="294">
                  <c:v>21.649800785565954</c:v>
                </c:pt>
                <c:pt idx="295">
                  <c:v>21.648112032906237</c:v>
                </c:pt>
                <c:pt idx="296">
                  <c:v>21.646429758869896</c:v>
                </c:pt>
                <c:pt idx="297">
                  <c:v>21.644753964967524</c:v>
                </c:pt>
                <c:pt idx="298">
                  <c:v>21.643084652704367</c:v>
                </c:pt>
                <c:pt idx="299">
                  <c:v>21.641421823580309</c:v>
                </c:pt>
                <c:pt idx="300">
                  <c:v>21.639765479089871</c:v>
                </c:pt>
                <c:pt idx="301">
                  <c:v>21.6381156207222</c:v>
                </c:pt>
                <c:pt idx="302">
                  <c:v>21.636472249961063</c:v>
                </c:pt>
                <c:pt idx="303">
                  <c:v>21.63483536828485</c:v>
                </c:pt>
                <c:pt idx="304">
                  <c:v>21.633204977166557</c:v>
                </c:pt>
                <c:pt idx="305">
                  <c:v>21.631581078073776</c:v>
                </c:pt>
                <c:pt idx="306">
                  <c:v>21.629963672468701</c:v>
                </c:pt>
                <c:pt idx="307">
                  <c:v>21.62835276180812</c:v>
                </c:pt>
                <c:pt idx="308">
                  <c:v>21.626748347543391</c:v>
                </c:pt>
                <c:pt idx="309">
                  <c:v>21.62515043112046</c:v>
                </c:pt>
                <c:pt idx="310">
                  <c:v>21.623559013979843</c:v>
                </c:pt>
                <c:pt idx="311">
                  <c:v>21.621974097556613</c:v>
                </c:pt>
                <c:pt idx="312">
                  <c:v>21.620395683280414</c:v>
                </c:pt>
                <c:pt idx="313">
                  <c:v>21.618823772575421</c:v>
                </c:pt>
                <c:pt idx="314">
                  <c:v>21.617258366860373</c:v>
                </c:pt>
                <c:pt idx="315">
                  <c:v>21.615699467548541</c:v>
                </c:pt>
                <c:pt idx="316">
                  <c:v>21.614147076047725</c:v>
                </c:pt>
                <c:pt idx="317">
                  <c:v>21.612601193760263</c:v>
                </c:pt>
                <c:pt idx="318">
                  <c:v>21.611061822082998</c:v>
                </c:pt>
                <c:pt idx="319">
                  <c:v>21.6095289624073</c:v>
                </c:pt>
                <c:pt idx="320">
                  <c:v>21.608002616119041</c:v>
                </c:pt>
                <c:pt idx="321">
                  <c:v>21.606482784598597</c:v>
                </c:pt>
                <c:pt idx="322">
                  <c:v>21.60496946922084</c:v>
                </c:pt>
                <c:pt idx="323">
                  <c:v>21.603462671355128</c:v>
                </c:pt>
                <c:pt idx="324">
                  <c:v>21.601962392365305</c:v>
                </c:pt>
                <c:pt idx="325">
                  <c:v>21.600468633609697</c:v>
                </c:pt>
                <c:pt idx="326">
                  <c:v>21.598981396441093</c:v>
                </c:pt>
                <c:pt idx="327">
                  <c:v>21.597500682206761</c:v>
                </c:pt>
                <c:pt idx="328">
                  <c:v>21.596026492248409</c:v>
                </c:pt>
                <c:pt idx="329">
                  <c:v>21.594558827902219</c:v>
                </c:pt>
                <c:pt idx="330">
                  <c:v>21.593097690498812</c:v>
                </c:pt>
                <c:pt idx="331">
                  <c:v>21.591643081363245</c:v>
                </c:pt>
                <c:pt idx="332">
                  <c:v>21.590195001815015</c:v>
                </c:pt>
                <c:pt idx="333">
                  <c:v>21.58875345316806</c:v>
                </c:pt>
                <c:pt idx="334">
                  <c:v>21.587318436730726</c:v>
                </c:pt>
                <c:pt idx="335">
                  <c:v>21.585889953805786</c:v>
                </c:pt>
                <c:pt idx="336">
                  <c:v>21.584468005690429</c:v>
                </c:pt>
                <c:pt idx="337">
                  <c:v>21.583052593676239</c:v>
                </c:pt>
                <c:pt idx="338">
                  <c:v>21.581643719049211</c:v>
                </c:pt>
                <c:pt idx="339">
                  <c:v>21.580241383089735</c:v>
                </c:pt>
                <c:pt idx="340">
                  <c:v>21.578845587072585</c:v>
                </c:pt>
                <c:pt idx="341">
                  <c:v>21.577456332266927</c:v>
                </c:pt>
                <c:pt idx="342">
                  <c:v>21.576073619936295</c:v>
                </c:pt>
                <c:pt idx="343">
                  <c:v>21.574697451338604</c:v>
                </c:pt>
                <c:pt idx="344">
                  <c:v>21.573327827726139</c:v>
                </c:pt>
                <c:pt idx="345">
                  <c:v>21.571964750345529</c:v>
                </c:pt>
                <c:pt idx="346">
                  <c:v>21.570608220437787</c:v>
                </c:pt>
                <c:pt idx="347">
                  <c:v>21.569258239238245</c:v>
                </c:pt>
                <c:pt idx="348">
                  <c:v>21.567914807976607</c:v>
                </c:pt>
                <c:pt idx="349">
                  <c:v>21.566577927876896</c:v>
                </c:pt>
                <c:pt idx="350">
                  <c:v>21.565247600157484</c:v>
                </c:pt>
                <c:pt idx="351">
                  <c:v>21.563923826031061</c:v>
                </c:pt>
                <c:pt idx="352">
                  <c:v>21.562606606704644</c:v>
                </c:pt>
                <c:pt idx="353">
                  <c:v>21.561295943379573</c:v>
                </c:pt>
                <c:pt idx="354">
                  <c:v>21.559991837251488</c:v>
                </c:pt>
                <c:pt idx="355">
                  <c:v>21.558694289510342</c:v>
                </c:pt>
                <c:pt idx="356">
                  <c:v>21.557403301340397</c:v>
                </c:pt>
                <c:pt idx="357">
                  <c:v>21.556118873920195</c:v>
                </c:pt>
                <c:pt idx="358">
                  <c:v>21.554841008422585</c:v>
                </c:pt>
                <c:pt idx="359">
                  <c:v>21.553569706014695</c:v>
                </c:pt>
                <c:pt idx="360">
                  <c:v>21.552304967857925</c:v>
                </c:pt>
                <c:pt idx="361">
                  <c:v>21.551046795107965</c:v>
                </c:pt>
                <c:pt idx="362">
                  <c:v>21.549795188914768</c:v>
                </c:pt>
                <c:pt idx="363">
                  <c:v>21.548550150422546</c:v>
                </c:pt>
                <c:pt idx="364">
                  <c:v>21.547311680769777</c:v>
                </c:pt>
                <c:pt idx="365">
                  <c:v>21.546079781089201</c:v>
                </c:pt>
                <c:pt idx="366">
                  <c:v>21.544854452507789</c:v>
                </c:pt>
                <c:pt idx="367">
                  <c:v>21.543635696146769</c:v>
                </c:pt>
                <c:pt idx="368">
                  <c:v>21.542423513121609</c:v>
                </c:pt>
                <c:pt idx="369">
                  <c:v>21.541217904542002</c:v>
                </c:pt>
                <c:pt idx="370">
                  <c:v>21.540018871511883</c:v>
                </c:pt>
                <c:pt idx="371">
                  <c:v>21.538826415129396</c:v>
                </c:pt>
                <c:pt idx="372">
                  <c:v>21.537640536486915</c:v>
                </c:pt>
                <c:pt idx="373">
                  <c:v>21.536461236671027</c:v>
                </c:pt>
                <c:pt idx="374">
                  <c:v>21.535288516762527</c:v>
                </c:pt>
                <c:pt idx="375">
                  <c:v>21.534122377836411</c:v>
                </c:pt>
                <c:pt idx="376">
                  <c:v>21.532962820961881</c:v>
                </c:pt>
                <c:pt idx="377">
                  <c:v>21.531809847202332</c:v>
                </c:pt>
                <c:pt idx="378">
                  <c:v>21.53066345761534</c:v>
                </c:pt>
                <c:pt idx="379">
                  <c:v>21.529523653252685</c:v>
                </c:pt>
                <c:pt idx="380">
                  <c:v>21.528390435160304</c:v>
                </c:pt>
                <c:pt idx="381">
                  <c:v>21.527263804378332</c:v>
                </c:pt>
                <c:pt idx="382">
                  <c:v>21.526143761941057</c:v>
                </c:pt>
                <c:pt idx="383">
                  <c:v>21.52503030887695</c:v>
                </c:pt>
                <c:pt idx="384">
                  <c:v>21.523923446208627</c:v>
                </c:pt>
                <c:pt idx="385">
                  <c:v>21.522823174952869</c:v>
                </c:pt>
                <c:pt idx="386">
                  <c:v>21.521729496120614</c:v>
                </c:pt>
                <c:pt idx="387">
                  <c:v>21.520642410716938</c:v>
                </c:pt>
                <c:pt idx="388">
                  <c:v>21.519561919741065</c:v>
                </c:pt>
                <c:pt idx="389">
                  <c:v>21.518488024186361</c:v>
                </c:pt>
                <c:pt idx="390">
                  <c:v>21.517420725040321</c:v>
                </c:pt>
                <c:pt idx="391">
                  <c:v>21.51636002328457</c:v>
                </c:pt>
                <c:pt idx="392">
                  <c:v>21.51530591989486</c:v>
                </c:pt>
                <c:pt idx="393">
                  <c:v>21.514258415841063</c:v>
                </c:pt>
                <c:pt idx="394">
                  <c:v>21.51321751208717</c:v>
                </c:pt>
                <c:pt idx="395">
                  <c:v>21.512183209591278</c:v>
                </c:pt>
                <c:pt idx="396">
                  <c:v>21.511155509305596</c:v>
                </c:pt>
                <c:pt idx="397">
                  <c:v>21.510134412176438</c:v>
                </c:pt>
                <c:pt idx="398">
                  <c:v>21.509119919144208</c:v>
                </c:pt>
                <c:pt idx="399">
                  <c:v>21.508112031143416</c:v>
                </c:pt>
                <c:pt idx="400">
                  <c:v>21.507110749102655</c:v>
                </c:pt>
                <c:pt idx="401">
                  <c:v>21.506116073944604</c:v>
                </c:pt>
                <c:pt idx="402">
                  <c:v>21.50512800658603</c:v>
                </c:pt>
                <c:pt idx="403">
                  <c:v>21.504146547937772</c:v>
                </c:pt>
                <c:pt idx="404">
                  <c:v>21.503171698904744</c:v>
                </c:pt>
                <c:pt idx="405">
                  <c:v>21.502203460385928</c:v>
                </c:pt>
                <c:pt idx="406">
                  <c:v>21.501241833274381</c:v>
                </c:pt>
                <c:pt idx="407">
                  <c:v>21.500286818457202</c:v>
                </c:pt>
                <c:pt idx="408">
                  <c:v>21.499338416815565</c:v>
                </c:pt>
                <c:pt idx="409">
                  <c:v>21.498396629224693</c:v>
                </c:pt>
                <c:pt idx="410">
                  <c:v>21.497461456553847</c:v>
                </c:pt>
                <c:pt idx="411">
                  <c:v>21.496532899666352</c:v>
                </c:pt>
                <c:pt idx="412">
                  <c:v>21.495610959419555</c:v>
                </c:pt>
                <c:pt idx="413">
                  <c:v>21.494695636664854</c:v>
                </c:pt>
                <c:pt idx="414">
                  <c:v>21.493786932247676</c:v>
                </c:pt>
                <c:pt idx="415">
                  <c:v>21.492884847007478</c:v>
                </c:pt>
                <c:pt idx="416">
                  <c:v>21.491989381777742</c:v>
                </c:pt>
                <c:pt idx="417">
                  <c:v>21.491100537385968</c:v>
                </c:pt>
                <c:pt idx="418">
                  <c:v>21.490218314653678</c:v>
                </c:pt>
                <c:pt idx="419">
                  <c:v>21.489342714396415</c:v>
                </c:pt>
                <c:pt idx="420">
                  <c:v>21.488473737423718</c:v>
                </c:pt>
                <c:pt idx="421">
                  <c:v>21.487611384539147</c:v>
                </c:pt>
                <c:pt idx="422">
                  <c:v>21.486755656540254</c:v>
                </c:pt>
                <c:pt idx="423">
                  <c:v>21.485906554218595</c:v>
                </c:pt>
                <c:pt idx="424">
                  <c:v>21.485064078359724</c:v>
                </c:pt>
                <c:pt idx="425">
                  <c:v>21.484228229743184</c:v>
                </c:pt>
                <c:pt idx="426">
                  <c:v>21.483399009142509</c:v>
                </c:pt>
                <c:pt idx="427">
                  <c:v>21.482576417325216</c:v>
                </c:pt>
                <c:pt idx="428">
                  <c:v>21.481760455052804</c:v>
                </c:pt>
                <c:pt idx="429">
                  <c:v>21.480951123080754</c:v>
                </c:pt>
                <c:pt idx="430">
                  <c:v>21.480148422158511</c:v>
                </c:pt>
                <c:pt idx="431">
                  <c:v>21.479352353029505</c:v>
                </c:pt>
                <c:pt idx="432">
                  <c:v>21.478562916431123</c:v>
                </c:pt>
                <c:pt idx="433">
                  <c:v>21.477780113094724</c:v>
                </c:pt>
                <c:pt idx="434">
                  <c:v>21.477003943745618</c:v>
                </c:pt>
                <c:pt idx="435">
                  <c:v>21.476234409103085</c:v>
                </c:pt>
                <c:pt idx="436">
                  <c:v>21.47547150988035</c:v>
                </c:pt>
                <c:pt idx="437">
                  <c:v>21.474715246784594</c:v>
                </c:pt>
                <c:pt idx="438">
                  <c:v>21.473965620516942</c:v>
                </c:pt>
                <c:pt idx="439">
                  <c:v>21.473222631772469</c:v>
                </c:pt>
                <c:pt idx="440">
                  <c:v>21.47248628124018</c:v>
                </c:pt>
                <c:pt idx="441">
                  <c:v>21.471756569603034</c:v>
                </c:pt>
                <c:pt idx="442">
                  <c:v>21.471033497537913</c:v>
                </c:pt>
                <c:pt idx="443">
                  <c:v>21.470317065715633</c:v>
                </c:pt>
                <c:pt idx="444">
                  <c:v>21.469607274800943</c:v>
                </c:pt>
                <c:pt idx="445">
                  <c:v>21.468904125452514</c:v>
                </c:pt>
                <c:pt idx="446">
                  <c:v>21.468207618322943</c:v>
                </c:pt>
                <c:pt idx="447">
                  <c:v>21.46751775405874</c:v>
                </c:pt>
                <c:pt idx="448">
                  <c:v>21.466834533300339</c:v>
                </c:pt>
                <c:pt idx="449">
                  <c:v>21.466157956682085</c:v>
                </c:pt>
                <c:pt idx="450">
                  <c:v>21.465488024832233</c:v>
                </c:pt>
                <c:pt idx="451">
                  <c:v>21.464824738372947</c:v>
                </c:pt>
                <c:pt idx="452">
                  <c:v>21.464168097920293</c:v>
                </c:pt>
                <c:pt idx="453">
                  <c:v>21.46351810408424</c:v>
                </c:pt>
                <c:pt idx="454">
                  <c:v>21.462874757468661</c:v>
                </c:pt>
                <c:pt idx="455">
                  <c:v>21.462238058671325</c:v>
                </c:pt>
                <c:pt idx="456">
                  <c:v>21.461608008283886</c:v>
                </c:pt>
                <c:pt idx="457">
                  <c:v>21.460984606891898</c:v>
                </c:pt>
                <c:pt idx="458">
                  <c:v>21.4603678550748</c:v>
                </c:pt>
                <c:pt idx="459">
                  <c:v>21.459757753405913</c:v>
                </c:pt>
                <c:pt idx="460">
                  <c:v>21.45915430245245</c:v>
                </c:pt>
                <c:pt idx="461">
                  <c:v>21.458557502775498</c:v>
                </c:pt>
                <c:pt idx="462">
                  <c:v>21.457967354930023</c:v>
                </c:pt>
                <c:pt idx="463">
                  <c:v>21.457383859464862</c:v>
                </c:pt>
                <c:pt idx="464">
                  <c:v>21.456807016922735</c:v>
                </c:pt>
                <c:pt idx="465">
                  <c:v>21.456236827840222</c:v>
                </c:pt>
                <c:pt idx="466">
                  <c:v>21.455673292747772</c:v>
                </c:pt>
                <c:pt idx="467">
                  <c:v>21.455116412169708</c:v>
                </c:pt>
                <c:pt idx="468">
                  <c:v>21.454566186624202</c:v>
                </c:pt>
                <c:pt idx="469">
                  <c:v>21.454022616623298</c:v>
                </c:pt>
                <c:pt idx="470">
                  <c:v>21.453485702672893</c:v>
                </c:pt>
                <c:pt idx="471">
                  <c:v>21.452955445272739</c:v>
                </c:pt>
                <c:pt idx="472">
                  <c:v>21.452431844916443</c:v>
                </c:pt>
                <c:pt idx="473">
                  <c:v>21.45191490209146</c:v>
                </c:pt>
                <c:pt idx="474">
                  <c:v>21.451404617279099</c:v>
                </c:pt>
                <c:pt idx="475">
                  <c:v>21.450900990954512</c:v>
                </c:pt>
                <c:pt idx="476">
                  <c:v>21.450404023586696</c:v>
                </c:pt>
                <c:pt idx="477">
                  <c:v>21.449913715638488</c:v>
                </c:pt>
                <c:pt idx="478">
                  <c:v>21.449430067566563</c:v>
                </c:pt>
                <c:pt idx="479">
                  <c:v>21.448953079821447</c:v>
                </c:pt>
                <c:pt idx="480">
                  <c:v>21.448482752847486</c:v>
                </c:pt>
                <c:pt idx="481">
                  <c:v>21.448019087082869</c:v>
                </c:pt>
                <c:pt idx="482">
                  <c:v>21.44756208295961</c:v>
                </c:pt>
                <c:pt idx="483">
                  <c:v>21.447111740903559</c:v>
                </c:pt>
                <c:pt idx="484">
                  <c:v>21.446668061334393</c:v>
                </c:pt>
                <c:pt idx="485">
                  <c:v>21.446231044665605</c:v>
                </c:pt>
                <c:pt idx="486">
                  <c:v>21.445800691304527</c:v>
                </c:pt>
                <c:pt idx="487">
                  <c:v>21.4453770016523</c:v>
                </c:pt>
                <c:pt idx="488">
                  <c:v>21.444959976103892</c:v>
                </c:pt>
                <c:pt idx="489">
                  <c:v>21.444549615048089</c:v>
                </c:pt>
                <c:pt idx="490">
                  <c:v>21.444145918867491</c:v>
                </c:pt>
                <c:pt idx="491">
                  <c:v>21.443748887938511</c:v>
                </c:pt>
                <c:pt idx="492">
                  <c:v>21.443358522631378</c:v>
                </c:pt>
                <c:pt idx="493">
                  <c:v>21.442974823310134</c:v>
                </c:pt>
                <c:pt idx="494">
                  <c:v>21.442597790332623</c:v>
                </c:pt>
                <c:pt idx="495">
                  <c:v>21.442227424050504</c:v>
                </c:pt>
                <c:pt idx="496">
                  <c:v>21.441863724809238</c:v>
                </c:pt>
                <c:pt idx="497">
                  <c:v>21.441506692948096</c:v>
                </c:pt>
                <c:pt idx="498">
                  <c:v>21.44115632880014</c:v>
                </c:pt>
                <c:pt idx="499">
                  <c:v>21.44081263269225</c:v>
                </c:pt>
                <c:pt idx="500">
                  <c:v>21.440475604945089</c:v>
                </c:pt>
                <c:pt idx="501">
                  <c:v>21.440145245873136</c:v>
                </c:pt>
                <c:pt idx="502">
                  <c:v>21.439821555784643</c:v>
                </c:pt>
                <c:pt idx="503">
                  <c:v>21.439504534981687</c:v>
                </c:pt>
                <c:pt idx="504">
                  <c:v>21.439194183760115</c:v>
                </c:pt>
                <c:pt idx="505">
                  <c:v>21.438890502409574</c:v>
                </c:pt>
                <c:pt idx="506">
                  <c:v>21.43859349121351</c:v>
                </c:pt>
                <c:pt idx="507">
                  <c:v>21.438303150449144</c:v>
                </c:pt>
                <c:pt idx="508">
                  <c:v>21.438019480387503</c:v>
                </c:pt>
                <c:pt idx="509">
                  <c:v>21.437742481293387</c:v>
                </c:pt>
                <c:pt idx="510">
                  <c:v>21.437472153425393</c:v>
                </c:pt>
                <c:pt idx="511">
                  <c:v>21.43720849703589</c:v>
                </c:pt>
                <c:pt idx="512">
                  <c:v>21.436951512371049</c:v>
                </c:pt>
                <c:pt idx="513">
                  <c:v>21.436701199670804</c:v>
                </c:pt>
                <c:pt idx="514">
                  <c:v>21.436457559168883</c:v>
                </c:pt>
                <c:pt idx="515">
                  <c:v>21.436220591092791</c:v>
                </c:pt>
                <c:pt idx="516">
                  <c:v>21.435990295663817</c:v>
                </c:pt>
                <c:pt idx="517">
                  <c:v>21.435766673097017</c:v>
                </c:pt>
                <c:pt idx="518">
                  <c:v>21.435549723601238</c:v>
                </c:pt>
                <c:pt idx="519">
                  <c:v>21.435339447379089</c:v>
                </c:pt>
                <c:pt idx="520">
                  <c:v>21.43513584462697</c:v>
                </c:pt>
                <c:pt idx="521">
                  <c:v>21.434938915535042</c:v>
                </c:pt>
                <c:pt idx="522">
                  <c:v>21.434748660287248</c:v>
                </c:pt>
                <c:pt idx="523">
                  <c:v>21.434565079061301</c:v>
                </c:pt>
                <c:pt idx="524">
                  <c:v>21.434388172028687</c:v>
                </c:pt>
                <c:pt idx="525">
                  <c:v>21.434217939354657</c:v>
                </c:pt>
                <c:pt idx="526">
                  <c:v>21.434054381198241</c:v>
                </c:pt>
                <c:pt idx="527">
                  <c:v>21.433897497712238</c:v>
                </c:pt>
                <c:pt idx="528">
                  <c:v>21.433747289043211</c:v>
                </c:pt>
                <c:pt idx="529">
                  <c:v>21.43360375533149</c:v>
                </c:pt>
                <c:pt idx="530">
                  <c:v>21.433466896711177</c:v>
                </c:pt>
                <c:pt idx="531">
                  <c:v>21.433336713310144</c:v>
                </c:pt>
                <c:pt idx="532">
                  <c:v>21.43321320525002</c:v>
                </c:pt>
                <c:pt idx="533">
                  <c:v>21.433096372646204</c:v>
                </c:pt>
                <c:pt idx="534">
                  <c:v>21.432986215607865</c:v>
                </c:pt>
                <c:pt idx="535">
                  <c:v>21.432882734237936</c:v>
                </c:pt>
                <c:pt idx="536">
                  <c:v>21.432785928633102</c:v>
                </c:pt>
                <c:pt idx="537">
                  <c:v>21.432695798883824</c:v>
                </c:pt>
                <c:pt idx="538">
                  <c:v>21.432612345074329</c:v>
                </c:pt>
                <c:pt idx="539">
                  <c:v>21.432535567282592</c:v>
                </c:pt>
                <c:pt idx="540">
                  <c:v>21.432465465580368</c:v>
                </c:pt>
                <c:pt idx="541">
                  <c:v>21.432402040033161</c:v>
                </c:pt>
                <c:pt idx="542">
                  <c:v>21.432345290700241</c:v>
                </c:pt>
                <c:pt idx="543">
                  <c:v>21.432295217634646</c:v>
                </c:pt>
                <c:pt idx="544">
                  <c:v>21.432251820883167</c:v>
                </c:pt>
                <c:pt idx="545">
                  <c:v>21.432215100486356</c:v>
                </c:pt>
                <c:pt idx="546">
                  <c:v>21.432185056478534</c:v>
                </c:pt>
                <c:pt idx="547">
                  <c:v>21.432161688887778</c:v>
                </c:pt>
                <c:pt idx="548">
                  <c:v>21.432144997735925</c:v>
                </c:pt>
                <c:pt idx="549">
                  <c:v>21.432134983038573</c:v>
                </c:pt>
                <c:pt idx="550">
                  <c:v>21.432131644805082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-349.17496710046828</c:v>
                </c:pt>
                <c:pt idx="276">
                  <c:v>-349.17496710046828</c:v>
                </c:pt>
                <c:pt idx="277">
                  <c:v>-349.17496710046828</c:v>
                </c:pt>
                <c:pt idx="278">
                  <c:v>-349.17496710046828</c:v>
                </c:pt>
                <c:pt idx="279">
                  <c:v>-349.17496710046828</c:v>
                </c:pt>
                <c:pt idx="280">
                  <c:v>-349.17496710046828</c:v>
                </c:pt>
                <c:pt idx="281">
                  <c:v>-349.17496710046828</c:v>
                </c:pt>
                <c:pt idx="282">
                  <c:v>-349.17496710046828</c:v>
                </c:pt>
                <c:pt idx="283">
                  <c:v>-349.17496710046828</c:v>
                </c:pt>
                <c:pt idx="284">
                  <c:v>-349.17496710046828</c:v>
                </c:pt>
                <c:pt idx="285">
                  <c:v>-349.17496710046828</c:v>
                </c:pt>
                <c:pt idx="286">
                  <c:v>-349.17496710046828</c:v>
                </c:pt>
                <c:pt idx="287">
                  <c:v>-349.17496710046828</c:v>
                </c:pt>
                <c:pt idx="288">
                  <c:v>-349.17496710046828</c:v>
                </c:pt>
                <c:pt idx="289">
                  <c:v>-349.17496710046828</c:v>
                </c:pt>
                <c:pt idx="290">
                  <c:v>-349.17496710046828</c:v>
                </c:pt>
                <c:pt idx="291">
                  <c:v>-349.17496710046828</c:v>
                </c:pt>
                <c:pt idx="292">
                  <c:v>-349.17496710046828</c:v>
                </c:pt>
                <c:pt idx="293">
                  <c:v>-349.17496710046828</c:v>
                </c:pt>
                <c:pt idx="294">
                  <c:v>-349.17496710046828</c:v>
                </c:pt>
                <c:pt idx="295">
                  <c:v>-349.17496710046828</c:v>
                </c:pt>
                <c:pt idx="296">
                  <c:v>-349.17496710046828</c:v>
                </c:pt>
                <c:pt idx="297">
                  <c:v>-349.17496710046828</c:v>
                </c:pt>
                <c:pt idx="298">
                  <c:v>-349.17496710046828</c:v>
                </c:pt>
                <c:pt idx="299">
                  <c:v>-349.17496710046828</c:v>
                </c:pt>
                <c:pt idx="300">
                  <c:v>-349.17496710046828</c:v>
                </c:pt>
                <c:pt idx="301">
                  <c:v>-349.17496710046828</c:v>
                </c:pt>
                <c:pt idx="302">
                  <c:v>-349.17496710046828</c:v>
                </c:pt>
                <c:pt idx="303">
                  <c:v>-349.17496710046828</c:v>
                </c:pt>
                <c:pt idx="304">
                  <c:v>-349.17496710046828</c:v>
                </c:pt>
                <c:pt idx="305">
                  <c:v>-349.17496710046828</c:v>
                </c:pt>
                <c:pt idx="306">
                  <c:v>-349.17496710046828</c:v>
                </c:pt>
                <c:pt idx="307">
                  <c:v>-349.17496710046828</c:v>
                </c:pt>
                <c:pt idx="308">
                  <c:v>-349.17496710046828</c:v>
                </c:pt>
                <c:pt idx="309">
                  <c:v>-349.17496710046828</c:v>
                </c:pt>
                <c:pt idx="310">
                  <c:v>-349.17496710046828</c:v>
                </c:pt>
                <c:pt idx="311">
                  <c:v>-349.17496710046828</c:v>
                </c:pt>
                <c:pt idx="312">
                  <c:v>-349.17496710046828</c:v>
                </c:pt>
                <c:pt idx="313">
                  <c:v>-349.17496710046828</c:v>
                </c:pt>
                <c:pt idx="314">
                  <c:v>-349.17496710046828</c:v>
                </c:pt>
                <c:pt idx="315">
                  <c:v>-349.17496710046828</c:v>
                </c:pt>
                <c:pt idx="316">
                  <c:v>-349.17496710046828</c:v>
                </c:pt>
                <c:pt idx="317">
                  <c:v>-349.17496710046828</c:v>
                </c:pt>
                <c:pt idx="318">
                  <c:v>-349.17496710046828</c:v>
                </c:pt>
                <c:pt idx="319">
                  <c:v>-349.17496710046828</c:v>
                </c:pt>
                <c:pt idx="320">
                  <c:v>-349.17496710046828</c:v>
                </c:pt>
                <c:pt idx="321">
                  <c:v>-349.17496710046828</c:v>
                </c:pt>
                <c:pt idx="322">
                  <c:v>-349.17496710046828</c:v>
                </c:pt>
                <c:pt idx="323">
                  <c:v>-349.17496710046828</c:v>
                </c:pt>
                <c:pt idx="324">
                  <c:v>-349.17496710046828</c:v>
                </c:pt>
                <c:pt idx="325">
                  <c:v>-349.17496710046828</c:v>
                </c:pt>
                <c:pt idx="326">
                  <c:v>-349.17496710046828</c:v>
                </c:pt>
                <c:pt idx="327">
                  <c:v>-349.17496710046828</c:v>
                </c:pt>
                <c:pt idx="328">
                  <c:v>-349.17496710046828</c:v>
                </c:pt>
                <c:pt idx="329">
                  <c:v>-349.17496710046828</c:v>
                </c:pt>
                <c:pt idx="330">
                  <c:v>-349.17496710046828</c:v>
                </c:pt>
                <c:pt idx="331">
                  <c:v>-349.17496710046828</c:v>
                </c:pt>
                <c:pt idx="332">
                  <c:v>-349.17496710046828</c:v>
                </c:pt>
                <c:pt idx="333">
                  <c:v>-349.17496710046828</c:v>
                </c:pt>
                <c:pt idx="334">
                  <c:v>-349.17496710046828</c:v>
                </c:pt>
                <c:pt idx="335">
                  <c:v>-349.17496710046828</c:v>
                </c:pt>
                <c:pt idx="336">
                  <c:v>-349.17496710046828</c:v>
                </c:pt>
                <c:pt idx="337">
                  <c:v>-349.17496710046828</c:v>
                </c:pt>
                <c:pt idx="338">
                  <c:v>-349.17496710046828</c:v>
                </c:pt>
                <c:pt idx="339">
                  <c:v>-349.17496710046828</c:v>
                </c:pt>
                <c:pt idx="340">
                  <c:v>-349.17496710046828</c:v>
                </c:pt>
                <c:pt idx="341">
                  <c:v>-349.17496710046828</c:v>
                </c:pt>
                <c:pt idx="342">
                  <c:v>-349.17496710046828</c:v>
                </c:pt>
                <c:pt idx="343">
                  <c:v>-349.17496710046828</c:v>
                </c:pt>
                <c:pt idx="344">
                  <c:v>-349.17496710046828</c:v>
                </c:pt>
                <c:pt idx="345">
                  <c:v>-349.17496710046828</c:v>
                </c:pt>
                <c:pt idx="346">
                  <c:v>-349.17496710046828</c:v>
                </c:pt>
                <c:pt idx="347">
                  <c:v>-349.17496710046828</c:v>
                </c:pt>
                <c:pt idx="348">
                  <c:v>-349.17496710046828</c:v>
                </c:pt>
                <c:pt idx="349">
                  <c:v>-349.17496710046828</c:v>
                </c:pt>
                <c:pt idx="350">
                  <c:v>-349.17496710046828</c:v>
                </c:pt>
                <c:pt idx="351">
                  <c:v>-349.17496710046828</c:v>
                </c:pt>
                <c:pt idx="352">
                  <c:v>-349.17496710046828</c:v>
                </c:pt>
                <c:pt idx="353">
                  <c:v>-349.17496710046828</c:v>
                </c:pt>
                <c:pt idx="354">
                  <c:v>-349.17496710046828</c:v>
                </c:pt>
                <c:pt idx="355">
                  <c:v>-349.17496710046828</c:v>
                </c:pt>
                <c:pt idx="356">
                  <c:v>-349.17496710046828</c:v>
                </c:pt>
                <c:pt idx="357">
                  <c:v>-349.17496710046828</c:v>
                </c:pt>
                <c:pt idx="358">
                  <c:v>-349.17496710046828</c:v>
                </c:pt>
                <c:pt idx="359">
                  <c:v>-349.17496710046828</c:v>
                </c:pt>
                <c:pt idx="360">
                  <c:v>-349.17496710046828</c:v>
                </c:pt>
                <c:pt idx="361">
                  <c:v>-349.17496710046828</c:v>
                </c:pt>
                <c:pt idx="362">
                  <c:v>-349.17496710046828</c:v>
                </c:pt>
                <c:pt idx="363">
                  <c:v>-349.17496710046828</c:v>
                </c:pt>
                <c:pt idx="364">
                  <c:v>-349.17496710046828</c:v>
                </c:pt>
                <c:pt idx="365">
                  <c:v>-349.17496710046828</c:v>
                </c:pt>
                <c:pt idx="366">
                  <c:v>-349.17496710046828</c:v>
                </c:pt>
                <c:pt idx="367">
                  <c:v>-349.17496710046828</c:v>
                </c:pt>
                <c:pt idx="368">
                  <c:v>-349.17496710046828</c:v>
                </c:pt>
                <c:pt idx="369">
                  <c:v>-349.17496710046828</c:v>
                </c:pt>
                <c:pt idx="370">
                  <c:v>-349.17496710046828</c:v>
                </c:pt>
                <c:pt idx="371">
                  <c:v>-349.17496710046828</c:v>
                </c:pt>
                <c:pt idx="372">
                  <c:v>-349.17496710046828</c:v>
                </c:pt>
                <c:pt idx="373">
                  <c:v>-349.17496710046828</c:v>
                </c:pt>
                <c:pt idx="374">
                  <c:v>-349.17496710046828</c:v>
                </c:pt>
                <c:pt idx="375">
                  <c:v>-349.17496710046828</c:v>
                </c:pt>
                <c:pt idx="376">
                  <c:v>-349.17496710046828</c:v>
                </c:pt>
                <c:pt idx="377">
                  <c:v>-349.17496710046828</c:v>
                </c:pt>
                <c:pt idx="378">
                  <c:v>-349.17496710046828</c:v>
                </c:pt>
                <c:pt idx="379">
                  <c:v>-349.17496710046828</c:v>
                </c:pt>
                <c:pt idx="380">
                  <c:v>-349.17496710046828</c:v>
                </c:pt>
                <c:pt idx="381">
                  <c:v>-349.17496710046828</c:v>
                </c:pt>
                <c:pt idx="382">
                  <c:v>-349.17496710046828</c:v>
                </c:pt>
                <c:pt idx="383">
                  <c:v>-349.17496710046828</c:v>
                </c:pt>
                <c:pt idx="384">
                  <c:v>-349.17496710046828</c:v>
                </c:pt>
                <c:pt idx="385">
                  <c:v>-349.17496710046828</c:v>
                </c:pt>
                <c:pt idx="386">
                  <c:v>-349.17496710046828</c:v>
                </c:pt>
                <c:pt idx="387">
                  <c:v>-349.17496710046828</c:v>
                </c:pt>
                <c:pt idx="388">
                  <c:v>-349.17496710046828</c:v>
                </c:pt>
                <c:pt idx="389">
                  <c:v>-349.17496710046828</c:v>
                </c:pt>
                <c:pt idx="390">
                  <c:v>-349.17496710046828</c:v>
                </c:pt>
                <c:pt idx="391">
                  <c:v>-349.17496710046828</c:v>
                </c:pt>
                <c:pt idx="392">
                  <c:v>-349.17496710046828</c:v>
                </c:pt>
                <c:pt idx="393">
                  <c:v>-349.17496710046828</c:v>
                </c:pt>
                <c:pt idx="394">
                  <c:v>-349.17496710046828</c:v>
                </c:pt>
                <c:pt idx="395">
                  <c:v>-349.17496710046828</c:v>
                </c:pt>
                <c:pt idx="396">
                  <c:v>-349.17496710046828</c:v>
                </c:pt>
                <c:pt idx="397">
                  <c:v>-349.17496710046828</c:v>
                </c:pt>
                <c:pt idx="398">
                  <c:v>-349.17496710046828</c:v>
                </c:pt>
                <c:pt idx="399">
                  <c:v>-349.17496710046828</c:v>
                </c:pt>
                <c:pt idx="400">
                  <c:v>-349.17496710046828</c:v>
                </c:pt>
                <c:pt idx="401">
                  <c:v>-349.17496710046828</c:v>
                </c:pt>
                <c:pt idx="402">
                  <c:v>-349.17496710046828</c:v>
                </c:pt>
                <c:pt idx="403">
                  <c:v>-349.17496710046828</c:v>
                </c:pt>
                <c:pt idx="404">
                  <c:v>-349.17496710046828</c:v>
                </c:pt>
                <c:pt idx="405">
                  <c:v>-349.17496710046828</c:v>
                </c:pt>
                <c:pt idx="406">
                  <c:v>-349.17496710046828</c:v>
                </c:pt>
                <c:pt idx="407">
                  <c:v>-349.17496710046828</c:v>
                </c:pt>
                <c:pt idx="408">
                  <c:v>-349.17496710046828</c:v>
                </c:pt>
                <c:pt idx="409">
                  <c:v>-349.17496710046828</c:v>
                </c:pt>
                <c:pt idx="410">
                  <c:v>-349.17496710046828</c:v>
                </c:pt>
                <c:pt idx="411">
                  <c:v>-349.17496710046828</c:v>
                </c:pt>
                <c:pt idx="412">
                  <c:v>-349.17496710046828</c:v>
                </c:pt>
                <c:pt idx="413">
                  <c:v>-349.17496710046828</c:v>
                </c:pt>
                <c:pt idx="414">
                  <c:v>-349.17496710046828</c:v>
                </c:pt>
                <c:pt idx="415">
                  <c:v>-349.17496710046828</c:v>
                </c:pt>
                <c:pt idx="416">
                  <c:v>-349.17496710046828</c:v>
                </c:pt>
                <c:pt idx="417">
                  <c:v>-349.17496710046828</c:v>
                </c:pt>
                <c:pt idx="418">
                  <c:v>-349.17496710046828</c:v>
                </c:pt>
                <c:pt idx="419">
                  <c:v>-349.17496710046828</c:v>
                </c:pt>
                <c:pt idx="420">
                  <c:v>-349.17496710046828</c:v>
                </c:pt>
                <c:pt idx="421">
                  <c:v>-349.17496710046828</c:v>
                </c:pt>
                <c:pt idx="422">
                  <c:v>-349.17496710046828</c:v>
                </c:pt>
                <c:pt idx="423">
                  <c:v>-349.17496710046828</c:v>
                </c:pt>
                <c:pt idx="424">
                  <c:v>-349.17496710046828</c:v>
                </c:pt>
                <c:pt idx="425">
                  <c:v>-349.17496710046828</c:v>
                </c:pt>
                <c:pt idx="426">
                  <c:v>-349.17496710046828</c:v>
                </c:pt>
                <c:pt idx="427">
                  <c:v>-349.17496710046828</c:v>
                </c:pt>
                <c:pt idx="428">
                  <c:v>-349.17496710046828</c:v>
                </c:pt>
                <c:pt idx="429">
                  <c:v>-349.17496710046828</c:v>
                </c:pt>
                <c:pt idx="430">
                  <c:v>-349.17496710046828</c:v>
                </c:pt>
                <c:pt idx="431">
                  <c:v>-349.17496710046828</c:v>
                </c:pt>
                <c:pt idx="432">
                  <c:v>-349.17496710046828</c:v>
                </c:pt>
                <c:pt idx="433">
                  <c:v>-349.17496710046828</c:v>
                </c:pt>
                <c:pt idx="434">
                  <c:v>-349.17496710046828</c:v>
                </c:pt>
                <c:pt idx="435">
                  <c:v>-349.17496710046828</c:v>
                </c:pt>
                <c:pt idx="436">
                  <c:v>-349.17496710046828</c:v>
                </c:pt>
                <c:pt idx="437">
                  <c:v>-349.17496710046828</c:v>
                </c:pt>
                <c:pt idx="438">
                  <c:v>-349.17496710046828</c:v>
                </c:pt>
                <c:pt idx="439">
                  <c:v>-349.17496710046828</c:v>
                </c:pt>
                <c:pt idx="440">
                  <c:v>-349.17496710046828</c:v>
                </c:pt>
                <c:pt idx="441">
                  <c:v>-349.17496710046828</c:v>
                </c:pt>
                <c:pt idx="442">
                  <c:v>-349.17496710046828</c:v>
                </c:pt>
                <c:pt idx="443">
                  <c:v>-349.17496710046828</c:v>
                </c:pt>
                <c:pt idx="444">
                  <c:v>-349.17496710046828</c:v>
                </c:pt>
                <c:pt idx="445">
                  <c:v>-349.17496710046828</c:v>
                </c:pt>
                <c:pt idx="446">
                  <c:v>-349.17496710046828</c:v>
                </c:pt>
                <c:pt idx="447">
                  <c:v>-349.17496710046828</c:v>
                </c:pt>
                <c:pt idx="448">
                  <c:v>-349.17496710046828</c:v>
                </c:pt>
                <c:pt idx="449">
                  <c:v>-349.17496710046828</c:v>
                </c:pt>
                <c:pt idx="450">
                  <c:v>-349.17496710046828</c:v>
                </c:pt>
                <c:pt idx="451">
                  <c:v>-349.17496710046828</c:v>
                </c:pt>
                <c:pt idx="452">
                  <c:v>-349.17496710046828</c:v>
                </c:pt>
                <c:pt idx="453">
                  <c:v>-349.17496710046828</c:v>
                </c:pt>
                <c:pt idx="454">
                  <c:v>-349.17496710046828</c:v>
                </c:pt>
                <c:pt idx="455">
                  <c:v>-349.17496710046828</c:v>
                </c:pt>
                <c:pt idx="456">
                  <c:v>-349.17496710046828</c:v>
                </c:pt>
                <c:pt idx="457">
                  <c:v>-349.17496710046828</c:v>
                </c:pt>
                <c:pt idx="458">
                  <c:v>-349.17496710046828</c:v>
                </c:pt>
                <c:pt idx="459">
                  <c:v>-349.17496710046828</c:v>
                </c:pt>
                <c:pt idx="460">
                  <c:v>-349.17496710046828</c:v>
                </c:pt>
                <c:pt idx="461">
                  <c:v>-349.17496710046828</c:v>
                </c:pt>
                <c:pt idx="462">
                  <c:v>-349.17496710046828</c:v>
                </c:pt>
                <c:pt idx="463">
                  <c:v>-349.17496710046828</c:v>
                </c:pt>
                <c:pt idx="464">
                  <c:v>-349.17496710046828</c:v>
                </c:pt>
                <c:pt idx="465">
                  <c:v>-349.17496710046828</c:v>
                </c:pt>
                <c:pt idx="466">
                  <c:v>-349.17496710046828</c:v>
                </c:pt>
                <c:pt idx="467">
                  <c:v>-349.17496710046828</c:v>
                </c:pt>
                <c:pt idx="468">
                  <c:v>-349.17496710046828</c:v>
                </c:pt>
                <c:pt idx="469">
                  <c:v>-349.17496710046828</c:v>
                </c:pt>
                <c:pt idx="470">
                  <c:v>-349.17496710046828</c:v>
                </c:pt>
                <c:pt idx="471">
                  <c:v>-349.17496710046828</c:v>
                </c:pt>
                <c:pt idx="472">
                  <c:v>-349.17496710046828</c:v>
                </c:pt>
                <c:pt idx="473">
                  <c:v>-349.17496710046828</c:v>
                </c:pt>
                <c:pt idx="474">
                  <c:v>-349.17496710046828</c:v>
                </c:pt>
                <c:pt idx="475">
                  <c:v>-349.17496710046828</c:v>
                </c:pt>
                <c:pt idx="476">
                  <c:v>-349.17496710046828</c:v>
                </c:pt>
                <c:pt idx="477">
                  <c:v>-349.17496710046828</c:v>
                </c:pt>
                <c:pt idx="478">
                  <c:v>-349.17496710046828</c:v>
                </c:pt>
                <c:pt idx="479">
                  <c:v>-349.17496710046828</c:v>
                </c:pt>
                <c:pt idx="480">
                  <c:v>-349.17496710046828</c:v>
                </c:pt>
                <c:pt idx="481">
                  <c:v>-349.17496710046828</c:v>
                </c:pt>
                <c:pt idx="482">
                  <c:v>-349.17496710046828</c:v>
                </c:pt>
                <c:pt idx="483">
                  <c:v>-349.17496710046828</c:v>
                </c:pt>
                <c:pt idx="484">
                  <c:v>-349.17496710046828</c:v>
                </c:pt>
                <c:pt idx="485">
                  <c:v>-349.17496710046828</c:v>
                </c:pt>
                <c:pt idx="486">
                  <c:v>-349.17496710046828</c:v>
                </c:pt>
                <c:pt idx="487">
                  <c:v>-349.17496710046828</c:v>
                </c:pt>
                <c:pt idx="488">
                  <c:v>-349.17496710046828</c:v>
                </c:pt>
                <c:pt idx="489">
                  <c:v>-349.17496710046828</c:v>
                </c:pt>
                <c:pt idx="490">
                  <c:v>-349.17496710046828</c:v>
                </c:pt>
                <c:pt idx="491">
                  <c:v>-349.17496710046828</c:v>
                </c:pt>
                <c:pt idx="492">
                  <c:v>-349.17496710046828</c:v>
                </c:pt>
                <c:pt idx="493">
                  <c:v>-349.17496710046828</c:v>
                </c:pt>
                <c:pt idx="494">
                  <c:v>-349.17496710046828</c:v>
                </c:pt>
                <c:pt idx="495">
                  <c:v>-349.17496710046828</c:v>
                </c:pt>
                <c:pt idx="496">
                  <c:v>-349.17496710046828</c:v>
                </c:pt>
                <c:pt idx="497">
                  <c:v>-349.17496710046828</c:v>
                </c:pt>
                <c:pt idx="498">
                  <c:v>-349.17496710046828</c:v>
                </c:pt>
                <c:pt idx="499">
                  <c:v>-349.17496710046828</c:v>
                </c:pt>
                <c:pt idx="500">
                  <c:v>-349.17496710046828</c:v>
                </c:pt>
                <c:pt idx="501">
                  <c:v>-349.17496710046828</c:v>
                </c:pt>
                <c:pt idx="502">
                  <c:v>-349.17496710046828</c:v>
                </c:pt>
                <c:pt idx="503">
                  <c:v>-349.17496710046828</c:v>
                </c:pt>
                <c:pt idx="504">
                  <c:v>-349.17496710046828</c:v>
                </c:pt>
                <c:pt idx="505">
                  <c:v>-349.17496710046828</c:v>
                </c:pt>
                <c:pt idx="506">
                  <c:v>-349.17496710046828</c:v>
                </c:pt>
                <c:pt idx="507">
                  <c:v>-349.17496710046828</c:v>
                </c:pt>
                <c:pt idx="508">
                  <c:v>-349.17496710046828</c:v>
                </c:pt>
                <c:pt idx="509">
                  <c:v>-349.17496710046828</c:v>
                </c:pt>
                <c:pt idx="510">
                  <c:v>-349.17496710046828</c:v>
                </c:pt>
                <c:pt idx="511">
                  <c:v>-349.17496710046828</c:v>
                </c:pt>
                <c:pt idx="512">
                  <c:v>-349.17496710046828</c:v>
                </c:pt>
                <c:pt idx="513">
                  <c:v>-349.17496710046828</c:v>
                </c:pt>
                <c:pt idx="514">
                  <c:v>-349.17496710046828</c:v>
                </c:pt>
                <c:pt idx="515">
                  <c:v>-349.17496710046828</c:v>
                </c:pt>
                <c:pt idx="516">
                  <c:v>-349.17496710046828</c:v>
                </c:pt>
                <c:pt idx="517">
                  <c:v>-349.17496710046828</c:v>
                </c:pt>
                <c:pt idx="518">
                  <c:v>-349.17496710046828</c:v>
                </c:pt>
                <c:pt idx="519">
                  <c:v>-349.17496710046828</c:v>
                </c:pt>
                <c:pt idx="520">
                  <c:v>-349.17496710046828</c:v>
                </c:pt>
                <c:pt idx="521">
                  <c:v>-349.17496710046828</c:v>
                </c:pt>
                <c:pt idx="522">
                  <c:v>-349.17496710046828</c:v>
                </c:pt>
                <c:pt idx="523">
                  <c:v>-349.17496710046828</c:v>
                </c:pt>
                <c:pt idx="524">
                  <c:v>-349.17496710046828</c:v>
                </c:pt>
                <c:pt idx="525">
                  <c:v>-349.17496710046828</c:v>
                </c:pt>
                <c:pt idx="526">
                  <c:v>-349.17496710046828</c:v>
                </c:pt>
                <c:pt idx="527">
                  <c:v>-349.17496710046828</c:v>
                </c:pt>
                <c:pt idx="528">
                  <c:v>-349.17496710046828</c:v>
                </c:pt>
                <c:pt idx="529">
                  <c:v>-349.17496710046828</c:v>
                </c:pt>
                <c:pt idx="530">
                  <c:v>-349.17496710046828</c:v>
                </c:pt>
                <c:pt idx="531">
                  <c:v>-349.17496710046828</c:v>
                </c:pt>
                <c:pt idx="532">
                  <c:v>-349.17496710046828</c:v>
                </c:pt>
                <c:pt idx="533">
                  <c:v>-349.17496710046828</c:v>
                </c:pt>
                <c:pt idx="534">
                  <c:v>-349.17496710046828</c:v>
                </c:pt>
                <c:pt idx="535">
                  <c:v>-349.17496710046828</c:v>
                </c:pt>
                <c:pt idx="536">
                  <c:v>-349.17496710046828</c:v>
                </c:pt>
                <c:pt idx="537">
                  <c:v>-349.17496710046828</c:v>
                </c:pt>
                <c:pt idx="538">
                  <c:v>-349.17496710046828</c:v>
                </c:pt>
                <c:pt idx="539">
                  <c:v>-349.17496710046828</c:v>
                </c:pt>
                <c:pt idx="540">
                  <c:v>-349.17496710046828</c:v>
                </c:pt>
                <c:pt idx="541">
                  <c:v>-349.17496710046828</c:v>
                </c:pt>
                <c:pt idx="542">
                  <c:v>-349.17496710046828</c:v>
                </c:pt>
                <c:pt idx="543">
                  <c:v>-349.17496710046828</c:v>
                </c:pt>
                <c:pt idx="544">
                  <c:v>-349.17496710046828</c:v>
                </c:pt>
                <c:pt idx="545">
                  <c:v>-349.17496710046828</c:v>
                </c:pt>
                <c:pt idx="546">
                  <c:v>-349.17496710046828</c:v>
                </c:pt>
                <c:pt idx="547">
                  <c:v>-349.17496710046828</c:v>
                </c:pt>
                <c:pt idx="548">
                  <c:v>-349.17496710046828</c:v>
                </c:pt>
                <c:pt idx="549">
                  <c:v>-349.17496710046828</c:v>
                </c:pt>
                <c:pt idx="550">
                  <c:v>-349.17496710046828</c:v>
                </c:pt>
                <c:pt idx="551">
                  <c:v>-349.17496710046828</c:v>
                </c:pt>
                <c:pt idx="552">
                  <c:v>-349.17496710046828</c:v>
                </c:pt>
                <c:pt idx="553">
                  <c:v>-349.17496710046828</c:v>
                </c:pt>
                <c:pt idx="554">
                  <c:v>-349.17496710046828</c:v>
                </c:pt>
                <c:pt idx="555">
                  <c:v>-349.17496710046828</c:v>
                </c:pt>
                <c:pt idx="556">
                  <c:v>-349.17496710046828</c:v>
                </c:pt>
                <c:pt idx="557">
                  <c:v>-349.17496710046828</c:v>
                </c:pt>
                <c:pt idx="558">
                  <c:v>-349.17496710046828</c:v>
                </c:pt>
                <c:pt idx="559">
                  <c:v>-349.17496710046828</c:v>
                </c:pt>
                <c:pt idx="560">
                  <c:v>-349.17496710046828</c:v>
                </c:pt>
                <c:pt idx="561">
                  <c:v>-349.17496710046828</c:v>
                </c:pt>
                <c:pt idx="562">
                  <c:v>-349.17496710046828</c:v>
                </c:pt>
                <c:pt idx="563">
                  <c:v>-349.17496710046828</c:v>
                </c:pt>
                <c:pt idx="564">
                  <c:v>-349.17496710046828</c:v>
                </c:pt>
                <c:pt idx="565">
                  <c:v>-349.17496710046828</c:v>
                </c:pt>
                <c:pt idx="566">
                  <c:v>-349.17496710046828</c:v>
                </c:pt>
                <c:pt idx="567">
                  <c:v>-349.17496710046828</c:v>
                </c:pt>
                <c:pt idx="568">
                  <c:v>-349.17496710046828</c:v>
                </c:pt>
                <c:pt idx="569">
                  <c:v>-349.17496710046828</c:v>
                </c:pt>
                <c:pt idx="570">
                  <c:v>-349.17496710046828</c:v>
                </c:pt>
                <c:pt idx="571">
                  <c:v>-349.17496710046828</c:v>
                </c:pt>
                <c:pt idx="572">
                  <c:v>-349.17496710046828</c:v>
                </c:pt>
                <c:pt idx="573">
                  <c:v>-349.17496710046828</c:v>
                </c:pt>
                <c:pt idx="574">
                  <c:v>-349.17496710046828</c:v>
                </c:pt>
                <c:pt idx="575">
                  <c:v>-349.17496710046828</c:v>
                </c:pt>
                <c:pt idx="576">
                  <c:v>-349.17496710046828</c:v>
                </c:pt>
                <c:pt idx="577">
                  <c:v>-349.17496710046828</c:v>
                </c:pt>
                <c:pt idx="578">
                  <c:v>-349.17496710046828</c:v>
                </c:pt>
                <c:pt idx="579">
                  <c:v>-349.17496710046828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-1860.888565382161</c:v>
                </c:pt>
                <c:pt idx="1">
                  <c:v>-1860.888565382161</c:v>
                </c:pt>
                <c:pt idx="2">
                  <c:v>-1860.888565382161</c:v>
                </c:pt>
                <c:pt idx="3">
                  <c:v>-1860.888565382161</c:v>
                </c:pt>
                <c:pt idx="4">
                  <c:v>-1860.888565382161</c:v>
                </c:pt>
                <c:pt idx="5">
                  <c:v>-1860.888565382161</c:v>
                </c:pt>
                <c:pt idx="6">
                  <c:v>-1860.888565382161</c:v>
                </c:pt>
                <c:pt idx="7">
                  <c:v>-1860.888565382161</c:v>
                </c:pt>
                <c:pt idx="8">
                  <c:v>-1860.888565382161</c:v>
                </c:pt>
                <c:pt idx="9">
                  <c:v>-1860.888565382161</c:v>
                </c:pt>
                <c:pt idx="10">
                  <c:v>-1860.888565382161</c:v>
                </c:pt>
                <c:pt idx="11">
                  <c:v>-1860.888565382161</c:v>
                </c:pt>
                <c:pt idx="12">
                  <c:v>-1860.888565382161</c:v>
                </c:pt>
                <c:pt idx="13">
                  <c:v>-1860.888565382161</c:v>
                </c:pt>
                <c:pt idx="14">
                  <c:v>-1860.888565382161</c:v>
                </c:pt>
                <c:pt idx="15">
                  <c:v>-1860.888565382161</c:v>
                </c:pt>
                <c:pt idx="16">
                  <c:v>-1860.888565382161</c:v>
                </c:pt>
                <c:pt idx="17">
                  <c:v>-1860.888565382161</c:v>
                </c:pt>
                <c:pt idx="18">
                  <c:v>-1860.888565382161</c:v>
                </c:pt>
                <c:pt idx="19">
                  <c:v>-1860.888565382161</c:v>
                </c:pt>
                <c:pt idx="20">
                  <c:v>-1860.888565382161</c:v>
                </c:pt>
                <c:pt idx="21">
                  <c:v>-1860.888565382161</c:v>
                </c:pt>
                <c:pt idx="22">
                  <c:v>-1860.888565382161</c:v>
                </c:pt>
                <c:pt idx="23">
                  <c:v>-1860.888565382161</c:v>
                </c:pt>
                <c:pt idx="24">
                  <c:v>-1860.888565382161</c:v>
                </c:pt>
                <c:pt idx="25">
                  <c:v>-1860.888565382161</c:v>
                </c:pt>
                <c:pt idx="26">
                  <c:v>-1860.888565382161</c:v>
                </c:pt>
                <c:pt idx="27">
                  <c:v>-1860.888565382161</c:v>
                </c:pt>
                <c:pt idx="28">
                  <c:v>-1860.888565382161</c:v>
                </c:pt>
                <c:pt idx="29">
                  <c:v>-1860.888565382161</c:v>
                </c:pt>
                <c:pt idx="30">
                  <c:v>-1860.888565382161</c:v>
                </c:pt>
                <c:pt idx="31">
                  <c:v>-1860.888565382161</c:v>
                </c:pt>
                <c:pt idx="32">
                  <c:v>-1860.888565382161</c:v>
                </c:pt>
                <c:pt idx="33">
                  <c:v>-1860.888565382161</c:v>
                </c:pt>
                <c:pt idx="34">
                  <c:v>-1860.888565382161</c:v>
                </c:pt>
                <c:pt idx="35">
                  <c:v>-1860.888565382161</c:v>
                </c:pt>
                <c:pt idx="36">
                  <c:v>-1860.888565382161</c:v>
                </c:pt>
                <c:pt idx="37">
                  <c:v>-1860.888565382161</c:v>
                </c:pt>
                <c:pt idx="38">
                  <c:v>-1860.888565382161</c:v>
                </c:pt>
                <c:pt idx="39">
                  <c:v>-1860.888565382161</c:v>
                </c:pt>
                <c:pt idx="40">
                  <c:v>-1860.888565382161</c:v>
                </c:pt>
                <c:pt idx="41">
                  <c:v>-1860.888565382161</c:v>
                </c:pt>
                <c:pt idx="42">
                  <c:v>-1860.888565382161</c:v>
                </c:pt>
                <c:pt idx="43">
                  <c:v>-1860.888565382161</c:v>
                </c:pt>
                <c:pt idx="44">
                  <c:v>-1860.888565382161</c:v>
                </c:pt>
                <c:pt idx="45">
                  <c:v>-1860.888565382161</c:v>
                </c:pt>
                <c:pt idx="46">
                  <c:v>-1860.888565382161</c:v>
                </c:pt>
                <c:pt idx="47">
                  <c:v>-1860.888565382161</c:v>
                </c:pt>
                <c:pt idx="48">
                  <c:v>-1860.888565382161</c:v>
                </c:pt>
                <c:pt idx="49">
                  <c:v>-1860.888565382161</c:v>
                </c:pt>
                <c:pt idx="50">
                  <c:v>-1860.888565382161</c:v>
                </c:pt>
                <c:pt idx="51">
                  <c:v>-1860.888565382161</c:v>
                </c:pt>
                <c:pt idx="52">
                  <c:v>-1860.888565382161</c:v>
                </c:pt>
                <c:pt idx="53">
                  <c:v>-1860.888565382161</c:v>
                </c:pt>
                <c:pt idx="54">
                  <c:v>-1860.888565382161</c:v>
                </c:pt>
                <c:pt idx="55">
                  <c:v>-1860.888565382161</c:v>
                </c:pt>
                <c:pt idx="56">
                  <c:v>-1860.888565382161</c:v>
                </c:pt>
                <c:pt idx="57">
                  <c:v>-1860.888565382161</c:v>
                </c:pt>
                <c:pt idx="58">
                  <c:v>-1860.888565382161</c:v>
                </c:pt>
                <c:pt idx="59">
                  <c:v>-1860.888565382161</c:v>
                </c:pt>
                <c:pt idx="60">
                  <c:v>-1860.888565382161</c:v>
                </c:pt>
                <c:pt idx="61">
                  <c:v>-1860.888565382161</c:v>
                </c:pt>
                <c:pt idx="62">
                  <c:v>-1860.888565382161</c:v>
                </c:pt>
                <c:pt idx="63">
                  <c:v>-1860.888565382161</c:v>
                </c:pt>
                <c:pt idx="64">
                  <c:v>-1860.888565382161</c:v>
                </c:pt>
                <c:pt idx="65">
                  <c:v>-1860.888565382161</c:v>
                </c:pt>
                <c:pt idx="66">
                  <c:v>-1860.888565382161</c:v>
                </c:pt>
                <c:pt idx="67">
                  <c:v>-1860.888565382161</c:v>
                </c:pt>
                <c:pt idx="68">
                  <c:v>-1860.888565382161</c:v>
                </c:pt>
                <c:pt idx="69">
                  <c:v>-1860.888565382161</c:v>
                </c:pt>
                <c:pt idx="70">
                  <c:v>-1860.888565382161</c:v>
                </c:pt>
                <c:pt idx="71">
                  <c:v>-1860.888565382161</c:v>
                </c:pt>
                <c:pt idx="72">
                  <c:v>-1860.888565382161</c:v>
                </c:pt>
                <c:pt idx="73">
                  <c:v>-1860.888565382161</c:v>
                </c:pt>
                <c:pt idx="74">
                  <c:v>-1860.888565382161</c:v>
                </c:pt>
                <c:pt idx="75">
                  <c:v>-1860.888565382161</c:v>
                </c:pt>
                <c:pt idx="76">
                  <c:v>-1860.888565382161</c:v>
                </c:pt>
                <c:pt idx="77">
                  <c:v>-1860.888565382161</c:v>
                </c:pt>
                <c:pt idx="78">
                  <c:v>-1860.888565382161</c:v>
                </c:pt>
                <c:pt idx="79">
                  <c:v>-1860.888565382161</c:v>
                </c:pt>
                <c:pt idx="80">
                  <c:v>-1860.888565382161</c:v>
                </c:pt>
                <c:pt idx="81">
                  <c:v>-1860.888565382161</c:v>
                </c:pt>
                <c:pt idx="82">
                  <c:v>-1860.888565382161</c:v>
                </c:pt>
                <c:pt idx="83">
                  <c:v>-1860.888565382161</c:v>
                </c:pt>
                <c:pt idx="84">
                  <c:v>-1860.888565382161</c:v>
                </c:pt>
                <c:pt idx="85">
                  <c:v>-1860.888565382161</c:v>
                </c:pt>
                <c:pt idx="86">
                  <c:v>-1860.888565382161</c:v>
                </c:pt>
                <c:pt idx="87">
                  <c:v>-1860.888565382161</c:v>
                </c:pt>
                <c:pt idx="88">
                  <c:v>-1860.888565382161</c:v>
                </c:pt>
                <c:pt idx="89">
                  <c:v>-1860.888565382161</c:v>
                </c:pt>
                <c:pt idx="90">
                  <c:v>-1860.888565382161</c:v>
                </c:pt>
                <c:pt idx="91">
                  <c:v>-1860.888565382161</c:v>
                </c:pt>
                <c:pt idx="92">
                  <c:v>-1860.888565382161</c:v>
                </c:pt>
                <c:pt idx="93">
                  <c:v>-1860.888565382161</c:v>
                </c:pt>
                <c:pt idx="94">
                  <c:v>-1860.888565382161</c:v>
                </c:pt>
                <c:pt idx="95">
                  <c:v>-1860.888565382161</c:v>
                </c:pt>
                <c:pt idx="96">
                  <c:v>-1860.888565382161</c:v>
                </c:pt>
                <c:pt idx="97">
                  <c:v>-1860.888565382161</c:v>
                </c:pt>
                <c:pt idx="98">
                  <c:v>-1860.888565382161</c:v>
                </c:pt>
                <c:pt idx="99">
                  <c:v>-1860.888565382161</c:v>
                </c:pt>
                <c:pt idx="100">
                  <c:v>-1860.888565382161</c:v>
                </c:pt>
                <c:pt idx="101">
                  <c:v>-1860.888565382161</c:v>
                </c:pt>
                <c:pt idx="102">
                  <c:v>-1860.888565382161</c:v>
                </c:pt>
                <c:pt idx="103">
                  <c:v>-1860.888565382161</c:v>
                </c:pt>
                <c:pt idx="104">
                  <c:v>-1860.888565382161</c:v>
                </c:pt>
                <c:pt idx="105">
                  <c:v>-1860.888565382161</c:v>
                </c:pt>
                <c:pt idx="106">
                  <c:v>-1860.888565382161</c:v>
                </c:pt>
                <c:pt idx="107">
                  <c:v>-1860.888565382161</c:v>
                </c:pt>
                <c:pt idx="108">
                  <c:v>-1860.888565382161</c:v>
                </c:pt>
                <c:pt idx="109">
                  <c:v>-1860.888565382161</c:v>
                </c:pt>
                <c:pt idx="110">
                  <c:v>-1860.888565382161</c:v>
                </c:pt>
                <c:pt idx="111">
                  <c:v>-1860.888565382161</c:v>
                </c:pt>
                <c:pt idx="112">
                  <c:v>-1860.888565382161</c:v>
                </c:pt>
                <c:pt idx="113">
                  <c:v>-1860.888565382161</c:v>
                </c:pt>
                <c:pt idx="114">
                  <c:v>-1860.888565382161</c:v>
                </c:pt>
                <c:pt idx="115">
                  <c:v>-1860.888565382161</c:v>
                </c:pt>
                <c:pt idx="116">
                  <c:v>-1860.888565382161</c:v>
                </c:pt>
                <c:pt idx="117">
                  <c:v>-1860.888565382161</c:v>
                </c:pt>
                <c:pt idx="118">
                  <c:v>-1860.888565382161</c:v>
                </c:pt>
                <c:pt idx="119">
                  <c:v>-1860.888565382161</c:v>
                </c:pt>
                <c:pt idx="120">
                  <c:v>-1860.888565382161</c:v>
                </c:pt>
                <c:pt idx="121">
                  <c:v>-1860.888565382161</c:v>
                </c:pt>
                <c:pt idx="122">
                  <c:v>-1860.888565382161</c:v>
                </c:pt>
                <c:pt idx="123">
                  <c:v>-1860.888565382161</c:v>
                </c:pt>
                <c:pt idx="124">
                  <c:v>-1860.888565382161</c:v>
                </c:pt>
                <c:pt idx="125">
                  <c:v>-1860.888565382161</c:v>
                </c:pt>
                <c:pt idx="126">
                  <c:v>-1860.888565382161</c:v>
                </c:pt>
                <c:pt idx="127">
                  <c:v>-1860.888565382161</c:v>
                </c:pt>
                <c:pt idx="128">
                  <c:v>-1860.888565382161</c:v>
                </c:pt>
                <c:pt idx="129">
                  <c:v>-1860.888565382161</c:v>
                </c:pt>
                <c:pt idx="130">
                  <c:v>-1860.888565382161</c:v>
                </c:pt>
                <c:pt idx="131">
                  <c:v>-1860.888565382161</c:v>
                </c:pt>
                <c:pt idx="132">
                  <c:v>-1860.888565382161</c:v>
                </c:pt>
                <c:pt idx="133">
                  <c:v>-1860.888565382161</c:v>
                </c:pt>
                <c:pt idx="134">
                  <c:v>-1860.888565382161</c:v>
                </c:pt>
                <c:pt idx="135">
                  <c:v>-1860.888565382161</c:v>
                </c:pt>
                <c:pt idx="136">
                  <c:v>-1860.888565382161</c:v>
                </c:pt>
                <c:pt idx="137">
                  <c:v>-1860.888565382161</c:v>
                </c:pt>
                <c:pt idx="138">
                  <c:v>-1860.888565382161</c:v>
                </c:pt>
                <c:pt idx="139">
                  <c:v>-1860.888565382161</c:v>
                </c:pt>
                <c:pt idx="140">
                  <c:v>-1860.888565382161</c:v>
                </c:pt>
                <c:pt idx="141">
                  <c:v>-1860.888565382161</c:v>
                </c:pt>
                <c:pt idx="142">
                  <c:v>-1860.888565382161</c:v>
                </c:pt>
                <c:pt idx="143">
                  <c:v>-1860.888565382161</c:v>
                </c:pt>
                <c:pt idx="144">
                  <c:v>-1860.888565382161</c:v>
                </c:pt>
                <c:pt idx="145">
                  <c:v>-1860.888565382161</c:v>
                </c:pt>
                <c:pt idx="146">
                  <c:v>-1860.888565382161</c:v>
                </c:pt>
                <c:pt idx="147">
                  <c:v>-1860.888565382161</c:v>
                </c:pt>
                <c:pt idx="148">
                  <c:v>-1860.888565382161</c:v>
                </c:pt>
                <c:pt idx="149">
                  <c:v>-1860.888565382161</c:v>
                </c:pt>
                <c:pt idx="150">
                  <c:v>-1860.888565382161</c:v>
                </c:pt>
                <c:pt idx="151">
                  <c:v>-1860.888565382161</c:v>
                </c:pt>
                <c:pt idx="152">
                  <c:v>-1860.888565382161</c:v>
                </c:pt>
                <c:pt idx="153">
                  <c:v>-1860.888565382161</c:v>
                </c:pt>
                <c:pt idx="154">
                  <c:v>-1860.888565382161</c:v>
                </c:pt>
                <c:pt idx="155">
                  <c:v>-1860.888565382161</c:v>
                </c:pt>
                <c:pt idx="156">
                  <c:v>-1860.888565382161</c:v>
                </c:pt>
                <c:pt idx="157">
                  <c:v>-1860.888565382161</c:v>
                </c:pt>
                <c:pt idx="158">
                  <c:v>-1860.888565382161</c:v>
                </c:pt>
                <c:pt idx="159">
                  <c:v>-1860.888565382161</c:v>
                </c:pt>
                <c:pt idx="160">
                  <c:v>-1860.888565382161</c:v>
                </c:pt>
                <c:pt idx="161">
                  <c:v>-1860.888565382161</c:v>
                </c:pt>
                <c:pt idx="162">
                  <c:v>-1860.888565382161</c:v>
                </c:pt>
                <c:pt idx="163">
                  <c:v>-1860.888565382161</c:v>
                </c:pt>
                <c:pt idx="164">
                  <c:v>-1860.888565382161</c:v>
                </c:pt>
                <c:pt idx="165">
                  <c:v>-1860.888565382161</c:v>
                </c:pt>
                <c:pt idx="166">
                  <c:v>-1860.888565382161</c:v>
                </c:pt>
                <c:pt idx="167">
                  <c:v>-1860.888565382161</c:v>
                </c:pt>
                <c:pt idx="168">
                  <c:v>-1860.888565382161</c:v>
                </c:pt>
                <c:pt idx="169">
                  <c:v>-1860.888565382161</c:v>
                </c:pt>
                <c:pt idx="170">
                  <c:v>-1860.888565382161</c:v>
                </c:pt>
                <c:pt idx="171">
                  <c:v>-1860.888565382161</c:v>
                </c:pt>
                <c:pt idx="172">
                  <c:v>-1860.888565382161</c:v>
                </c:pt>
                <c:pt idx="173">
                  <c:v>-1860.888565382161</c:v>
                </c:pt>
                <c:pt idx="174">
                  <c:v>-1860.888565382161</c:v>
                </c:pt>
                <c:pt idx="175">
                  <c:v>-1860.888565382161</c:v>
                </c:pt>
                <c:pt idx="176">
                  <c:v>-1860.888565382161</c:v>
                </c:pt>
                <c:pt idx="177">
                  <c:v>-1860.888565382161</c:v>
                </c:pt>
                <c:pt idx="178">
                  <c:v>-1860.888565382161</c:v>
                </c:pt>
                <c:pt idx="179">
                  <c:v>-1860.888565382161</c:v>
                </c:pt>
                <c:pt idx="180">
                  <c:v>-1860.888565382161</c:v>
                </c:pt>
                <c:pt idx="181">
                  <c:v>-1860.888565382161</c:v>
                </c:pt>
                <c:pt idx="182">
                  <c:v>-1860.888565382161</c:v>
                </c:pt>
                <c:pt idx="183">
                  <c:v>-1860.888565382161</c:v>
                </c:pt>
                <c:pt idx="184">
                  <c:v>-1860.888565382161</c:v>
                </c:pt>
                <c:pt idx="185">
                  <c:v>-1860.888565382161</c:v>
                </c:pt>
                <c:pt idx="186">
                  <c:v>-1860.888565382161</c:v>
                </c:pt>
                <c:pt idx="187">
                  <c:v>-1860.888565382161</c:v>
                </c:pt>
                <c:pt idx="188">
                  <c:v>-1860.888565382161</c:v>
                </c:pt>
                <c:pt idx="189">
                  <c:v>-1860.888565382161</c:v>
                </c:pt>
                <c:pt idx="190">
                  <c:v>-1860.888565382161</c:v>
                </c:pt>
                <c:pt idx="191">
                  <c:v>-1860.888565382161</c:v>
                </c:pt>
                <c:pt idx="192">
                  <c:v>-1860.888565382161</c:v>
                </c:pt>
                <c:pt idx="193">
                  <c:v>-1860.888565382161</c:v>
                </c:pt>
                <c:pt idx="194">
                  <c:v>-1860.888565382161</c:v>
                </c:pt>
                <c:pt idx="195">
                  <c:v>-1860.888565382161</c:v>
                </c:pt>
                <c:pt idx="196">
                  <c:v>-1860.888565382161</c:v>
                </c:pt>
                <c:pt idx="197">
                  <c:v>-1860.888565382161</c:v>
                </c:pt>
                <c:pt idx="198">
                  <c:v>-1860.888565382161</c:v>
                </c:pt>
                <c:pt idx="199">
                  <c:v>-1860.888565382161</c:v>
                </c:pt>
                <c:pt idx="200">
                  <c:v>-1860.888565382161</c:v>
                </c:pt>
                <c:pt idx="201">
                  <c:v>-1860.888565382161</c:v>
                </c:pt>
                <c:pt idx="202">
                  <c:v>-1860.888565382161</c:v>
                </c:pt>
                <c:pt idx="203">
                  <c:v>-1860.888565382161</c:v>
                </c:pt>
                <c:pt idx="204">
                  <c:v>-1860.888565382161</c:v>
                </c:pt>
                <c:pt idx="205">
                  <c:v>-1860.888565382161</c:v>
                </c:pt>
                <c:pt idx="206">
                  <c:v>-1860.888565382161</c:v>
                </c:pt>
                <c:pt idx="207">
                  <c:v>-1860.888565382161</c:v>
                </c:pt>
                <c:pt idx="208">
                  <c:v>-1860.888565382161</c:v>
                </c:pt>
                <c:pt idx="209">
                  <c:v>-1860.888565382161</c:v>
                </c:pt>
                <c:pt idx="210">
                  <c:v>-1860.888565382161</c:v>
                </c:pt>
                <c:pt idx="211">
                  <c:v>-1860.888565382161</c:v>
                </c:pt>
                <c:pt idx="212">
                  <c:v>-1860.888565382161</c:v>
                </c:pt>
                <c:pt idx="213">
                  <c:v>-1860.888565382161</c:v>
                </c:pt>
                <c:pt idx="214">
                  <c:v>-1860.888565382161</c:v>
                </c:pt>
                <c:pt idx="215">
                  <c:v>-1860.888565382161</c:v>
                </c:pt>
                <c:pt idx="216">
                  <c:v>-1860.888565382161</c:v>
                </c:pt>
                <c:pt idx="217">
                  <c:v>-1860.888565382161</c:v>
                </c:pt>
                <c:pt idx="218">
                  <c:v>-1860.888565382161</c:v>
                </c:pt>
                <c:pt idx="219">
                  <c:v>-1860.888565382161</c:v>
                </c:pt>
                <c:pt idx="220">
                  <c:v>-1860.888565382161</c:v>
                </c:pt>
                <c:pt idx="221">
                  <c:v>-1860.888565382161</c:v>
                </c:pt>
                <c:pt idx="222">
                  <c:v>-1860.888565382161</c:v>
                </c:pt>
                <c:pt idx="223">
                  <c:v>-1860.888565382161</c:v>
                </c:pt>
                <c:pt idx="224">
                  <c:v>-1860.888565382161</c:v>
                </c:pt>
                <c:pt idx="225">
                  <c:v>-1860.888565382161</c:v>
                </c:pt>
                <c:pt idx="226">
                  <c:v>-1860.888565382161</c:v>
                </c:pt>
                <c:pt idx="227">
                  <c:v>-1860.888565382161</c:v>
                </c:pt>
                <c:pt idx="228">
                  <c:v>-1860.888565382161</c:v>
                </c:pt>
                <c:pt idx="229">
                  <c:v>-1860.888565382161</c:v>
                </c:pt>
                <c:pt idx="230">
                  <c:v>-1860.888565382161</c:v>
                </c:pt>
                <c:pt idx="231">
                  <c:v>-1860.888565382161</c:v>
                </c:pt>
                <c:pt idx="232">
                  <c:v>-1860.888565382161</c:v>
                </c:pt>
                <c:pt idx="233">
                  <c:v>-1860.888565382161</c:v>
                </c:pt>
                <c:pt idx="234">
                  <c:v>-1860.888565382161</c:v>
                </c:pt>
                <c:pt idx="235">
                  <c:v>-1860.888565382161</c:v>
                </c:pt>
                <c:pt idx="236">
                  <c:v>-1860.888565382161</c:v>
                </c:pt>
                <c:pt idx="237">
                  <c:v>-1860.888565382161</c:v>
                </c:pt>
                <c:pt idx="238">
                  <c:v>-1860.888565382161</c:v>
                </c:pt>
                <c:pt idx="239">
                  <c:v>-1860.888565382161</c:v>
                </c:pt>
                <c:pt idx="240">
                  <c:v>-1860.888565382161</c:v>
                </c:pt>
                <c:pt idx="241">
                  <c:v>-1860.888565382161</c:v>
                </c:pt>
                <c:pt idx="242">
                  <c:v>-1860.888565382161</c:v>
                </c:pt>
                <c:pt idx="243">
                  <c:v>-1860.888565382161</c:v>
                </c:pt>
                <c:pt idx="244">
                  <c:v>-1860.888565382161</c:v>
                </c:pt>
                <c:pt idx="245">
                  <c:v>-1860.888565382161</c:v>
                </c:pt>
                <c:pt idx="246">
                  <c:v>-1860.888565382161</c:v>
                </c:pt>
                <c:pt idx="247">
                  <c:v>-1860.888565382161</c:v>
                </c:pt>
                <c:pt idx="248">
                  <c:v>-1860.888565382161</c:v>
                </c:pt>
                <c:pt idx="249">
                  <c:v>-1860.888565382161</c:v>
                </c:pt>
                <c:pt idx="250">
                  <c:v>-1860.888565382161</c:v>
                </c:pt>
                <c:pt idx="251">
                  <c:v>-1860.888565382161</c:v>
                </c:pt>
                <c:pt idx="252">
                  <c:v>-1860.888565382161</c:v>
                </c:pt>
                <c:pt idx="253">
                  <c:v>-1860.888565382161</c:v>
                </c:pt>
                <c:pt idx="254">
                  <c:v>-1860.888565382161</c:v>
                </c:pt>
                <c:pt idx="255">
                  <c:v>-1860.888565382161</c:v>
                </c:pt>
                <c:pt idx="256">
                  <c:v>-1860.888565382161</c:v>
                </c:pt>
                <c:pt idx="257">
                  <c:v>-1860.888565382161</c:v>
                </c:pt>
                <c:pt idx="258">
                  <c:v>-1860.888565382161</c:v>
                </c:pt>
                <c:pt idx="259">
                  <c:v>-1860.888565382161</c:v>
                </c:pt>
                <c:pt idx="260">
                  <c:v>-1860.888565382161</c:v>
                </c:pt>
                <c:pt idx="261">
                  <c:v>-1860.888565382161</c:v>
                </c:pt>
                <c:pt idx="262">
                  <c:v>-1860.888565382161</c:v>
                </c:pt>
                <c:pt idx="263">
                  <c:v>-1860.888565382161</c:v>
                </c:pt>
                <c:pt idx="264">
                  <c:v>-1860.888565382161</c:v>
                </c:pt>
                <c:pt idx="265">
                  <c:v>-1860.888565382161</c:v>
                </c:pt>
                <c:pt idx="266">
                  <c:v>-1860.888565382161</c:v>
                </c:pt>
                <c:pt idx="267">
                  <c:v>-1860.888565382161</c:v>
                </c:pt>
                <c:pt idx="268">
                  <c:v>-1860.888565382161</c:v>
                </c:pt>
                <c:pt idx="269">
                  <c:v>-1860.888565382161</c:v>
                </c:pt>
                <c:pt idx="270">
                  <c:v>-1860.888565382161</c:v>
                </c:pt>
                <c:pt idx="271">
                  <c:v>-1860.888565382161</c:v>
                </c:pt>
                <c:pt idx="272">
                  <c:v>-1860.888565382161</c:v>
                </c:pt>
                <c:pt idx="273">
                  <c:v>-1860.888565382161</c:v>
                </c:pt>
                <c:pt idx="274">
                  <c:v>-1860.888565382161</c:v>
                </c:pt>
                <c:pt idx="275">
                  <c:v>536.53078104358633</c:v>
                </c:pt>
                <c:pt idx="276">
                  <c:v>536.53078104358633</c:v>
                </c:pt>
                <c:pt idx="277">
                  <c:v>536.53078104358633</c:v>
                </c:pt>
                <c:pt idx="278">
                  <c:v>536.53078104358633</c:v>
                </c:pt>
                <c:pt idx="279">
                  <c:v>536.53078104358633</c:v>
                </c:pt>
                <c:pt idx="280">
                  <c:v>536.53078104358633</c:v>
                </c:pt>
                <c:pt idx="281">
                  <c:v>536.53078104358633</c:v>
                </c:pt>
                <c:pt idx="282">
                  <c:v>536.53078104358633</c:v>
                </c:pt>
                <c:pt idx="283">
                  <c:v>536.53078104358633</c:v>
                </c:pt>
                <c:pt idx="284">
                  <c:v>536.53078104358633</c:v>
                </c:pt>
                <c:pt idx="285">
                  <c:v>536.53078104358633</c:v>
                </c:pt>
                <c:pt idx="286">
                  <c:v>536.53078104358633</c:v>
                </c:pt>
                <c:pt idx="287">
                  <c:v>536.53078104358633</c:v>
                </c:pt>
                <c:pt idx="288">
                  <c:v>536.53078104358633</c:v>
                </c:pt>
                <c:pt idx="289">
                  <c:v>536.53078104358633</c:v>
                </c:pt>
                <c:pt idx="290">
                  <c:v>536.53078104358633</c:v>
                </c:pt>
                <c:pt idx="291">
                  <c:v>536.53078104358633</c:v>
                </c:pt>
                <c:pt idx="292">
                  <c:v>536.53078104358633</c:v>
                </c:pt>
                <c:pt idx="293">
                  <c:v>536.53078104358633</c:v>
                </c:pt>
                <c:pt idx="294">
                  <c:v>536.53078104358633</c:v>
                </c:pt>
                <c:pt idx="295">
                  <c:v>536.53078104358633</c:v>
                </c:pt>
                <c:pt idx="296">
                  <c:v>536.53078104358633</c:v>
                </c:pt>
                <c:pt idx="297">
                  <c:v>536.53078104358633</c:v>
                </c:pt>
                <c:pt idx="298">
                  <c:v>536.53078104358633</c:v>
                </c:pt>
                <c:pt idx="299">
                  <c:v>536.53078104358633</c:v>
                </c:pt>
                <c:pt idx="300">
                  <c:v>536.53078104358633</c:v>
                </c:pt>
                <c:pt idx="301">
                  <c:v>536.53078104358633</c:v>
                </c:pt>
                <c:pt idx="302">
                  <c:v>536.53078104358633</c:v>
                </c:pt>
                <c:pt idx="303">
                  <c:v>536.53078104358633</c:v>
                </c:pt>
                <c:pt idx="304">
                  <c:v>536.53078104358633</c:v>
                </c:pt>
                <c:pt idx="305">
                  <c:v>536.53078104358633</c:v>
                </c:pt>
                <c:pt idx="306">
                  <c:v>536.53078104358633</c:v>
                </c:pt>
                <c:pt idx="307">
                  <c:v>536.53078104358633</c:v>
                </c:pt>
                <c:pt idx="308">
                  <c:v>536.53078104358633</c:v>
                </c:pt>
                <c:pt idx="309">
                  <c:v>536.53078104358633</c:v>
                </c:pt>
                <c:pt idx="310">
                  <c:v>536.53078104358633</c:v>
                </c:pt>
                <c:pt idx="311">
                  <c:v>536.53078104358633</c:v>
                </c:pt>
                <c:pt idx="312">
                  <c:v>536.53078104358633</c:v>
                </c:pt>
                <c:pt idx="313">
                  <c:v>536.53078104358633</c:v>
                </c:pt>
                <c:pt idx="314">
                  <c:v>536.53078104358633</c:v>
                </c:pt>
                <c:pt idx="315">
                  <c:v>536.53078104358633</c:v>
                </c:pt>
                <c:pt idx="316">
                  <c:v>536.53078104358633</c:v>
                </c:pt>
                <c:pt idx="317">
                  <c:v>536.53078104358633</c:v>
                </c:pt>
                <c:pt idx="318">
                  <c:v>536.53078104358633</c:v>
                </c:pt>
                <c:pt idx="319">
                  <c:v>536.53078104358633</c:v>
                </c:pt>
                <c:pt idx="320">
                  <c:v>536.53078104358633</c:v>
                </c:pt>
                <c:pt idx="321">
                  <c:v>536.53078104358633</c:v>
                </c:pt>
                <c:pt idx="322">
                  <c:v>536.53078104358633</c:v>
                </c:pt>
                <c:pt idx="323">
                  <c:v>536.53078104358633</c:v>
                </c:pt>
                <c:pt idx="324">
                  <c:v>536.53078104358633</c:v>
                </c:pt>
                <c:pt idx="325">
                  <c:v>536.53078104358633</c:v>
                </c:pt>
                <c:pt idx="326">
                  <c:v>536.53078104358633</c:v>
                </c:pt>
                <c:pt idx="327">
                  <c:v>536.53078104358633</c:v>
                </c:pt>
                <c:pt idx="328">
                  <c:v>536.53078104358633</c:v>
                </c:pt>
                <c:pt idx="329">
                  <c:v>536.53078104358633</c:v>
                </c:pt>
                <c:pt idx="330">
                  <c:v>536.53078104358633</c:v>
                </c:pt>
                <c:pt idx="331">
                  <c:v>536.53078104358633</c:v>
                </c:pt>
                <c:pt idx="332">
                  <c:v>536.53078104358633</c:v>
                </c:pt>
                <c:pt idx="333">
                  <c:v>536.53078104358633</c:v>
                </c:pt>
                <c:pt idx="334">
                  <c:v>536.53078104358633</c:v>
                </c:pt>
                <c:pt idx="335">
                  <c:v>536.53078104358633</c:v>
                </c:pt>
                <c:pt idx="336">
                  <c:v>536.53078104358633</c:v>
                </c:pt>
                <c:pt idx="337">
                  <c:v>536.53078104358633</c:v>
                </c:pt>
                <c:pt idx="338">
                  <c:v>536.53078104358633</c:v>
                </c:pt>
                <c:pt idx="339">
                  <c:v>536.53078104358633</c:v>
                </c:pt>
                <c:pt idx="340">
                  <c:v>536.53078104358633</c:v>
                </c:pt>
                <c:pt idx="341">
                  <c:v>536.53078104358633</c:v>
                </c:pt>
                <c:pt idx="342">
                  <c:v>536.53078104358633</c:v>
                </c:pt>
                <c:pt idx="343">
                  <c:v>536.53078104358633</c:v>
                </c:pt>
                <c:pt idx="344">
                  <c:v>536.53078104358633</c:v>
                </c:pt>
                <c:pt idx="345">
                  <c:v>536.53078104358633</c:v>
                </c:pt>
                <c:pt idx="346">
                  <c:v>536.53078104358633</c:v>
                </c:pt>
                <c:pt idx="347">
                  <c:v>536.53078104358633</c:v>
                </c:pt>
                <c:pt idx="348">
                  <c:v>536.53078104358633</c:v>
                </c:pt>
                <c:pt idx="349">
                  <c:v>536.53078104358633</c:v>
                </c:pt>
                <c:pt idx="350">
                  <c:v>536.53078104358633</c:v>
                </c:pt>
                <c:pt idx="351">
                  <c:v>536.53078104358633</c:v>
                </c:pt>
                <c:pt idx="352">
                  <c:v>536.53078104358633</c:v>
                </c:pt>
                <c:pt idx="353">
                  <c:v>536.53078104358633</c:v>
                </c:pt>
                <c:pt idx="354">
                  <c:v>536.53078104358633</c:v>
                </c:pt>
                <c:pt idx="355">
                  <c:v>536.53078104358633</c:v>
                </c:pt>
                <c:pt idx="356">
                  <c:v>536.53078104358633</c:v>
                </c:pt>
                <c:pt idx="357">
                  <c:v>536.53078104358633</c:v>
                </c:pt>
                <c:pt idx="358">
                  <c:v>536.53078104358633</c:v>
                </c:pt>
                <c:pt idx="359">
                  <c:v>536.53078104358633</c:v>
                </c:pt>
                <c:pt idx="360">
                  <c:v>536.53078104358633</c:v>
                </c:pt>
                <c:pt idx="361">
                  <c:v>536.53078104358633</c:v>
                </c:pt>
                <c:pt idx="362">
                  <c:v>536.53078104358633</c:v>
                </c:pt>
                <c:pt idx="363">
                  <c:v>536.53078104358633</c:v>
                </c:pt>
                <c:pt idx="364">
                  <c:v>536.53078104358633</c:v>
                </c:pt>
                <c:pt idx="365">
                  <c:v>536.53078104358633</c:v>
                </c:pt>
                <c:pt idx="366">
                  <c:v>536.53078104358633</c:v>
                </c:pt>
                <c:pt idx="367">
                  <c:v>536.53078104358633</c:v>
                </c:pt>
                <c:pt idx="368">
                  <c:v>536.53078104358633</c:v>
                </c:pt>
                <c:pt idx="369">
                  <c:v>536.53078104358633</c:v>
                </c:pt>
                <c:pt idx="370">
                  <c:v>536.53078104358633</c:v>
                </c:pt>
                <c:pt idx="371">
                  <c:v>536.53078104358633</c:v>
                </c:pt>
                <c:pt idx="372">
                  <c:v>536.53078104358633</c:v>
                </c:pt>
                <c:pt idx="373">
                  <c:v>536.53078104358633</c:v>
                </c:pt>
                <c:pt idx="374">
                  <c:v>536.53078104358633</c:v>
                </c:pt>
                <c:pt idx="375">
                  <c:v>536.53078104358633</c:v>
                </c:pt>
                <c:pt idx="376">
                  <c:v>536.53078104358633</c:v>
                </c:pt>
                <c:pt idx="377">
                  <c:v>536.53078104358633</c:v>
                </c:pt>
                <c:pt idx="378">
                  <c:v>536.53078104358633</c:v>
                </c:pt>
                <c:pt idx="379">
                  <c:v>536.53078104358633</c:v>
                </c:pt>
                <c:pt idx="380">
                  <c:v>536.53078104358633</c:v>
                </c:pt>
                <c:pt idx="381">
                  <c:v>536.53078104358633</c:v>
                </c:pt>
                <c:pt idx="382">
                  <c:v>536.53078104358633</c:v>
                </c:pt>
                <c:pt idx="383">
                  <c:v>536.53078104358633</c:v>
                </c:pt>
                <c:pt idx="384">
                  <c:v>536.53078104358633</c:v>
                </c:pt>
                <c:pt idx="385">
                  <c:v>536.53078104358633</c:v>
                </c:pt>
                <c:pt idx="386">
                  <c:v>536.53078104358633</c:v>
                </c:pt>
                <c:pt idx="387">
                  <c:v>536.53078104358633</c:v>
                </c:pt>
                <c:pt idx="388">
                  <c:v>536.53078104358633</c:v>
                </c:pt>
                <c:pt idx="389">
                  <c:v>536.53078104358633</c:v>
                </c:pt>
                <c:pt idx="390">
                  <c:v>536.53078104358633</c:v>
                </c:pt>
                <c:pt idx="391">
                  <c:v>536.53078104358633</c:v>
                </c:pt>
                <c:pt idx="392">
                  <c:v>536.53078104358633</c:v>
                </c:pt>
                <c:pt idx="393">
                  <c:v>536.53078104358633</c:v>
                </c:pt>
                <c:pt idx="394">
                  <c:v>536.53078104358633</c:v>
                </c:pt>
                <c:pt idx="395">
                  <c:v>536.53078104358633</c:v>
                </c:pt>
                <c:pt idx="396">
                  <c:v>536.53078104358633</c:v>
                </c:pt>
                <c:pt idx="397">
                  <c:v>536.53078104358633</c:v>
                </c:pt>
                <c:pt idx="398">
                  <c:v>536.53078104358633</c:v>
                </c:pt>
                <c:pt idx="399">
                  <c:v>536.53078104358633</c:v>
                </c:pt>
                <c:pt idx="400">
                  <c:v>536.53078104358633</c:v>
                </c:pt>
                <c:pt idx="401">
                  <c:v>536.53078104358633</c:v>
                </c:pt>
                <c:pt idx="402">
                  <c:v>536.53078104358633</c:v>
                </c:pt>
                <c:pt idx="403">
                  <c:v>536.53078104358633</c:v>
                </c:pt>
                <c:pt idx="404">
                  <c:v>536.53078104358633</c:v>
                </c:pt>
                <c:pt idx="405">
                  <c:v>536.53078104358633</c:v>
                </c:pt>
                <c:pt idx="406">
                  <c:v>536.53078104358633</c:v>
                </c:pt>
                <c:pt idx="407">
                  <c:v>536.53078104358633</c:v>
                </c:pt>
                <c:pt idx="408">
                  <c:v>536.53078104358633</c:v>
                </c:pt>
                <c:pt idx="409">
                  <c:v>536.53078104358633</c:v>
                </c:pt>
                <c:pt idx="410">
                  <c:v>536.53078104358633</c:v>
                </c:pt>
                <c:pt idx="411">
                  <c:v>536.53078104358633</c:v>
                </c:pt>
                <c:pt idx="412">
                  <c:v>536.53078104358633</c:v>
                </c:pt>
                <c:pt idx="413">
                  <c:v>536.53078104358633</c:v>
                </c:pt>
                <c:pt idx="414">
                  <c:v>536.53078104358633</c:v>
                </c:pt>
                <c:pt idx="415">
                  <c:v>536.53078104358633</c:v>
                </c:pt>
                <c:pt idx="416">
                  <c:v>536.53078104358633</c:v>
                </c:pt>
                <c:pt idx="417">
                  <c:v>536.53078104358633</c:v>
                </c:pt>
                <c:pt idx="418">
                  <c:v>536.53078104358633</c:v>
                </c:pt>
                <c:pt idx="419">
                  <c:v>536.53078104358633</c:v>
                </c:pt>
                <c:pt idx="420">
                  <c:v>536.53078104358633</c:v>
                </c:pt>
                <c:pt idx="421">
                  <c:v>536.53078104358633</c:v>
                </c:pt>
                <c:pt idx="422">
                  <c:v>536.53078104358633</c:v>
                </c:pt>
                <c:pt idx="423">
                  <c:v>536.53078104358633</c:v>
                </c:pt>
                <c:pt idx="424">
                  <c:v>536.53078104358633</c:v>
                </c:pt>
                <c:pt idx="425">
                  <c:v>536.53078104358633</c:v>
                </c:pt>
                <c:pt idx="426">
                  <c:v>536.53078104358633</c:v>
                </c:pt>
                <c:pt idx="427">
                  <c:v>536.53078104358633</c:v>
                </c:pt>
                <c:pt idx="428">
                  <c:v>536.53078104358633</c:v>
                </c:pt>
                <c:pt idx="429">
                  <c:v>536.53078104358633</c:v>
                </c:pt>
                <c:pt idx="430">
                  <c:v>536.53078104358633</c:v>
                </c:pt>
                <c:pt idx="431">
                  <c:v>536.53078104358633</c:v>
                </c:pt>
                <c:pt idx="432">
                  <c:v>536.53078104358633</c:v>
                </c:pt>
                <c:pt idx="433">
                  <c:v>536.53078104358633</c:v>
                </c:pt>
                <c:pt idx="434">
                  <c:v>536.53078104358633</c:v>
                </c:pt>
                <c:pt idx="435">
                  <c:v>536.53078104358633</c:v>
                </c:pt>
                <c:pt idx="436">
                  <c:v>536.53078104358633</c:v>
                </c:pt>
                <c:pt idx="437">
                  <c:v>536.53078104358633</c:v>
                </c:pt>
                <c:pt idx="438">
                  <c:v>536.53078104358633</c:v>
                </c:pt>
                <c:pt idx="439">
                  <c:v>536.53078104358633</c:v>
                </c:pt>
                <c:pt idx="440">
                  <c:v>536.53078104358633</c:v>
                </c:pt>
                <c:pt idx="441">
                  <c:v>536.53078104358633</c:v>
                </c:pt>
                <c:pt idx="442">
                  <c:v>536.53078104358633</c:v>
                </c:pt>
                <c:pt idx="443">
                  <c:v>536.53078104358633</c:v>
                </c:pt>
                <c:pt idx="444">
                  <c:v>536.53078104358633</c:v>
                </c:pt>
                <c:pt idx="445">
                  <c:v>536.53078104358633</c:v>
                </c:pt>
                <c:pt idx="446">
                  <c:v>536.53078104358633</c:v>
                </c:pt>
                <c:pt idx="447">
                  <c:v>536.53078104358633</c:v>
                </c:pt>
                <c:pt idx="448">
                  <c:v>536.53078104358633</c:v>
                </c:pt>
                <c:pt idx="449">
                  <c:v>536.53078104358633</c:v>
                </c:pt>
                <c:pt idx="450">
                  <c:v>536.53078104358633</c:v>
                </c:pt>
                <c:pt idx="451">
                  <c:v>536.53078104358633</c:v>
                </c:pt>
                <c:pt idx="452">
                  <c:v>536.53078104358633</c:v>
                </c:pt>
                <c:pt idx="453">
                  <c:v>536.53078104358633</c:v>
                </c:pt>
                <c:pt idx="454">
                  <c:v>536.53078104358633</c:v>
                </c:pt>
                <c:pt idx="455">
                  <c:v>536.53078104358633</c:v>
                </c:pt>
                <c:pt idx="456">
                  <c:v>536.53078104358633</c:v>
                </c:pt>
                <c:pt idx="457">
                  <c:v>536.53078104358633</c:v>
                </c:pt>
                <c:pt idx="458">
                  <c:v>536.53078104358633</c:v>
                </c:pt>
                <c:pt idx="459">
                  <c:v>536.53078104358633</c:v>
                </c:pt>
                <c:pt idx="460">
                  <c:v>536.53078104358633</c:v>
                </c:pt>
                <c:pt idx="461">
                  <c:v>536.53078104358633</c:v>
                </c:pt>
                <c:pt idx="462">
                  <c:v>536.53078104358633</c:v>
                </c:pt>
                <c:pt idx="463">
                  <c:v>536.53078104358633</c:v>
                </c:pt>
                <c:pt idx="464">
                  <c:v>536.53078104358633</c:v>
                </c:pt>
                <c:pt idx="465">
                  <c:v>536.53078104358633</c:v>
                </c:pt>
                <c:pt idx="466">
                  <c:v>536.53078104358633</c:v>
                </c:pt>
                <c:pt idx="467">
                  <c:v>536.53078104358633</c:v>
                </c:pt>
                <c:pt idx="468">
                  <c:v>536.53078104358633</c:v>
                </c:pt>
                <c:pt idx="469">
                  <c:v>536.53078104358633</c:v>
                </c:pt>
                <c:pt idx="470">
                  <c:v>536.53078104358633</c:v>
                </c:pt>
                <c:pt idx="471">
                  <c:v>536.53078104358633</c:v>
                </c:pt>
                <c:pt idx="472">
                  <c:v>536.53078104358633</c:v>
                </c:pt>
                <c:pt idx="473">
                  <c:v>536.53078104358633</c:v>
                </c:pt>
                <c:pt idx="474">
                  <c:v>536.53078104358633</c:v>
                </c:pt>
                <c:pt idx="475">
                  <c:v>536.53078104358633</c:v>
                </c:pt>
                <c:pt idx="476">
                  <c:v>536.53078104358633</c:v>
                </c:pt>
                <c:pt idx="477">
                  <c:v>536.53078104358633</c:v>
                </c:pt>
                <c:pt idx="478">
                  <c:v>536.53078104358633</c:v>
                </c:pt>
                <c:pt idx="479">
                  <c:v>536.53078104358633</c:v>
                </c:pt>
                <c:pt idx="480">
                  <c:v>536.53078104358633</c:v>
                </c:pt>
                <c:pt idx="481">
                  <c:v>536.53078104358633</c:v>
                </c:pt>
                <c:pt idx="482">
                  <c:v>536.53078104358633</c:v>
                </c:pt>
                <c:pt idx="483">
                  <c:v>536.53078104358633</c:v>
                </c:pt>
                <c:pt idx="484">
                  <c:v>536.53078104358633</c:v>
                </c:pt>
                <c:pt idx="485">
                  <c:v>536.53078104358633</c:v>
                </c:pt>
                <c:pt idx="486">
                  <c:v>536.53078104358633</c:v>
                </c:pt>
                <c:pt idx="487">
                  <c:v>536.53078104358633</c:v>
                </c:pt>
                <c:pt idx="488">
                  <c:v>536.53078104358633</c:v>
                </c:pt>
                <c:pt idx="489">
                  <c:v>536.53078104358633</c:v>
                </c:pt>
                <c:pt idx="490">
                  <c:v>536.53078104358633</c:v>
                </c:pt>
                <c:pt idx="491">
                  <c:v>536.53078104358633</c:v>
                </c:pt>
                <c:pt idx="492">
                  <c:v>536.53078104358633</c:v>
                </c:pt>
                <c:pt idx="493">
                  <c:v>536.53078104358633</c:v>
                </c:pt>
                <c:pt idx="494">
                  <c:v>536.53078104358633</c:v>
                </c:pt>
                <c:pt idx="495">
                  <c:v>536.53078104358633</c:v>
                </c:pt>
                <c:pt idx="496">
                  <c:v>536.53078104358633</c:v>
                </c:pt>
                <c:pt idx="497">
                  <c:v>536.53078104358633</c:v>
                </c:pt>
                <c:pt idx="498">
                  <c:v>536.53078104358633</c:v>
                </c:pt>
                <c:pt idx="499">
                  <c:v>536.53078104358633</c:v>
                </c:pt>
                <c:pt idx="500">
                  <c:v>536.53078104358633</c:v>
                </c:pt>
                <c:pt idx="501">
                  <c:v>536.53078104358633</c:v>
                </c:pt>
                <c:pt idx="502">
                  <c:v>536.53078104358633</c:v>
                </c:pt>
                <c:pt idx="503">
                  <c:v>536.53078104358633</c:v>
                </c:pt>
                <c:pt idx="504">
                  <c:v>536.53078104358633</c:v>
                </c:pt>
                <c:pt idx="505">
                  <c:v>536.53078104358633</c:v>
                </c:pt>
                <c:pt idx="506">
                  <c:v>536.53078104358633</c:v>
                </c:pt>
                <c:pt idx="507">
                  <c:v>536.53078104358633</c:v>
                </c:pt>
                <c:pt idx="508">
                  <c:v>536.53078104358633</c:v>
                </c:pt>
                <c:pt idx="509">
                  <c:v>536.53078104358633</c:v>
                </c:pt>
                <c:pt idx="510">
                  <c:v>536.53078104358633</c:v>
                </c:pt>
                <c:pt idx="511">
                  <c:v>536.53078104358633</c:v>
                </c:pt>
                <c:pt idx="512">
                  <c:v>536.53078104358633</c:v>
                </c:pt>
                <c:pt idx="513">
                  <c:v>536.53078104358633</c:v>
                </c:pt>
                <c:pt idx="514">
                  <c:v>536.53078104358633</c:v>
                </c:pt>
                <c:pt idx="515">
                  <c:v>536.53078104358633</c:v>
                </c:pt>
                <c:pt idx="516">
                  <c:v>536.53078104358633</c:v>
                </c:pt>
                <c:pt idx="517">
                  <c:v>536.53078104358633</c:v>
                </c:pt>
                <c:pt idx="518">
                  <c:v>536.53078104358633</c:v>
                </c:pt>
                <c:pt idx="519">
                  <c:v>536.53078104358633</c:v>
                </c:pt>
                <c:pt idx="520">
                  <c:v>536.53078104358633</c:v>
                </c:pt>
                <c:pt idx="521">
                  <c:v>536.53078104358633</c:v>
                </c:pt>
                <c:pt idx="522">
                  <c:v>536.53078104358633</c:v>
                </c:pt>
                <c:pt idx="523">
                  <c:v>536.53078104358633</c:v>
                </c:pt>
                <c:pt idx="524">
                  <c:v>536.53078104358633</c:v>
                </c:pt>
                <c:pt idx="525">
                  <c:v>536.53078104358633</c:v>
                </c:pt>
                <c:pt idx="526">
                  <c:v>536.53078104358633</c:v>
                </c:pt>
                <c:pt idx="527">
                  <c:v>536.53078104358633</c:v>
                </c:pt>
                <c:pt idx="528">
                  <c:v>536.53078104358633</c:v>
                </c:pt>
                <c:pt idx="529">
                  <c:v>536.53078104358633</c:v>
                </c:pt>
                <c:pt idx="530">
                  <c:v>536.53078104358633</c:v>
                </c:pt>
                <c:pt idx="531">
                  <c:v>536.53078104358633</c:v>
                </c:pt>
                <c:pt idx="532">
                  <c:v>536.53078104358633</c:v>
                </c:pt>
                <c:pt idx="533">
                  <c:v>536.53078104358633</c:v>
                </c:pt>
                <c:pt idx="534">
                  <c:v>536.53078104358633</c:v>
                </c:pt>
                <c:pt idx="535">
                  <c:v>536.53078104358633</c:v>
                </c:pt>
                <c:pt idx="536">
                  <c:v>536.53078104358633</c:v>
                </c:pt>
                <c:pt idx="537">
                  <c:v>536.53078104358633</c:v>
                </c:pt>
                <c:pt idx="538">
                  <c:v>536.53078104358633</c:v>
                </c:pt>
                <c:pt idx="539">
                  <c:v>536.53078104358633</c:v>
                </c:pt>
                <c:pt idx="540">
                  <c:v>536.53078104358633</c:v>
                </c:pt>
                <c:pt idx="541">
                  <c:v>536.53078104358633</c:v>
                </c:pt>
                <c:pt idx="542">
                  <c:v>536.53078104358633</c:v>
                </c:pt>
                <c:pt idx="543">
                  <c:v>536.53078104358633</c:v>
                </c:pt>
                <c:pt idx="544">
                  <c:v>536.53078104358633</c:v>
                </c:pt>
                <c:pt idx="545">
                  <c:v>536.53078104358633</c:v>
                </c:pt>
                <c:pt idx="546">
                  <c:v>536.53078104358633</c:v>
                </c:pt>
                <c:pt idx="547">
                  <c:v>536.53078104358633</c:v>
                </c:pt>
                <c:pt idx="548">
                  <c:v>536.53078104358633</c:v>
                </c:pt>
                <c:pt idx="549">
                  <c:v>536.53078104358633</c:v>
                </c:pt>
                <c:pt idx="550">
                  <c:v>536.53078104358633</c:v>
                </c:pt>
                <c:pt idx="551">
                  <c:v>536.53078104358633</c:v>
                </c:pt>
                <c:pt idx="552">
                  <c:v>536.53078104358633</c:v>
                </c:pt>
                <c:pt idx="553">
                  <c:v>536.53078104358633</c:v>
                </c:pt>
                <c:pt idx="554">
                  <c:v>536.53078104358633</c:v>
                </c:pt>
                <c:pt idx="555">
                  <c:v>536.53078104358633</c:v>
                </c:pt>
                <c:pt idx="556">
                  <c:v>536.53078104358633</c:v>
                </c:pt>
                <c:pt idx="557">
                  <c:v>536.53078104358633</c:v>
                </c:pt>
                <c:pt idx="558">
                  <c:v>536.53078104358633</c:v>
                </c:pt>
                <c:pt idx="559">
                  <c:v>536.53078104358633</c:v>
                </c:pt>
                <c:pt idx="560">
                  <c:v>536.53078104358633</c:v>
                </c:pt>
                <c:pt idx="561">
                  <c:v>536.53078104358633</c:v>
                </c:pt>
                <c:pt idx="562">
                  <c:v>536.53078104358633</c:v>
                </c:pt>
                <c:pt idx="563">
                  <c:v>536.53078104358633</c:v>
                </c:pt>
                <c:pt idx="564">
                  <c:v>536.53078104358633</c:v>
                </c:pt>
                <c:pt idx="565">
                  <c:v>536.53078104358633</c:v>
                </c:pt>
                <c:pt idx="566">
                  <c:v>536.53078104358633</c:v>
                </c:pt>
                <c:pt idx="567">
                  <c:v>536.53078104358633</c:v>
                </c:pt>
                <c:pt idx="568">
                  <c:v>536.53078104358633</c:v>
                </c:pt>
                <c:pt idx="569">
                  <c:v>536.53078104358633</c:v>
                </c:pt>
                <c:pt idx="570">
                  <c:v>536.53078104358633</c:v>
                </c:pt>
                <c:pt idx="571">
                  <c:v>536.53078104358633</c:v>
                </c:pt>
                <c:pt idx="572">
                  <c:v>536.53078104358633</c:v>
                </c:pt>
                <c:pt idx="573">
                  <c:v>536.53078104358633</c:v>
                </c:pt>
                <c:pt idx="574">
                  <c:v>536.53078104358633</c:v>
                </c:pt>
                <c:pt idx="575">
                  <c:v>536.53078104358633</c:v>
                </c:pt>
                <c:pt idx="576">
                  <c:v>536.53078104358633</c:v>
                </c:pt>
                <c:pt idx="577">
                  <c:v>536.53078104358633</c:v>
                </c:pt>
                <c:pt idx="578">
                  <c:v>536.53078104358633</c:v>
                </c:pt>
                <c:pt idx="579">
                  <c:v>536.53078104358633</c:v>
                </c:pt>
                <c:pt idx="580">
                  <c:v>1141.3195647927887</c:v>
                </c:pt>
                <c:pt idx="581">
                  <c:v>1141.3195647927887</c:v>
                </c:pt>
                <c:pt idx="582">
                  <c:v>1141.3195647927887</c:v>
                </c:pt>
                <c:pt idx="583">
                  <c:v>1141.3195647927887</c:v>
                </c:pt>
                <c:pt idx="584">
                  <c:v>1141.3195647927887</c:v>
                </c:pt>
                <c:pt idx="585">
                  <c:v>1141.3195647927887</c:v>
                </c:pt>
                <c:pt idx="586">
                  <c:v>1141.3195647927887</c:v>
                </c:pt>
                <c:pt idx="587">
                  <c:v>1141.3195647927887</c:v>
                </c:pt>
                <c:pt idx="588">
                  <c:v>1141.3195647927887</c:v>
                </c:pt>
                <c:pt idx="589">
                  <c:v>1141.3195647927887</c:v>
                </c:pt>
                <c:pt idx="590">
                  <c:v>1141.3195647927887</c:v>
                </c:pt>
                <c:pt idx="591">
                  <c:v>1141.3195647927887</c:v>
                </c:pt>
                <c:pt idx="592">
                  <c:v>1141.3195647927887</c:v>
                </c:pt>
                <c:pt idx="593">
                  <c:v>1141.3195647927887</c:v>
                </c:pt>
                <c:pt idx="594">
                  <c:v>1141.3195647927887</c:v>
                </c:pt>
                <c:pt idx="595">
                  <c:v>1141.3195647927887</c:v>
                </c:pt>
                <c:pt idx="596">
                  <c:v>1141.3195647927887</c:v>
                </c:pt>
                <c:pt idx="597">
                  <c:v>1141.3195647927887</c:v>
                </c:pt>
                <c:pt idx="598">
                  <c:v>1141.3195647927887</c:v>
                </c:pt>
                <c:pt idx="599">
                  <c:v>1141.3195647927887</c:v>
                </c:pt>
                <c:pt idx="600">
                  <c:v>1141.3195647927887</c:v>
                </c:pt>
                <c:pt idx="601">
                  <c:v>1141.3195647927887</c:v>
                </c:pt>
                <c:pt idx="602">
                  <c:v>1141.3195647927887</c:v>
                </c:pt>
                <c:pt idx="603">
                  <c:v>1141.3195647927887</c:v>
                </c:pt>
                <c:pt idx="604">
                  <c:v>1141.3195647927887</c:v>
                </c:pt>
                <c:pt idx="605">
                  <c:v>1141.3195647927887</c:v>
                </c:pt>
                <c:pt idx="606">
                  <c:v>1141.3195647927887</c:v>
                </c:pt>
                <c:pt idx="607">
                  <c:v>1141.3195647927887</c:v>
                </c:pt>
                <c:pt idx="608">
                  <c:v>1141.3195647927887</c:v>
                </c:pt>
                <c:pt idx="609">
                  <c:v>1141.3195647927887</c:v>
                </c:pt>
                <c:pt idx="610">
                  <c:v>1141.3195647927887</c:v>
                </c:pt>
                <c:pt idx="611">
                  <c:v>1141.3195647927887</c:v>
                </c:pt>
                <c:pt idx="612">
                  <c:v>1141.3195647927887</c:v>
                </c:pt>
                <c:pt idx="613">
                  <c:v>1141.3195647927887</c:v>
                </c:pt>
                <c:pt idx="614">
                  <c:v>1141.3195647927887</c:v>
                </c:pt>
                <c:pt idx="615">
                  <c:v>1141.3195647927887</c:v>
                </c:pt>
                <c:pt idx="616">
                  <c:v>1141.3195647927887</c:v>
                </c:pt>
                <c:pt idx="617">
                  <c:v>1141.3195647927887</c:v>
                </c:pt>
                <c:pt idx="618">
                  <c:v>1141.3195647927887</c:v>
                </c:pt>
                <c:pt idx="619">
                  <c:v>1141.3195647927887</c:v>
                </c:pt>
                <c:pt idx="620">
                  <c:v>1141.3195647927887</c:v>
                </c:pt>
                <c:pt idx="621">
                  <c:v>1141.3195647927887</c:v>
                </c:pt>
                <c:pt idx="622">
                  <c:v>1141.3195647927887</c:v>
                </c:pt>
                <c:pt idx="623">
                  <c:v>1141.3195647927887</c:v>
                </c:pt>
                <c:pt idx="624">
                  <c:v>1141.3195647927887</c:v>
                </c:pt>
                <c:pt idx="625">
                  <c:v>1141.3195647927887</c:v>
                </c:pt>
                <c:pt idx="626">
                  <c:v>1141.3195647927887</c:v>
                </c:pt>
                <c:pt idx="627">
                  <c:v>1141.3195647927887</c:v>
                </c:pt>
                <c:pt idx="628">
                  <c:v>1141.3195647927887</c:v>
                </c:pt>
                <c:pt idx="629">
                  <c:v>1141.3195647927887</c:v>
                </c:pt>
                <c:pt idx="630">
                  <c:v>1141.3195647927887</c:v>
                </c:pt>
                <c:pt idx="631">
                  <c:v>1141.3195647927887</c:v>
                </c:pt>
                <c:pt idx="632">
                  <c:v>1141.3195647927887</c:v>
                </c:pt>
                <c:pt idx="633">
                  <c:v>1141.3195647927887</c:v>
                </c:pt>
                <c:pt idx="634">
                  <c:v>1141.3195647927887</c:v>
                </c:pt>
                <c:pt idx="635">
                  <c:v>1141.3195647927887</c:v>
                </c:pt>
                <c:pt idx="636">
                  <c:v>1141.3195647927887</c:v>
                </c:pt>
                <c:pt idx="637">
                  <c:v>1141.3195647927887</c:v>
                </c:pt>
                <c:pt idx="638">
                  <c:v>1141.3195647927887</c:v>
                </c:pt>
                <c:pt idx="639">
                  <c:v>1141.3195647927887</c:v>
                </c:pt>
                <c:pt idx="640">
                  <c:v>1141.3195647927887</c:v>
                </c:pt>
                <c:pt idx="641">
                  <c:v>1141.3195647927887</c:v>
                </c:pt>
                <c:pt idx="642">
                  <c:v>1141.3195647927887</c:v>
                </c:pt>
                <c:pt idx="643">
                  <c:v>1141.3195647927887</c:v>
                </c:pt>
                <c:pt idx="644">
                  <c:v>1141.3195647927887</c:v>
                </c:pt>
                <c:pt idx="645">
                  <c:v>1141.3195647927887</c:v>
                </c:pt>
                <c:pt idx="646">
                  <c:v>1141.3195647927887</c:v>
                </c:pt>
                <c:pt idx="647">
                  <c:v>1141.3195647927887</c:v>
                </c:pt>
                <c:pt idx="648">
                  <c:v>1141.3195647927887</c:v>
                </c:pt>
                <c:pt idx="649">
                  <c:v>1141.3195647927887</c:v>
                </c:pt>
                <c:pt idx="650">
                  <c:v>1141.3195647927887</c:v>
                </c:pt>
                <c:pt idx="651">
                  <c:v>1141.3195647927887</c:v>
                </c:pt>
                <c:pt idx="652">
                  <c:v>1141.3195647927887</c:v>
                </c:pt>
                <c:pt idx="653">
                  <c:v>1141.3195647927887</c:v>
                </c:pt>
                <c:pt idx="654">
                  <c:v>1141.3195647927887</c:v>
                </c:pt>
                <c:pt idx="655">
                  <c:v>1141.3195647927887</c:v>
                </c:pt>
                <c:pt idx="656">
                  <c:v>1141.3195647927887</c:v>
                </c:pt>
                <c:pt idx="657">
                  <c:v>1141.3195647927887</c:v>
                </c:pt>
                <c:pt idx="658">
                  <c:v>1141.3195647927887</c:v>
                </c:pt>
                <c:pt idx="659">
                  <c:v>1141.3195647927887</c:v>
                </c:pt>
                <c:pt idx="660">
                  <c:v>1141.3195647927887</c:v>
                </c:pt>
                <c:pt idx="661">
                  <c:v>1141.3195647927887</c:v>
                </c:pt>
                <c:pt idx="662">
                  <c:v>1141.3195647927887</c:v>
                </c:pt>
                <c:pt idx="663">
                  <c:v>1141.3195647927887</c:v>
                </c:pt>
                <c:pt idx="664">
                  <c:v>1141.3195647927887</c:v>
                </c:pt>
                <c:pt idx="665">
                  <c:v>1141.3195647927887</c:v>
                </c:pt>
                <c:pt idx="666">
                  <c:v>1141.3195647927887</c:v>
                </c:pt>
                <c:pt idx="667">
                  <c:v>1141.3195647927887</c:v>
                </c:pt>
                <c:pt idx="668">
                  <c:v>1141.3195647927887</c:v>
                </c:pt>
                <c:pt idx="669">
                  <c:v>1141.3195647927887</c:v>
                </c:pt>
                <c:pt idx="670">
                  <c:v>1141.3195647927887</c:v>
                </c:pt>
                <c:pt idx="671">
                  <c:v>1141.3195647927887</c:v>
                </c:pt>
                <c:pt idx="672">
                  <c:v>1141.3195647927887</c:v>
                </c:pt>
                <c:pt idx="673">
                  <c:v>1141.3195647927887</c:v>
                </c:pt>
                <c:pt idx="674">
                  <c:v>1141.3195647927887</c:v>
                </c:pt>
                <c:pt idx="675">
                  <c:v>1141.3195647927887</c:v>
                </c:pt>
                <c:pt idx="676">
                  <c:v>1141.3195647927887</c:v>
                </c:pt>
                <c:pt idx="677">
                  <c:v>1141.3195647927887</c:v>
                </c:pt>
                <c:pt idx="678">
                  <c:v>1141.3195647927887</c:v>
                </c:pt>
                <c:pt idx="679">
                  <c:v>1141.3195647927887</c:v>
                </c:pt>
                <c:pt idx="680">
                  <c:v>1141.3195647927887</c:v>
                </c:pt>
                <c:pt idx="681">
                  <c:v>1141.3195647927887</c:v>
                </c:pt>
                <c:pt idx="682">
                  <c:v>1141.3195647927887</c:v>
                </c:pt>
                <c:pt idx="683">
                  <c:v>1141.3195647927887</c:v>
                </c:pt>
                <c:pt idx="684">
                  <c:v>1141.3195647927887</c:v>
                </c:pt>
                <c:pt idx="685">
                  <c:v>1141.3195647927887</c:v>
                </c:pt>
                <c:pt idx="686">
                  <c:v>1141.3195647927887</c:v>
                </c:pt>
                <c:pt idx="687">
                  <c:v>1141.3195647927887</c:v>
                </c:pt>
                <c:pt idx="688">
                  <c:v>1141.3195647927887</c:v>
                </c:pt>
                <c:pt idx="689">
                  <c:v>1141.3195647927887</c:v>
                </c:pt>
                <c:pt idx="690">
                  <c:v>1141.3195647927887</c:v>
                </c:pt>
                <c:pt idx="691">
                  <c:v>1141.3195647927887</c:v>
                </c:pt>
                <c:pt idx="692">
                  <c:v>1141.3195647927887</c:v>
                </c:pt>
                <c:pt idx="693">
                  <c:v>1141.3195647927887</c:v>
                </c:pt>
                <c:pt idx="694">
                  <c:v>1141.3195647927887</c:v>
                </c:pt>
                <c:pt idx="695">
                  <c:v>1141.3195647927887</c:v>
                </c:pt>
                <c:pt idx="696">
                  <c:v>1141.3195647927887</c:v>
                </c:pt>
                <c:pt idx="697">
                  <c:v>1141.3195647927887</c:v>
                </c:pt>
                <c:pt idx="698">
                  <c:v>1141.3195647927887</c:v>
                </c:pt>
                <c:pt idx="699">
                  <c:v>1141.3195647927887</c:v>
                </c:pt>
                <c:pt idx="700">
                  <c:v>1141.3195647927887</c:v>
                </c:pt>
                <c:pt idx="701">
                  <c:v>1141.3195647927887</c:v>
                </c:pt>
                <c:pt idx="702">
                  <c:v>1141.3195647927887</c:v>
                </c:pt>
                <c:pt idx="703">
                  <c:v>1141.3195647927887</c:v>
                </c:pt>
                <c:pt idx="704">
                  <c:v>1141.3195647927887</c:v>
                </c:pt>
                <c:pt idx="705">
                  <c:v>1141.3195647927887</c:v>
                </c:pt>
                <c:pt idx="706">
                  <c:v>1141.3195647927887</c:v>
                </c:pt>
                <c:pt idx="707">
                  <c:v>1141.3195647927887</c:v>
                </c:pt>
                <c:pt idx="708">
                  <c:v>1141.3195647927887</c:v>
                </c:pt>
                <c:pt idx="709">
                  <c:v>1141.3195647927887</c:v>
                </c:pt>
                <c:pt idx="710">
                  <c:v>1141.3195647927887</c:v>
                </c:pt>
                <c:pt idx="711">
                  <c:v>1141.3195647927887</c:v>
                </c:pt>
                <c:pt idx="712">
                  <c:v>1141.3195647927887</c:v>
                </c:pt>
                <c:pt idx="713">
                  <c:v>1141.3195647927887</c:v>
                </c:pt>
                <c:pt idx="714">
                  <c:v>1141.3195647927887</c:v>
                </c:pt>
                <c:pt idx="715">
                  <c:v>1141.3195647927887</c:v>
                </c:pt>
                <c:pt idx="716">
                  <c:v>1141.3195647927887</c:v>
                </c:pt>
                <c:pt idx="717">
                  <c:v>1141.3195647927887</c:v>
                </c:pt>
                <c:pt idx="718">
                  <c:v>1141.3195647927887</c:v>
                </c:pt>
                <c:pt idx="719">
                  <c:v>1141.3195647927887</c:v>
                </c:pt>
                <c:pt idx="720">
                  <c:v>1141.3195647927887</c:v>
                </c:pt>
                <c:pt idx="721">
                  <c:v>1141.3195647927887</c:v>
                </c:pt>
                <c:pt idx="722">
                  <c:v>1141.3195647927887</c:v>
                </c:pt>
                <c:pt idx="723">
                  <c:v>1141.3195647927887</c:v>
                </c:pt>
                <c:pt idx="724">
                  <c:v>1141.3195647927887</c:v>
                </c:pt>
                <c:pt idx="725">
                  <c:v>1141.3195647927887</c:v>
                </c:pt>
                <c:pt idx="726">
                  <c:v>1141.3195647927887</c:v>
                </c:pt>
                <c:pt idx="727">
                  <c:v>1141.3195647927887</c:v>
                </c:pt>
                <c:pt idx="728">
                  <c:v>1141.3195647927887</c:v>
                </c:pt>
                <c:pt idx="729">
                  <c:v>1141.3195647927887</c:v>
                </c:pt>
                <c:pt idx="730">
                  <c:v>1141.3195647927887</c:v>
                </c:pt>
                <c:pt idx="731">
                  <c:v>1141.3195647927887</c:v>
                </c:pt>
                <c:pt idx="732">
                  <c:v>1141.3195647927887</c:v>
                </c:pt>
                <c:pt idx="733">
                  <c:v>1141.3195647927887</c:v>
                </c:pt>
                <c:pt idx="734">
                  <c:v>1141.3195647927887</c:v>
                </c:pt>
                <c:pt idx="735">
                  <c:v>1141.3195647927887</c:v>
                </c:pt>
                <c:pt idx="736">
                  <c:v>1141.3195647927887</c:v>
                </c:pt>
                <c:pt idx="737">
                  <c:v>1141.3195647927887</c:v>
                </c:pt>
                <c:pt idx="738">
                  <c:v>1141.3195647927887</c:v>
                </c:pt>
                <c:pt idx="739">
                  <c:v>1141.3195647927887</c:v>
                </c:pt>
                <c:pt idx="740">
                  <c:v>1141.3195647927887</c:v>
                </c:pt>
                <c:pt idx="741">
                  <c:v>1141.3195647927887</c:v>
                </c:pt>
                <c:pt idx="742">
                  <c:v>1141.3195647927887</c:v>
                </c:pt>
                <c:pt idx="743">
                  <c:v>1141.3195647927887</c:v>
                </c:pt>
                <c:pt idx="744">
                  <c:v>1141.3195647927887</c:v>
                </c:pt>
                <c:pt idx="745">
                  <c:v>1141.3195647927887</c:v>
                </c:pt>
                <c:pt idx="746">
                  <c:v>1141.3195647927887</c:v>
                </c:pt>
                <c:pt idx="747">
                  <c:v>1141.3195647927887</c:v>
                </c:pt>
                <c:pt idx="748">
                  <c:v>1141.3195647927887</c:v>
                </c:pt>
                <c:pt idx="749">
                  <c:v>1141.3195647927887</c:v>
                </c:pt>
                <c:pt idx="750">
                  <c:v>1141.3195647927887</c:v>
                </c:pt>
                <c:pt idx="751">
                  <c:v>1141.3195647927887</c:v>
                </c:pt>
                <c:pt idx="752">
                  <c:v>1141.3195647927887</c:v>
                </c:pt>
                <c:pt idx="753">
                  <c:v>1141.3195647927887</c:v>
                </c:pt>
                <c:pt idx="754">
                  <c:v>1141.3195647927887</c:v>
                </c:pt>
                <c:pt idx="755">
                  <c:v>1141.3195647927887</c:v>
                </c:pt>
                <c:pt idx="756">
                  <c:v>1141.3195647927887</c:v>
                </c:pt>
                <c:pt idx="757">
                  <c:v>1141.3195647927887</c:v>
                </c:pt>
                <c:pt idx="758">
                  <c:v>1141.3195647927887</c:v>
                </c:pt>
                <c:pt idx="759">
                  <c:v>1141.3195647927887</c:v>
                </c:pt>
                <c:pt idx="760">
                  <c:v>1141.3195647927887</c:v>
                </c:pt>
                <c:pt idx="761">
                  <c:v>1141.3195647927887</c:v>
                </c:pt>
                <c:pt idx="762">
                  <c:v>1141.3195647927887</c:v>
                </c:pt>
                <c:pt idx="763">
                  <c:v>1141.3195647927887</c:v>
                </c:pt>
                <c:pt idx="764">
                  <c:v>1141.3195647927887</c:v>
                </c:pt>
                <c:pt idx="765">
                  <c:v>1141.3195647927887</c:v>
                </c:pt>
                <c:pt idx="766">
                  <c:v>1141.3195647927887</c:v>
                </c:pt>
                <c:pt idx="767">
                  <c:v>1141.3195647927887</c:v>
                </c:pt>
                <c:pt idx="768">
                  <c:v>1141.3195647927887</c:v>
                </c:pt>
                <c:pt idx="769">
                  <c:v>1141.3195647927887</c:v>
                </c:pt>
                <c:pt idx="770">
                  <c:v>1141.3195647927887</c:v>
                </c:pt>
                <c:pt idx="771">
                  <c:v>1141.3195647927887</c:v>
                </c:pt>
                <c:pt idx="772">
                  <c:v>1141.3195647927887</c:v>
                </c:pt>
                <c:pt idx="773">
                  <c:v>1141.3195647927887</c:v>
                </c:pt>
                <c:pt idx="774">
                  <c:v>1141.3195647927887</c:v>
                </c:pt>
                <c:pt idx="775">
                  <c:v>1141.3195647927887</c:v>
                </c:pt>
                <c:pt idx="776">
                  <c:v>1141.3195647927887</c:v>
                </c:pt>
                <c:pt idx="777">
                  <c:v>1141.3195647927887</c:v>
                </c:pt>
                <c:pt idx="778">
                  <c:v>1141.3195647927887</c:v>
                </c:pt>
                <c:pt idx="779">
                  <c:v>1141.3195647927887</c:v>
                </c:pt>
                <c:pt idx="780">
                  <c:v>1141.3195647927887</c:v>
                </c:pt>
                <c:pt idx="781">
                  <c:v>1141.3195647927887</c:v>
                </c:pt>
                <c:pt idx="782">
                  <c:v>1141.3195647927887</c:v>
                </c:pt>
                <c:pt idx="783">
                  <c:v>1141.3195647927887</c:v>
                </c:pt>
                <c:pt idx="784">
                  <c:v>1141.3195647927887</c:v>
                </c:pt>
                <c:pt idx="785">
                  <c:v>1141.3195647927887</c:v>
                </c:pt>
                <c:pt idx="786">
                  <c:v>1141.3195647927887</c:v>
                </c:pt>
                <c:pt idx="787">
                  <c:v>1141.3195647927887</c:v>
                </c:pt>
                <c:pt idx="788">
                  <c:v>1141.3195647927887</c:v>
                </c:pt>
                <c:pt idx="789">
                  <c:v>1141.3195647927887</c:v>
                </c:pt>
                <c:pt idx="790">
                  <c:v>1141.3195647927887</c:v>
                </c:pt>
                <c:pt idx="791">
                  <c:v>1141.3195647927887</c:v>
                </c:pt>
                <c:pt idx="792">
                  <c:v>1141.3195647927887</c:v>
                </c:pt>
                <c:pt idx="793">
                  <c:v>1141.3195647927887</c:v>
                </c:pt>
                <c:pt idx="794">
                  <c:v>1141.3195647927887</c:v>
                </c:pt>
                <c:pt idx="795">
                  <c:v>1141.3195647927887</c:v>
                </c:pt>
                <c:pt idx="796">
                  <c:v>1141.3195647927887</c:v>
                </c:pt>
                <c:pt idx="797">
                  <c:v>1141.3195647927887</c:v>
                </c:pt>
                <c:pt idx="798">
                  <c:v>1141.3195647927887</c:v>
                </c:pt>
                <c:pt idx="799">
                  <c:v>1141.3195647927887</c:v>
                </c:pt>
                <c:pt idx="800">
                  <c:v>1141.3195647927887</c:v>
                </c:pt>
                <c:pt idx="801">
                  <c:v>1141.3195647927887</c:v>
                </c:pt>
                <c:pt idx="802">
                  <c:v>1141.3195647927887</c:v>
                </c:pt>
                <c:pt idx="803">
                  <c:v>1141.3195647927887</c:v>
                </c:pt>
                <c:pt idx="804">
                  <c:v>1141.3195647927887</c:v>
                </c:pt>
                <c:pt idx="805">
                  <c:v>1141.3195647927887</c:v>
                </c:pt>
                <c:pt idx="806">
                  <c:v>1141.3195647927887</c:v>
                </c:pt>
                <c:pt idx="807">
                  <c:v>1141.3195647927887</c:v>
                </c:pt>
                <c:pt idx="808">
                  <c:v>1141.3195647927887</c:v>
                </c:pt>
                <c:pt idx="809">
                  <c:v>1141.3195647927887</c:v>
                </c:pt>
                <c:pt idx="810">
                  <c:v>1141.3195647927887</c:v>
                </c:pt>
                <c:pt idx="811">
                  <c:v>1141.3195647927887</c:v>
                </c:pt>
                <c:pt idx="812">
                  <c:v>1141.3195647927887</c:v>
                </c:pt>
                <c:pt idx="813">
                  <c:v>1141.3195647927887</c:v>
                </c:pt>
                <c:pt idx="814">
                  <c:v>1141.3195647927887</c:v>
                </c:pt>
                <c:pt idx="815">
                  <c:v>1141.3195647927887</c:v>
                </c:pt>
                <c:pt idx="816">
                  <c:v>1141.3195647927887</c:v>
                </c:pt>
                <c:pt idx="817">
                  <c:v>1141.3195647927887</c:v>
                </c:pt>
                <c:pt idx="818">
                  <c:v>1141.3195647927887</c:v>
                </c:pt>
                <c:pt idx="819">
                  <c:v>1141.3195647927887</c:v>
                </c:pt>
                <c:pt idx="820">
                  <c:v>1141.3195647927887</c:v>
                </c:pt>
                <c:pt idx="821">
                  <c:v>1141.3195647927887</c:v>
                </c:pt>
                <c:pt idx="822">
                  <c:v>1141.3195647927887</c:v>
                </c:pt>
                <c:pt idx="823">
                  <c:v>1141.3195647927887</c:v>
                </c:pt>
                <c:pt idx="824">
                  <c:v>1141.3195647927887</c:v>
                </c:pt>
                <c:pt idx="825">
                  <c:v>1141.3195647927887</c:v>
                </c:pt>
                <c:pt idx="826">
                  <c:v>1141.3195647927887</c:v>
                </c:pt>
                <c:pt idx="827">
                  <c:v>1141.3195647927887</c:v>
                </c:pt>
                <c:pt idx="828">
                  <c:v>1141.3195647927887</c:v>
                </c:pt>
                <c:pt idx="829">
                  <c:v>1141.3195647927887</c:v>
                </c:pt>
                <c:pt idx="830">
                  <c:v>1141.3195647927887</c:v>
                </c:pt>
                <c:pt idx="831">
                  <c:v>1141.3195647927887</c:v>
                </c:pt>
                <c:pt idx="832">
                  <c:v>1141.3195647927887</c:v>
                </c:pt>
                <c:pt idx="833">
                  <c:v>1141.3195647927887</c:v>
                </c:pt>
                <c:pt idx="834">
                  <c:v>1141.3195647927887</c:v>
                </c:pt>
                <c:pt idx="835">
                  <c:v>1141.3195647927887</c:v>
                </c:pt>
                <c:pt idx="836">
                  <c:v>1141.3195647927887</c:v>
                </c:pt>
                <c:pt idx="837">
                  <c:v>1141.3195647927887</c:v>
                </c:pt>
                <c:pt idx="838">
                  <c:v>1141.3195647927887</c:v>
                </c:pt>
                <c:pt idx="839">
                  <c:v>1141.3195647927887</c:v>
                </c:pt>
                <c:pt idx="840">
                  <c:v>1141.3195647927887</c:v>
                </c:pt>
                <c:pt idx="841">
                  <c:v>1141.3195647927887</c:v>
                </c:pt>
                <c:pt idx="842">
                  <c:v>1141.3195647927887</c:v>
                </c:pt>
                <c:pt idx="843">
                  <c:v>1141.3195647927887</c:v>
                </c:pt>
                <c:pt idx="844">
                  <c:v>1141.3195647927887</c:v>
                </c:pt>
                <c:pt idx="845">
                  <c:v>1141.3195647927887</c:v>
                </c:pt>
                <c:pt idx="846">
                  <c:v>1141.3195647927887</c:v>
                </c:pt>
                <c:pt idx="847">
                  <c:v>1141.3195647927887</c:v>
                </c:pt>
                <c:pt idx="848">
                  <c:v>1141.3195647927887</c:v>
                </c:pt>
                <c:pt idx="849">
                  <c:v>1141.3195647927887</c:v>
                </c:pt>
                <c:pt idx="850">
                  <c:v>1141.3195647927887</c:v>
                </c:pt>
                <c:pt idx="851">
                  <c:v>1141.3195647927887</c:v>
                </c:pt>
                <c:pt idx="852">
                  <c:v>1141.3195647927887</c:v>
                </c:pt>
                <c:pt idx="853">
                  <c:v>1141.3195647927887</c:v>
                </c:pt>
                <c:pt idx="854">
                  <c:v>1141.3195647927887</c:v>
                </c:pt>
                <c:pt idx="855">
                  <c:v>1141.3195647927887</c:v>
                </c:pt>
                <c:pt idx="856">
                  <c:v>1141.3195647927887</c:v>
                </c:pt>
                <c:pt idx="857">
                  <c:v>1141.3195647927887</c:v>
                </c:pt>
                <c:pt idx="858">
                  <c:v>1141.3195647927887</c:v>
                </c:pt>
                <c:pt idx="859">
                  <c:v>1141.3195647927887</c:v>
                </c:pt>
                <c:pt idx="860">
                  <c:v>1141.3195647927887</c:v>
                </c:pt>
                <c:pt idx="861">
                  <c:v>1141.3195647927887</c:v>
                </c:pt>
                <c:pt idx="862">
                  <c:v>1141.3195647927887</c:v>
                </c:pt>
                <c:pt idx="863">
                  <c:v>1141.3195647927887</c:v>
                </c:pt>
                <c:pt idx="864">
                  <c:v>1141.3195647927887</c:v>
                </c:pt>
                <c:pt idx="865">
                  <c:v>1141.3195647927887</c:v>
                </c:pt>
                <c:pt idx="866">
                  <c:v>1141.3195647927887</c:v>
                </c:pt>
                <c:pt idx="867">
                  <c:v>1141.3195647927887</c:v>
                </c:pt>
                <c:pt idx="868">
                  <c:v>1141.3195647927887</c:v>
                </c:pt>
                <c:pt idx="869">
                  <c:v>1141.3195647927887</c:v>
                </c:pt>
                <c:pt idx="870">
                  <c:v>1141.3195647927887</c:v>
                </c:pt>
                <c:pt idx="871">
                  <c:v>1141.3195647927887</c:v>
                </c:pt>
                <c:pt idx="872">
                  <c:v>1141.3195647927887</c:v>
                </c:pt>
                <c:pt idx="873">
                  <c:v>1141.3195647927887</c:v>
                </c:pt>
                <c:pt idx="874">
                  <c:v>1141.3195647927887</c:v>
                </c:pt>
                <c:pt idx="875">
                  <c:v>1141.3195647927887</c:v>
                </c:pt>
                <c:pt idx="876">
                  <c:v>1141.3195647927887</c:v>
                </c:pt>
                <c:pt idx="877">
                  <c:v>1141.3195647927887</c:v>
                </c:pt>
                <c:pt idx="878">
                  <c:v>1141.3195647927887</c:v>
                </c:pt>
                <c:pt idx="879">
                  <c:v>1141.3195647927887</c:v>
                </c:pt>
                <c:pt idx="880">
                  <c:v>1141.3195647927887</c:v>
                </c:pt>
                <c:pt idx="881">
                  <c:v>1141.3195647927887</c:v>
                </c:pt>
                <c:pt idx="882">
                  <c:v>1141.3195647927887</c:v>
                </c:pt>
                <c:pt idx="883">
                  <c:v>1141.3195647927887</c:v>
                </c:pt>
                <c:pt idx="884">
                  <c:v>1141.3195647927887</c:v>
                </c:pt>
                <c:pt idx="885">
                  <c:v>1141.3195647927887</c:v>
                </c:pt>
                <c:pt idx="886">
                  <c:v>2.2737367544323206E-13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-216.36149273648508</c:v>
                </c:pt>
                <c:pt idx="276">
                  <c:v>-216.36149273648508</c:v>
                </c:pt>
                <c:pt idx="277">
                  <c:v>-216.36149273648508</c:v>
                </c:pt>
                <c:pt idx="278">
                  <c:v>-216.36149273648508</c:v>
                </c:pt>
                <c:pt idx="279">
                  <c:v>-216.36149273648508</c:v>
                </c:pt>
                <c:pt idx="280">
                  <c:v>-216.36149273648508</c:v>
                </c:pt>
                <c:pt idx="281">
                  <c:v>-216.36149273648508</c:v>
                </c:pt>
                <c:pt idx="282">
                  <c:v>-216.36149273648508</c:v>
                </c:pt>
                <c:pt idx="283">
                  <c:v>-216.36149273648508</c:v>
                </c:pt>
                <c:pt idx="284">
                  <c:v>-216.36149273648508</c:v>
                </c:pt>
                <c:pt idx="285">
                  <c:v>-216.36149273648508</c:v>
                </c:pt>
                <c:pt idx="286">
                  <c:v>-216.36149273648508</c:v>
                </c:pt>
                <c:pt idx="287">
                  <c:v>-216.36149273648508</c:v>
                </c:pt>
                <c:pt idx="288">
                  <c:v>-216.36149273648508</c:v>
                </c:pt>
                <c:pt idx="289">
                  <c:v>-216.36149273648508</c:v>
                </c:pt>
                <c:pt idx="290">
                  <c:v>-216.36149273648508</c:v>
                </c:pt>
                <c:pt idx="291">
                  <c:v>-216.36149273648508</c:v>
                </c:pt>
                <c:pt idx="292">
                  <c:v>-216.36149273648508</c:v>
                </c:pt>
                <c:pt idx="293">
                  <c:v>-216.36149273648508</c:v>
                </c:pt>
                <c:pt idx="294">
                  <c:v>-216.36149273648508</c:v>
                </c:pt>
                <c:pt idx="295">
                  <c:v>-216.36149273648508</c:v>
                </c:pt>
                <c:pt idx="296">
                  <c:v>-216.36149273648508</c:v>
                </c:pt>
                <c:pt idx="297">
                  <c:v>-216.36149273648508</c:v>
                </c:pt>
                <c:pt idx="298">
                  <c:v>-216.36149273648508</c:v>
                </c:pt>
                <c:pt idx="299">
                  <c:v>-216.36149273648508</c:v>
                </c:pt>
                <c:pt idx="300">
                  <c:v>-216.36149273648508</c:v>
                </c:pt>
                <c:pt idx="301">
                  <c:v>-216.36149273648508</c:v>
                </c:pt>
                <c:pt idx="302">
                  <c:v>-216.36149273648508</c:v>
                </c:pt>
                <c:pt idx="303">
                  <c:v>-216.36149273648508</c:v>
                </c:pt>
                <c:pt idx="304">
                  <c:v>-216.36149273648508</c:v>
                </c:pt>
                <c:pt idx="305">
                  <c:v>-216.36149273648508</c:v>
                </c:pt>
                <c:pt idx="306">
                  <c:v>-216.36149273648508</c:v>
                </c:pt>
                <c:pt idx="307">
                  <c:v>-216.36149273648508</c:v>
                </c:pt>
                <c:pt idx="308">
                  <c:v>-216.36149273648508</c:v>
                </c:pt>
                <c:pt idx="309">
                  <c:v>-216.36149273648508</c:v>
                </c:pt>
                <c:pt idx="310">
                  <c:v>-216.36149273648508</c:v>
                </c:pt>
                <c:pt idx="311">
                  <c:v>-216.36149273648508</c:v>
                </c:pt>
                <c:pt idx="312">
                  <c:v>-216.36149273648508</c:v>
                </c:pt>
                <c:pt idx="313">
                  <c:v>-216.36149273648508</c:v>
                </c:pt>
                <c:pt idx="314">
                  <c:v>-216.36149273648508</c:v>
                </c:pt>
                <c:pt idx="315">
                  <c:v>-216.36149273648508</c:v>
                </c:pt>
                <c:pt idx="316">
                  <c:v>-216.36149273648508</c:v>
                </c:pt>
                <c:pt idx="317">
                  <c:v>-216.36149273648508</c:v>
                </c:pt>
                <c:pt idx="318">
                  <c:v>-216.36149273648508</c:v>
                </c:pt>
                <c:pt idx="319">
                  <c:v>-216.36149273648508</c:v>
                </c:pt>
                <c:pt idx="320">
                  <c:v>-216.36149273648508</c:v>
                </c:pt>
                <c:pt idx="321">
                  <c:v>-216.36149273648508</c:v>
                </c:pt>
                <c:pt idx="322">
                  <c:v>-216.36149273648508</c:v>
                </c:pt>
                <c:pt idx="323">
                  <c:v>-216.36149273648508</c:v>
                </c:pt>
                <c:pt idx="324">
                  <c:v>-216.36149273648508</c:v>
                </c:pt>
                <c:pt idx="325">
                  <c:v>-216.36149273648508</c:v>
                </c:pt>
                <c:pt idx="326">
                  <c:v>-216.36149273648508</c:v>
                </c:pt>
                <c:pt idx="327">
                  <c:v>-216.36149273648508</c:v>
                </c:pt>
                <c:pt idx="328">
                  <c:v>-216.36149273648508</c:v>
                </c:pt>
                <c:pt idx="329">
                  <c:v>-216.36149273648508</c:v>
                </c:pt>
                <c:pt idx="330">
                  <c:v>-216.36149273648508</c:v>
                </c:pt>
                <c:pt idx="331">
                  <c:v>-216.36149273648508</c:v>
                </c:pt>
                <c:pt idx="332">
                  <c:v>-216.36149273648508</c:v>
                </c:pt>
                <c:pt idx="333">
                  <c:v>-216.36149273648508</c:v>
                </c:pt>
                <c:pt idx="334">
                  <c:v>-216.36149273648508</c:v>
                </c:pt>
                <c:pt idx="335">
                  <c:v>-216.36149273648508</c:v>
                </c:pt>
                <c:pt idx="336">
                  <c:v>-216.36149273648508</c:v>
                </c:pt>
                <c:pt idx="337">
                  <c:v>-216.36149273648508</c:v>
                </c:pt>
                <c:pt idx="338">
                  <c:v>-216.36149273648508</c:v>
                </c:pt>
                <c:pt idx="339">
                  <c:v>-216.36149273648508</c:v>
                </c:pt>
                <c:pt idx="340">
                  <c:v>-216.36149273648508</c:v>
                </c:pt>
                <c:pt idx="341">
                  <c:v>-216.36149273648508</c:v>
                </c:pt>
                <c:pt idx="342">
                  <c:v>-216.36149273648508</c:v>
                </c:pt>
                <c:pt idx="343">
                  <c:v>-216.36149273648508</c:v>
                </c:pt>
                <c:pt idx="344">
                  <c:v>-216.36149273648508</c:v>
                </c:pt>
                <c:pt idx="345">
                  <c:v>-216.36149273648508</c:v>
                </c:pt>
                <c:pt idx="346">
                  <c:v>-216.36149273648508</c:v>
                </c:pt>
                <c:pt idx="347">
                  <c:v>-216.36149273648508</c:v>
                </c:pt>
                <c:pt idx="348">
                  <c:v>-216.36149273648508</c:v>
                </c:pt>
                <c:pt idx="349">
                  <c:v>-216.36149273648508</c:v>
                </c:pt>
                <c:pt idx="350">
                  <c:v>-216.36149273648508</c:v>
                </c:pt>
                <c:pt idx="351">
                  <c:v>-216.36149273648508</c:v>
                </c:pt>
                <c:pt idx="352">
                  <c:v>-216.36149273648508</c:v>
                </c:pt>
                <c:pt idx="353">
                  <c:v>-216.36149273648508</c:v>
                </c:pt>
                <c:pt idx="354">
                  <c:v>-216.36149273648508</c:v>
                </c:pt>
                <c:pt idx="355">
                  <c:v>-216.36149273648508</c:v>
                </c:pt>
                <c:pt idx="356">
                  <c:v>-216.36149273648508</c:v>
                </c:pt>
                <c:pt idx="357">
                  <c:v>-216.36149273648508</c:v>
                </c:pt>
                <c:pt idx="358">
                  <c:v>-216.36149273648508</c:v>
                </c:pt>
                <c:pt idx="359">
                  <c:v>-216.36149273648508</c:v>
                </c:pt>
                <c:pt idx="360">
                  <c:v>-216.36149273648508</c:v>
                </c:pt>
                <c:pt idx="361">
                  <c:v>-216.36149273648508</c:v>
                </c:pt>
                <c:pt idx="362">
                  <c:v>-216.36149273648508</c:v>
                </c:pt>
                <c:pt idx="363">
                  <c:v>-216.36149273648508</c:v>
                </c:pt>
                <c:pt idx="364">
                  <c:v>-216.36149273648508</c:v>
                </c:pt>
                <c:pt idx="365">
                  <c:v>-216.36149273648508</c:v>
                </c:pt>
                <c:pt idx="366">
                  <c:v>-216.36149273648508</c:v>
                </c:pt>
                <c:pt idx="367">
                  <c:v>-216.36149273648508</c:v>
                </c:pt>
                <c:pt idx="368">
                  <c:v>-216.36149273648508</c:v>
                </c:pt>
                <c:pt idx="369">
                  <c:v>-216.36149273648508</c:v>
                </c:pt>
                <c:pt idx="370">
                  <c:v>-216.36149273648508</c:v>
                </c:pt>
                <c:pt idx="371">
                  <c:v>-216.36149273648508</c:v>
                </c:pt>
                <c:pt idx="372">
                  <c:v>-216.36149273648508</c:v>
                </c:pt>
                <c:pt idx="373">
                  <c:v>-216.36149273648508</c:v>
                </c:pt>
                <c:pt idx="374">
                  <c:v>-216.36149273648508</c:v>
                </c:pt>
                <c:pt idx="375">
                  <c:v>-216.36149273648508</c:v>
                </c:pt>
                <c:pt idx="376">
                  <c:v>-216.36149273648508</c:v>
                </c:pt>
                <c:pt idx="377">
                  <c:v>-216.36149273648508</c:v>
                </c:pt>
                <c:pt idx="378">
                  <c:v>-216.36149273648508</c:v>
                </c:pt>
                <c:pt idx="379">
                  <c:v>-216.36149273648508</c:v>
                </c:pt>
                <c:pt idx="380">
                  <c:v>-216.36149273648508</c:v>
                </c:pt>
                <c:pt idx="381">
                  <c:v>-216.36149273648508</c:v>
                </c:pt>
                <c:pt idx="382">
                  <c:v>-216.36149273648508</c:v>
                </c:pt>
                <c:pt idx="383">
                  <c:v>-216.36149273648508</c:v>
                </c:pt>
                <c:pt idx="384">
                  <c:v>-216.36149273648508</c:v>
                </c:pt>
                <c:pt idx="385">
                  <c:v>-216.36149273648508</c:v>
                </c:pt>
                <c:pt idx="386">
                  <c:v>-216.36149273648508</c:v>
                </c:pt>
                <c:pt idx="387">
                  <c:v>-216.36149273648508</c:v>
                </c:pt>
                <c:pt idx="388">
                  <c:v>-216.36149273648508</c:v>
                </c:pt>
                <c:pt idx="389">
                  <c:v>-216.36149273648508</c:v>
                </c:pt>
                <c:pt idx="390">
                  <c:v>-216.36149273648508</c:v>
                </c:pt>
                <c:pt idx="391">
                  <c:v>-216.36149273648508</c:v>
                </c:pt>
                <c:pt idx="392">
                  <c:v>-216.36149273648508</c:v>
                </c:pt>
                <c:pt idx="393">
                  <c:v>-216.36149273648508</c:v>
                </c:pt>
                <c:pt idx="394">
                  <c:v>-216.36149273648508</c:v>
                </c:pt>
                <c:pt idx="395">
                  <c:v>-216.36149273648508</c:v>
                </c:pt>
                <c:pt idx="396">
                  <c:v>-216.36149273648508</c:v>
                </c:pt>
                <c:pt idx="397">
                  <c:v>-216.36149273648508</c:v>
                </c:pt>
                <c:pt idx="398">
                  <c:v>-216.36149273648508</c:v>
                </c:pt>
                <c:pt idx="399">
                  <c:v>-216.36149273648508</c:v>
                </c:pt>
                <c:pt idx="400">
                  <c:v>-216.36149273648508</c:v>
                </c:pt>
                <c:pt idx="401">
                  <c:v>-216.36149273648508</c:v>
                </c:pt>
                <c:pt idx="402">
                  <c:v>-216.36149273648508</c:v>
                </c:pt>
                <c:pt idx="403">
                  <c:v>-216.36149273648508</c:v>
                </c:pt>
                <c:pt idx="404">
                  <c:v>-216.36149273648508</c:v>
                </c:pt>
                <c:pt idx="405">
                  <c:v>-216.36149273648508</c:v>
                </c:pt>
                <c:pt idx="406">
                  <c:v>-216.36149273648508</c:v>
                </c:pt>
                <c:pt idx="407">
                  <c:v>-216.36149273648508</c:v>
                </c:pt>
                <c:pt idx="408">
                  <c:v>-216.36149273648508</c:v>
                </c:pt>
                <c:pt idx="409">
                  <c:v>-216.36149273648508</c:v>
                </c:pt>
                <c:pt idx="410">
                  <c:v>-216.36149273648508</c:v>
                </c:pt>
                <c:pt idx="411">
                  <c:v>-216.36149273648508</c:v>
                </c:pt>
                <c:pt idx="412">
                  <c:v>-216.36149273648508</c:v>
                </c:pt>
                <c:pt idx="413">
                  <c:v>-216.36149273648508</c:v>
                </c:pt>
                <c:pt idx="414">
                  <c:v>-216.36149273648508</c:v>
                </c:pt>
                <c:pt idx="415">
                  <c:v>-216.36149273648508</c:v>
                </c:pt>
                <c:pt idx="416">
                  <c:v>-216.36149273648508</c:v>
                </c:pt>
                <c:pt idx="417">
                  <c:v>-216.36149273648508</c:v>
                </c:pt>
                <c:pt idx="418">
                  <c:v>-216.36149273648508</c:v>
                </c:pt>
                <c:pt idx="419">
                  <c:v>-216.36149273648508</c:v>
                </c:pt>
                <c:pt idx="420">
                  <c:v>-216.36149273648508</c:v>
                </c:pt>
                <c:pt idx="421">
                  <c:v>-216.36149273648508</c:v>
                </c:pt>
                <c:pt idx="422">
                  <c:v>-216.36149273648508</c:v>
                </c:pt>
                <c:pt idx="423">
                  <c:v>-216.36149273648508</c:v>
                </c:pt>
                <c:pt idx="424">
                  <c:v>-216.36149273648508</c:v>
                </c:pt>
                <c:pt idx="425">
                  <c:v>-216.36149273648508</c:v>
                </c:pt>
                <c:pt idx="426">
                  <c:v>-216.36149273648508</c:v>
                </c:pt>
                <c:pt idx="427">
                  <c:v>-216.36149273648508</c:v>
                </c:pt>
                <c:pt idx="428">
                  <c:v>-216.36149273648508</c:v>
                </c:pt>
                <c:pt idx="429">
                  <c:v>-216.36149273648508</c:v>
                </c:pt>
                <c:pt idx="430">
                  <c:v>-216.36149273648508</c:v>
                </c:pt>
                <c:pt idx="431">
                  <c:v>-216.36149273648508</c:v>
                </c:pt>
                <c:pt idx="432">
                  <c:v>-216.36149273648508</c:v>
                </c:pt>
                <c:pt idx="433">
                  <c:v>-216.36149273648508</c:v>
                </c:pt>
                <c:pt idx="434">
                  <c:v>-216.36149273648508</c:v>
                </c:pt>
                <c:pt idx="435">
                  <c:v>-216.36149273648508</c:v>
                </c:pt>
                <c:pt idx="436">
                  <c:v>-216.36149273648508</c:v>
                </c:pt>
                <c:pt idx="437">
                  <c:v>-216.36149273648508</c:v>
                </c:pt>
                <c:pt idx="438">
                  <c:v>-216.36149273648508</c:v>
                </c:pt>
                <c:pt idx="439">
                  <c:v>-216.36149273648508</c:v>
                </c:pt>
                <c:pt idx="440">
                  <c:v>-216.36149273648508</c:v>
                </c:pt>
                <c:pt idx="441">
                  <c:v>-216.36149273648508</c:v>
                </c:pt>
                <c:pt idx="442">
                  <c:v>-216.36149273648508</c:v>
                </c:pt>
                <c:pt idx="443">
                  <c:v>-216.36149273648508</c:v>
                </c:pt>
                <c:pt idx="444">
                  <c:v>-216.36149273648508</c:v>
                </c:pt>
                <c:pt idx="445">
                  <c:v>-216.36149273648508</c:v>
                </c:pt>
                <c:pt idx="446">
                  <c:v>-216.36149273648508</c:v>
                </c:pt>
                <c:pt idx="447">
                  <c:v>-216.36149273648508</c:v>
                </c:pt>
                <c:pt idx="448">
                  <c:v>-216.36149273648508</c:v>
                </c:pt>
                <c:pt idx="449">
                  <c:v>-216.36149273648508</c:v>
                </c:pt>
                <c:pt idx="450">
                  <c:v>-216.36149273648508</c:v>
                </c:pt>
                <c:pt idx="451">
                  <c:v>-216.36149273648508</c:v>
                </c:pt>
                <c:pt idx="452">
                  <c:v>-216.36149273648508</c:v>
                </c:pt>
                <c:pt idx="453">
                  <c:v>-216.36149273648508</c:v>
                </c:pt>
                <c:pt idx="454">
                  <c:v>-216.36149273648508</c:v>
                </c:pt>
                <c:pt idx="455">
                  <c:v>-216.36149273648508</c:v>
                </c:pt>
                <c:pt idx="456">
                  <c:v>-216.36149273648508</c:v>
                </c:pt>
                <c:pt idx="457">
                  <c:v>-216.36149273648508</c:v>
                </c:pt>
                <c:pt idx="458">
                  <c:v>-216.36149273648508</c:v>
                </c:pt>
                <c:pt idx="459">
                  <c:v>-216.36149273648508</c:v>
                </c:pt>
                <c:pt idx="460">
                  <c:v>-216.36149273648508</c:v>
                </c:pt>
                <c:pt idx="461">
                  <c:v>-216.36149273648508</c:v>
                </c:pt>
                <c:pt idx="462">
                  <c:v>-216.36149273648508</c:v>
                </c:pt>
                <c:pt idx="463">
                  <c:v>-216.36149273648508</c:v>
                </c:pt>
                <c:pt idx="464">
                  <c:v>-216.36149273648508</c:v>
                </c:pt>
                <c:pt idx="465">
                  <c:v>-216.36149273648508</c:v>
                </c:pt>
                <c:pt idx="466">
                  <c:v>-216.36149273648508</c:v>
                </c:pt>
                <c:pt idx="467">
                  <c:v>-216.36149273648508</c:v>
                </c:pt>
                <c:pt idx="468">
                  <c:v>-216.36149273648508</c:v>
                </c:pt>
                <c:pt idx="469">
                  <c:v>-216.36149273648508</c:v>
                </c:pt>
                <c:pt idx="470">
                  <c:v>-216.36149273648508</c:v>
                </c:pt>
                <c:pt idx="471">
                  <c:v>-216.36149273648508</c:v>
                </c:pt>
                <c:pt idx="472">
                  <c:v>-216.36149273648508</c:v>
                </c:pt>
                <c:pt idx="473">
                  <c:v>-216.36149273648508</c:v>
                </c:pt>
                <c:pt idx="474">
                  <c:v>-216.36149273648508</c:v>
                </c:pt>
                <c:pt idx="475">
                  <c:v>-216.36149273648508</c:v>
                </c:pt>
                <c:pt idx="476">
                  <c:v>-216.36149273648508</c:v>
                </c:pt>
                <c:pt idx="477">
                  <c:v>-216.36149273648508</c:v>
                </c:pt>
                <c:pt idx="478">
                  <c:v>-216.36149273648508</c:v>
                </c:pt>
                <c:pt idx="479">
                  <c:v>-216.36149273648508</c:v>
                </c:pt>
                <c:pt idx="480">
                  <c:v>-216.36149273648508</c:v>
                </c:pt>
                <c:pt idx="481">
                  <c:v>-216.36149273648508</c:v>
                </c:pt>
                <c:pt idx="482">
                  <c:v>-216.36149273648508</c:v>
                </c:pt>
                <c:pt idx="483">
                  <c:v>-216.36149273648508</c:v>
                </c:pt>
                <c:pt idx="484">
                  <c:v>-216.36149273648508</c:v>
                </c:pt>
                <c:pt idx="485">
                  <c:v>-216.36149273648508</c:v>
                </c:pt>
                <c:pt idx="486">
                  <c:v>-216.36149273648508</c:v>
                </c:pt>
                <c:pt idx="487">
                  <c:v>-216.36149273648508</c:v>
                </c:pt>
                <c:pt idx="488">
                  <c:v>-216.36149273648508</c:v>
                </c:pt>
                <c:pt idx="489">
                  <c:v>-216.36149273648508</c:v>
                </c:pt>
                <c:pt idx="490">
                  <c:v>-216.36149273648508</c:v>
                </c:pt>
                <c:pt idx="491">
                  <c:v>-216.36149273648508</c:v>
                </c:pt>
                <c:pt idx="492">
                  <c:v>-216.36149273648508</c:v>
                </c:pt>
                <c:pt idx="493">
                  <c:v>-216.36149273648508</c:v>
                </c:pt>
                <c:pt idx="494">
                  <c:v>-216.36149273648508</c:v>
                </c:pt>
                <c:pt idx="495">
                  <c:v>-216.36149273648508</c:v>
                </c:pt>
                <c:pt idx="496">
                  <c:v>-216.36149273648508</c:v>
                </c:pt>
                <c:pt idx="497">
                  <c:v>-216.36149273648508</c:v>
                </c:pt>
                <c:pt idx="498">
                  <c:v>-216.36149273648508</c:v>
                </c:pt>
                <c:pt idx="499">
                  <c:v>-216.36149273648508</c:v>
                </c:pt>
                <c:pt idx="500">
                  <c:v>-216.36149273648508</c:v>
                </c:pt>
                <c:pt idx="501">
                  <c:v>-216.36149273648508</c:v>
                </c:pt>
                <c:pt idx="502">
                  <c:v>-216.36149273648508</c:v>
                </c:pt>
                <c:pt idx="503">
                  <c:v>-216.36149273648508</c:v>
                </c:pt>
                <c:pt idx="504">
                  <c:v>-216.36149273648508</c:v>
                </c:pt>
                <c:pt idx="505">
                  <c:v>-216.36149273648508</c:v>
                </c:pt>
                <c:pt idx="506">
                  <c:v>-216.36149273648508</c:v>
                </c:pt>
                <c:pt idx="507">
                  <c:v>-216.36149273648508</c:v>
                </c:pt>
                <c:pt idx="508">
                  <c:v>-216.36149273648508</c:v>
                </c:pt>
                <c:pt idx="509">
                  <c:v>-216.36149273648508</c:v>
                </c:pt>
                <c:pt idx="510">
                  <c:v>-216.36149273648508</c:v>
                </c:pt>
                <c:pt idx="511">
                  <c:v>-216.36149273648508</c:v>
                </c:pt>
                <c:pt idx="512">
                  <c:v>-216.36149273648508</c:v>
                </c:pt>
                <c:pt idx="513">
                  <c:v>-216.36149273648508</c:v>
                </c:pt>
                <c:pt idx="514">
                  <c:v>-216.36149273648508</c:v>
                </c:pt>
                <c:pt idx="515">
                  <c:v>-216.36149273648508</c:v>
                </c:pt>
                <c:pt idx="516">
                  <c:v>-216.36149273648508</c:v>
                </c:pt>
                <c:pt idx="517">
                  <c:v>-216.36149273648508</c:v>
                </c:pt>
                <c:pt idx="518">
                  <c:v>-216.36149273648508</c:v>
                </c:pt>
                <c:pt idx="519">
                  <c:v>-216.36149273648508</c:v>
                </c:pt>
                <c:pt idx="520">
                  <c:v>-216.36149273648508</c:v>
                </c:pt>
                <c:pt idx="521">
                  <c:v>-216.36149273648508</c:v>
                </c:pt>
                <c:pt idx="522">
                  <c:v>-216.36149273648508</c:v>
                </c:pt>
                <c:pt idx="523">
                  <c:v>-216.36149273648508</c:v>
                </c:pt>
                <c:pt idx="524">
                  <c:v>-216.36149273648508</c:v>
                </c:pt>
                <c:pt idx="525">
                  <c:v>-216.36149273648508</c:v>
                </c:pt>
                <c:pt idx="526">
                  <c:v>-216.36149273648508</c:v>
                </c:pt>
                <c:pt idx="527">
                  <c:v>-216.36149273648508</c:v>
                </c:pt>
                <c:pt idx="528">
                  <c:v>-216.36149273648508</c:v>
                </c:pt>
                <c:pt idx="529">
                  <c:v>-216.36149273648508</c:v>
                </c:pt>
                <c:pt idx="530">
                  <c:v>-216.36149273648508</c:v>
                </c:pt>
                <c:pt idx="531">
                  <c:v>-216.36149273648508</c:v>
                </c:pt>
                <c:pt idx="532">
                  <c:v>-216.36149273648508</c:v>
                </c:pt>
                <c:pt idx="533">
                  <c:v>-216.36149273648508</c:v>
                </c:pt>
                <c:pt idx="534">
                  <c:v>-216.36149273648508</c:v>
                </c:pt>
                <c:pt idx="535">
                  <c:v>-216.36149273648508</c:v>
                </c:pt>
                <c:pt idx="536">
                  <c:v>-216.36149273648508</c:v>
                </c:pt>
                <c:pt idx="537">
                  <c:v>-216.36149273648508</c:v>
                </c:pt>
                <c:pt idx="538">
                  <c:v>-216.36149273648508</c:v>
                </c:pt>
                <c:pt idx="539">
                  <c:v>-216.36149273648508</c:v>
                </c:pt>
                <c:pt idx="540">
                  <c:v>-216.36149273648508</c:v>
                </c:pt>
                <c:pt idx="541">
                  <c:v>-216.36149273648508</c:v>
                </c:pt>
                <c:pt idx="542">
                  <c:v>-216.36149273648508</c:v>
                </c:pt>
                <c:pt idx="543">
                  <c:v>-216.36149273648508</c:v>
                </c:pt>
                <c:pt idx="544">
                  <c:v>-216.36149273648508</c:v>
                </c:pt>
                <c:pt idx="545">
                  <c:v>-216.36149273648508</c:v>
                </c:pt>
                <c:pt idx="546">
                  <c:v>-216.36149273648508</c:v>
                </c:pt>
                <c:pt idx="547">
                  <c:v>-216.36149273648508</c:v>
                </c:pt>
                <c:pt idx="548">
                  <c:v>-216.36149273648508</c:v>
                </c:pt>
                <c:pt idx="549">
                  <c:v>-216.36149273648508</c:v>
                </c:pt>
                <c:pt idx="550">
                  <c:v>-216.36149273648508</c:v>
                </c:pt>
                <c:pt idx="551">
                  <c:v>-216.36149273648508</c:v>
                </c:pt>
                <c:pt idx="552">
                  <c:v>-216.36149273648508</c:v>
                </c:pt>
                <c:pt idx="553">
                  <c:v>-216.36149273648508</c:v>
                </c:pt>
                <c:pt idx="554">
                  <c:v>-216.36149273648508</c:v>
                </c:pt>
                <c:pt idx="555">
                  <c:v>-216.36149273648508</c:v>
                </c:pt>
                <c:pt idx="556">
                  <c:v>-216.36149273648508</c:v>
                </c:pt>
                <c:pt idx="557">
                  <c:v>-216.36149273648508</c:v>
                </c:pt>
                <c:pt idx="558">
                  <c:v>-216.36149273648508</c:v>
                </c:pt>
                <c:pt idx="559">
                  <c:v>-216.36149273648508</c:v>
                </c:pt>
                <c:pt idx="560">
                  <c:v>-216.36149273648508</c:v>
                </c:pt>
                <c:pt idx="561">
                  <c:v>-216.36149273648508</c:v>
                </c:pt>
                <c:pt idx="562">
                  <c:v>-216.36149273648508</c:v>
                </c:pt>
                <c:pt idx="563">
                  <c:v>-216.36149273648508</c:v>
                </c:pt>
                <c:pt idx="564">
                  <c:v>-216.36149273648508</c:v>
                </c:pt>
                <c:pt idx="565">
                  <c:v>-216.36149273648508</c:v>
                </c:pt>
                <c:pt idx="566">
                  <c:v>-216.36149273648508</c:v>
                </c:pt>
                <c:pt idx="567">
                  <c:v>-216.36149273648508</c:v>
                </c:pt>
                <c:pt idx="568">
                  <c:v>-216.36149273648508</c:v>
                </c:pt>
                <c:pt idx="569">
                  <c:v>-216.36149273648508</c:v>
                </c:pt>
                <c:pt idx="570">
                  <c:v>-216.36149273648508</c:v>
                </c:pt>
                <c:pt idx="571">
                  <c:v>-216.36149273648508</c:v>
                </c:pt>
                <c:pt idx="572">
                  <c:v>-216.36149273648508</c:v>
                </c:pt>
                <c:pt idx="573">
                  <c:v>-216.36149273648508</c:v>
                </c:pt>
                <c:pt idx="574">
                  <c:v>-216.36149273648508</c:v>
                </c:pt>
                <c:pt idx="575">
                  <c:v>-216.36149273648508</c:v>
                </c:pt>
                <c:pt idx="576">
                  <c:v>-216.36149273648508</c:v>
                </c:pt>
                <c:pt idx="577">
                  <c:v>-216.36149273648508</c:v>
                </c:pt>
                <c:pt idx="578">
                  <c:v>-216.36149273648508</c:v>
                </c:pt>
                <c:pt idx="579">
                  <c:v>-216.36149273648508</c:v>
                </c:pt>
                <c:pt idx="580">
                  <c:v>-470.54008188738692</c:v>
                </c:pt>
                <c:pt idx="581">
                  <c:v>-470.54008188738692</c:v>
                </c:pt>
                <c:pt idx="582">
                  <c:v>-470.54008188738692</c:v>
                </c:pt>
                <c:pt idx="583">
                  <c:v>-470.54008188738692</c:v>
                </c:pt>
                <c:pt idx="584">
                  <c:v>-470.54008188738692</c:v>
                </c:pt>
                <c:pt idx="585">
                  <c:v>-470.54008188738692</c:v>
                </c:pt>
                <c:pt idx="586">
                  <c:v>-470.54008188738692</c:v>
                </c:pt>
                <c:pt idx="587">
                  <c:v>-470.54008188738692</c:v>
                </c:pt>
                <c:pt idx="588">
                  <c:v>-470.54008188738692</c:v>
                </c:pt>
                <c:pt idx="589">
                  <c:v>-470.54008188738692</c:v>
                </c:pt>
                <c:pt idx="590">
                  <c:v>-470.54008188738692</c:v>
                </c:pt>
                <c:pt idx="591">
                  <c:v>-470.54008188738692</c:v>
                </c:pt>
                <c:pt idx="592">
                  <c:v>-470.54008188738692</c:v>
                </c:pt>
                <c:pt idx="593">
                  <c:v>-470.54008188738692</c:v>
                </c:pt>
                <c:pt idx="594">
                  <c:v>-470.54008188738692</c:v>
                </c:pt>
                <c:pt idx="595">
                  <c:v>-470.54008188738692</c:v>
                </c:pt>
                <c:pt idx="596">
                  <c:v>-470.54008188738692</c:v>
                </c:pt>
                <c:pt idx="597">
                  <c:v>-470.54008188738692</c:v>
                </c:pt>
                <c:pt idx="598">
                  <c:v>-470.54008188738692</c:v>
                </c:pt>
                <c:pt idx="599">
                  <c:v>-470.54008188738692</c:v>
                </c:pt>
                <c:pt idx="600">
                  <c:v>-470.54008188738692</c:v>
                </c:pt>
                <c:pt idx="601">
                  <c:v>-470.54008188738692</c:v>
                </c:pt>
                <c:pt idx="602">
                  <c:v>-470.54008188738692</c:v>
                </c:pt>
                <c:pt idx="603">
                  <c:v>-470.54008188738692</c:v>
                </c:pt>
                <c:pt idx="604">
                  <c:v>-470.54008188738692</c:v>
                </c:pt>
                <c:pt idx="605">
                  <c:v>-470.54008188738692</c:v>
                </c:pt>
                <c:pt idx="606">
                  <c:v>-470.54008188738692</c:v>
                </c:pt>
                <c:pt idx="607">
                  <c:v>-470.54008188738692</c:v>
                </c:pt>
                <c:pt idx="608">
                  <c:v>-470.54008188738692</c:v>
                </c:pt>
                <c:pt idx="609">
                  <c:v>-470.54008188738692</c:v>
                </c:pt>
                <c:pt idx="610">
                  <c:v>-470.54008188738692</c:v>
                </c:pt>
                <c:pt idx="611">
                  <c:v>-470.54008188738692</c:v>
                </c:pt>
                <c:pt idx="612">
                  <c:v>-470.54008188738692</c:v>
                </c:pt>
                <c:pt idx="613">
                  <c:v>-470.54008188738692</c:v>
                </c:pt>
                <c:pt idx="614">
                  <c:v>-470.54008188738692</c:v>
                </c:pt>
                <c:pt idx="615">
                  <c:v>-470.54008188738692</c:v>
                </c:pt>
                <c:pt idx="616">
                  <c:v>-470.54008188738692</c:v>
                </c:pt>
                <c:pt idx="617">
                  <c:v>-470.54008188738692</c:v>
                </c:pt>
                <c:pt idx="618">
                  <c:v>-470.54008188738692</c:v>
                </c:pt>
                <c:pt idx="619">
                  <c:v>-470.54008188738692</c:v>
                </c:pt>
                <c:pt idx="620">
                  <c:v>-470.54008188738692</c:v>
                </c:pt>
                <c:pt idx="621">
                  <c:v>-470.54008188738692</c:v>
                </c:pt>
                <c:pt idx="622">
                  <c:v>-470.54008188738692</c:v>
                </c:pt>
                <c:pt idx="623">
                  <c:v>-470.54008188738692</c:v>
                </c:pt>
                <c:pt idx="624">
                  <c:v>-470.54008188738692</c:v>
                </c:pt>
                <c:pt idx="625">
                  <c:v>-470.54008188738692</c:v>
                </c:pt>
                <c:pt idx="626">
                  <c:v>-470.54008188738692</c:v>
                </c:pt>
                <c:pt idx="627">
                  <c:v>-470.54008188738692</c:v>
                </c:pt>
                <c:pt idx="628">
                  <c:v>-470.54008188738692</c:v>
                </c:pt>
                <c:pt idx="629">
                  <c:v>-470.54008188738692</c:v>
                </c:pt>
                <c:pt idx="630">
                  <c:v>-470.54008188738692</c:v>
                </c:pt>
                <c:pt idx="631">
                  <c:v>-470.54008188738692</c:v>
                </c:pt>
                <c:pt idx="632">
                  <c:v>-470.54008188738692</c:v>
                </c:pt>
                <c:pt idx="633">
                  <c:v>-470.54008188738692</c:v>
                </c:pt>
                <c:pt idx="634">
                  <c:v>-470.54008188738692</c:v>
                </c:pt>
                <c:pt idx="635">
                  <c:v>-470.54008188738692</c:v>
                </c:pt>
                <c:pt idx="636">
                  <c:v>-470.54008188738692</c:v>
                </c:pt>
                <c:pt idx="637">
                  <c:v>-470.54008188738692</c:v>
                </c:pt>
                <c:pt idx="638">
                  <c:v>-470.54008188738692</c:v>
                </c:pt>
                <c:pt idx="639">
                  <c:v>-470.54008188738692</c:v>
                </c:pt>
                <c:pt idx="640">
                  <c:v>-470.54008188738692</c:v>
                </c:pt>
                <c:pt idx="641">
                  <c:v>-470.54008188738692</c:v>
                </c:pt>
                <c:pt idx="642">
                  <c:v>-470.54008188738692</c:v>
                </c:pt>
                <c:pt idx="643">
                  <c:v>-470.54008188738692</c:v>
                </c:pt>
                <c:pt idx="644">
                  <c:v>-470.54008188738692</c:v>
                </c:pt>
                <c:pt idx="645">
                  <c:v>-470.54008188738692</c:v>
                </c:pt>
                <c:pt idx="646">
                  <c:v>-470.54008188738692</c:v>
                </c:pt>
                <c:pt idx="647">
                  <c:v>-470.54008188738692</c:v>
                </c:pt>
                <c:pt idx="648">
                  <c:v>-470.54008188738692</c:v>
                </c:pt>
                <c:pt idx="649">
                  <c:v>-470.54008188738692</c:v>
                </c:pt>
                <c:pt idx="650">
                  <c:v>-470.54008188738692</c:v>
                </c:pt>
                <c:pt idx="651">
                  <c:v>-470.54008188738692</c:v>
                </c:pt>
                <c:pt idx="652">
                  <c:v>-470.54008188738692</c:v>
                </c:pt>
                <c:pt idx="653">
                  <c:v>-470.54008188738692</c:v>
                </c:pt>
                <c:pt idx="654">
                  <c:v>-470.54008188738692</c:v>
                </c:pt>
                <c:pt idx="655">
                  <c:v>-470.54008188738692</c:v>
                </c:pt>
                <c:pt idx="656">
                  <c:v>-470.54008188738692</c:v>
                </c:pt>
                <c:pt idx="657">
                  <c:v>-470.54008188738692</c:v>
                </c:pt>
                <c:pt idx="658">
                  <c:v>-470.54008188738692</c:v>
                </c:pt>
                <c:pt idx="659">
                  <c:v>-470.54008188738692</c:v>
                </c:pt>
                <c:pt idx="660">
                  <c:v>-470.54008188738692</c:v>
                </c:pt>
                <c:pt idx="661">
                  <c:v>-470.54008188738692</c:v>
                </c:pt>
                <c:pt idx="662">
                  <c:v>-470.54008188738692</c:v>
                </c:pt>
                <c:pt idx="663">
                  <c:v>-470.54008188738692</c:v>
                </c:pt>
                <c:pt idx="664">
                  <c:v>-470.54008188738692</c:v>
                </c:pt>
                <c:pt idx="665">
                  <c:v>-470.54008188738692</c:v>
                </c:pt>
                <c:pt idx="666">
                  <c:v>-470.54008188738692</c:v>
                </c:pt>
                <c:pt idx="667">
                  <c:v>-470.54008188738692</c:v>
                </c:pt>
                <c:pt idx="668">
                  <c:v>-470.54008188738692</c:v>
                </c:pt>
                <c:pt idx="669">
                  <c:v>-470.54008188738692</c:v>
                </c:pt>
                <c:pt idx="670">
                  <c:v>-470.54008188738692</c:v>
                </c:pt>
                <c:pt idx="671">
                  <c:v>-470.54008188738692</c:v>
                </c:pt>
                <c:pt idx="672">
                  <c:v>-470.54008188738692</c:v>
                </c:pt>
                <c:pt idx="673">
                  <c:v>-470.54008188738692</c:v>
                </c:pt>
                <c:pt idx="674">
                  <c:v>-470.54008188738692</c:v>
                </c:pt>
                <c:pt idx="675">
                  <c:v>-470.54008188738692</c:v>
                </c:pt>
                <c:pt idx="676">
                  <c:v>-470.54008188738692</c:v>
                </c:pt>
                <c:pt idx="677">
                  <c:v>-470.54008188738692</c:v>
                </c:pt>
                <c:pt idx="678">
                  <c:v>-470.54008188738692</c:v>
                </c:pt>
                <c:pt idx="679">
                  <c:v>-470.54008188738692</c:v>
                </c:pt>
                <c:pt idx="680">
                  <c:v>-470.54008188738692</c:v>
                </c:pt>
                <c:pt idx="681">
                  <c:v>-470.54008188738692</c:v>
                </c:pt>
                <c:pt idx="682">
                  <c:v>-470.54008188738692</c:v>
                </c:pt>
                <c:pt idx="683">
                  <c:v>-470.54008188738692</c:v>
                </c:pt>
                <c:pt idx="684">
                  <c:v>-470.54008188738692</c:v>
                </c:pt>
                <c:pt idx="685">
                  <c:v>-470.54008188738692</c:v>
                </c:pt>
                <c:pt idx="686">
                  <c:v>-470.54008188738692</c:v>
                </c:pt>
                <c:pt idx="687">
                  <c:v>-470.54008188738692</c:v>
                </c:pt>
                <c:pt idx="688">
                  <c:v>-470.54008188738692</c:v>
                </c:pt>
                <c:pt idx="689">
                  <c:v>-470.54008188738692</c:v>
                </c:pt>
                <c:pt idx="690">
                  <c:v>-470.54008188738692</c:v>
                </c:pt>
                <c:pt idx="691">
                  <c:v>-470.54008188738692</c:v>
                </c:pt>
                <c:pt idx="692">
                  <c:v>-470.54008188738692</c:v>
                </c:pt>
                <c:pt idx="693">
                  <c:v>-470.54008188738692</c:v>
                </c:pt>
                <c:pt idx="694">
                  <c:v>-470.54008188738692</c:v>
                </c:pt>
                <c:pt idx="695">
                  <c:v>-470.54008188738692</c:v>
                </c:pt>
                <c:pt idx="696">
                  <c:v>-470.54008188738692</c:v>
                </c:pt>
                <c:pt idx="697">
                  <c:v>-470.54008188738692</c:v>
                </c:pt>
                <c:pt idx="698">
                  <c:v>-470.54008188738692</c:v>
                </c:pt>
                <c:pt idx="699">
                  <c:v>-470.54008188738692</c:v>
                </c:pt>
                <c:pt idx="700">
                  <c:v>-470.54008188738692</c:v>
                </c:pt>
                <c:pt idx="701">
                  <c:v>-470.54008188738692</c:v>
                </c:pt>
                <c:pt idx="702">
                  <c:v>-470.54008188738692</c:v>
                </c:pt>
                <c:pt idx="703">
                  <c:v>-470.54008188738692</c:v>
                </c:pt>
                <c:pt idx="704">
                  <c:v>-470.54008188738692</c:v>
                </c:pt>
                <c:pt idx="705">
                  <c:v>-470.54008188738692</c:v>
                </c:pt>
                <c:pt idx="706">
                  <c:v>-470.54008188738692</c:v>
                </c:pt>
                <c:pt idx="707">
                  <c:v>-470.54008188738692</c:v>
                </c:pt>
                <c:pt idx="708">
                  <c:v>-470.54008188738692</c:v>
                </c:pt>
                <c:pt idx="709">
                  <c:v>-470.54008188738692</c:v>
                </c:pt>
                <c:pt idx="710">
                  <c:v>-470.54008188738692</c:v>
                </c:pt>
                <c:pt idx="711">
                  <c:v>-470.54008188738692</c:v>
                </c:pt>
                <c:pt idx="712">
                  <c:v>-470.54008188738692</c:v>
                </c:pt>
                <c:pt idx="713">
                  <c:v>-470.54008188738692</c:v>
                </c:pt>
                <c:pt idx="714">
                  <c:v>-470.54008188738692</c:v>
                </c:pt>
                <c:pt idx="715">
                  <c:v>-470.54008188738692</c:v>
                </c:pt>
                <c:pt idx="716">
                  <c:v>-470.54008188738692</c:v>
                </c:pt>
                <c:pt idx="717">
                  <c:v>-470.54008188738692</c:v>
                </c:pt>
                <c:pt idx="718">
                  <c:v>-470.54008188738692</c:v>
                </c:pt>
                <c:pt idx="719">
                  <c:v>-470.54008188738692</c:v>
                </c:pt>
                <c:pt idx="720">
                  <c:v>-470.54008188738692</c:v>
                </c:pt>
                <c:pt idx="721">
                  <c:v>-470.54008188738692</c:v>
                </c:pt>
                <c:pt idx="722">
                  <c:v>-470.54008188738692</c:v>
                </c:pt>
                <c:pt idx="723">
                  <c:v>-470.54008188738692</c:v>
                </c:pt>
                <c:pt idx="724">
                  <c:v>-470.54008188738692</c:v>
                </c:pt>
                <c:pt idx="725">
                  <c:v>-470.54008188738692</c:v>
                </c:pt>
                <c:pt idx="726">
                  <c:v>-470.54008188738692</c:v>
                </c:pt>
                <c:pt idx="727">
                  <c:v>-470.54008188738692</c:v>
                </c:pt>
                <c:pt idx="728">
                  <c:v>-470.54008188738692</c:v>
                </c:pt>
                <c:pt idx="729">
                  <c:v>-470.54008188738692</c:v>
                </c:pt>
                <c:pt idx="730">
                  <c:v>-470.54008188738692</c:v>
                </c:pt>
                <c:pt idx="731">
                  <c:v>-470.54008188738692</c:v>
                </c:pt>
                <c:pt idx="732">
                  <c:v>-470.54008188738692</c:v>
                </c:pt>
                <c:pt idx="733">
                  <c:v>-470.54008188738692</c:v>
                </c:pt>
                <c:pt idx="734">
                  <c:v>-470.54008188738692</c:v>
                </c:pt>
                <c:pt idx="735">
                  <c:v>-470.54008188738692</c:v>
                </c:pt>
                <c:pt idx="736">
                  <c:v>-470.54008188738692</c:v>
                </c:pt>
                <c:pt idx="737">
                  <c:v>-470.54008188738692</c:v>
                </c:pt>
                <c:pt idx="738">
                  <c:v>-470.54008188738692</c:v>
                </c:pt>
                <c:pt idx="739">
                  <c:v>-470.54008188738692</c:v>
                </c:pt>
                <c:pt idx="740">
                  <c:v>-470.54008188738692</c:v>
                </c:pt>
                <c:pt idx="741">
                  <c:v>-470.54008188738692</c:v>
                </c:pt>
                <c:pt idx="742">
                  <c:v>-470.54008188738692</c:v>
                </c:pt>
                <c:pt idx="743">
                  <c:v>-470.54008188738692</c:v>
                </c:pt>
                <c:pt idx="744">
                  <c:v>-470.54008188738692</c:v>
                </c:pt>
                <c:pt idx="745">
                  <c:v>-470.54008188738692</c:v>
                </c:pt>
                <c:pt idx="746">
                  <c:v>-470.54008188738692</c:v>
                </c:pt>
                <c:pt idx="747">
                  <c:v>-470.54008188738692</c:v>
                </c:pt>
                <c:pt idx="748">
                  <c:v>-470.54008188738692</c:v>
                </c:pt>
                <c:pt idx="749">
                  <c:v>-470.54008188738692</c:v>
                </c:pt>
                <c:pt idx="750">
                  <c:v>-470.54008188738692</c:v>
                </c:pt>
                <c:pt idx="751">
                  <c:v>-470.54008188738692</c:v>
                </c:pt>
                <c:pt idx="752">
                  <c:v>-470.54008188738692</c:v>
                </c:pt>
                <c:pt idx="753">
                  <c:v>-470.54008188738692</c:v>
                </c:pt>
                <c:pt idx="754">
                  <c:v>-470.54008188738692</c:v>
                </c:pt>
                <c:pt idx="755">
                  <c:v>-470.54008188738692</c:v>
                </c:pt>
                <c:pt idx="756">
                  <c:v>-470.54008188738692</c:v>
                </c:pt>
                <c:pt idx="757">
                  <c:v>-470.54008188738692</c:v>
                </c:pt>
                <c:pt idx="758">
                  <c:v>-470.54008188738692</c:v>
                </c:pt>
                <c:pt idx="759">
                  <c:v>-470.54008188738692</c:v>
                </c:pt>
                <c:pt idx="760">
                  <c:v>-470.54008188738692</c:v>
                </c:pt>
                <c:pt idx="761">
                  <c:v>-470.54008188738692</c:v>
                </c:pt>
                <c:pt idx="762">
                  <c:v>-470.54008188738692</c:v>
                </c:pt>
                <c:pt idx="763">
                  <c:v>-470.54008188738692</c:v>
                </c:pt>
                <c:pt idx="764">
                  <c:v>-470.54008188738692</c:v>
                </c:pt>
                <c:pt idx="765">
                  <c:v>-470.54008188738692</c:v>
                </c:pt>
                <c:pt idx="766">
                  <c:v>-470.54008188738692</c:v>
                </c:pt>
                <c:pt idx="767">
                  <c:v>-470.54008188738692</c:v>
                </c:pt>
                <c:pt idx="768">
                  <c:v>-470.54008188738692</c:v>
                </c:pt>
                <c:pt idx="769">
                  <c:v>-470.54008188738692</c:v>
                </c:pt>
                <c:pt idx="770">
                  <c:v>-470.54008188738692</c:v>
                </c:pt>
                <c:pt idx="771">
                  <c:v>-470.54008188738692</c:v>
                </c:pt>
                <c:pt idx="772">
                  <c:v>-470.54008188738692</c:v>
                </c:pt>
                <c:pt idx="773">
                  <c:v>-470.54008188738692</c:v>
                </c:pt>
                <c:pt idx="774">
                  <c:v>-470.54008188738692</c:v>
                </c:pt>
                <c:pt idx="775">
                  <c:v>-470.54008188738692</c:v>
                </c:pt>
                <c:pt idx="776">
                  <c:v>-470.54008188738692</c:v>
                </c:pt>
                <c:pt idx="777">
                  <c:v>-470.54008188738692</c:v>
                </c:pt>
                <c:pt idx="778">
                  <c:v>-470.54008188738692</c:v>
                </c:pt>
                <c:pt idx="779">
                  <c:v>-470.54008188738692</c:v>
                </c:pt>
                <c:pt idx="780">
                  <c:v>-470.54008188738692</c:v>
                </c:pt>
                <c:pt idx="781">
                  <c:v>-470.54008188738692</c:v>
                </c:pt>
                <c:pt idx="782">
                  <c:v>-470.54008188738692</c:v>
                </c:pt>
                <c:pt idx="783">
                  <c:v>-470.54008188738692</c:v>
                </c:pt>
                <c:pt idx="784">
                  <c:v>-470.54008188738692</c:v>
                </c:pt>
                <c:pt idx="785">
                  <c:v>-470.54008188738692</c:v>
                </c:pt>
                <c:pt idx="786">
                  <c:v>-470.54008188738692</c:v>
                </c:pt>
                <c:pt idx="787">
                  <c:v>-470.54008188738692</c:v>
                </c:pt>
                <c:pt idx="788">
                  <c:v>-470.54008188738692</c:v>
                </c:pt>
                <c:pt idx="789">
                  <c:v>-470.54008188738692</c:v>
                </c:pt>
                <c:pt idx="790">
                  <c:v>-470.54008188738692</c:v>
                </c:pt>
                <c:pt idx="791">
                  <c:v>-470.54008188738692</c:v>
                </c:pt>
                <c:pt idx="792">
                  <c:v>-470.54008188738692</c:v>
                </c:pt>
                <c:pt idx="793">
                  <c:v>-470.54008188738692</c:v>
                </c:pt>
                <c:pt idx="794">
                  <c:v>-470.54008188738692</c:v>
                </c:pt>
                <c:pt idx="795">
                  <c:v>-470.54008188738692</c:v>
                </c:pt>
                <c:pt idx="796">
                  <c:v>-470.54008188738692</c:v>
                </c:pt>
                <c:pt idx="797">
                  <c:v>-470.54008188738692</c:v>
                </c:pt>
                <c:pt idx="798">
                  <c:v>-470.54008188738692</c:v>
                </c:pt>
                <c:pt idx="799">
                  <c:v>-470.54008188738692</c:v>
                </c:pt>
                <c:pt idx="800">
                  <c:v>-470.54008188738692</c:v>
                </c:pt>
                <c:pt idx="801">
                  <c:v>-470.54008188738692</c:v>
                </c:pt>
                <c:pt idx="802">
                  <c:v>-470.54008188738692</c:v>
                </c:pt>
                <c:pt idx="803">
                  <c:v>-470.54008188738692</c:v>
                </c:pt>
                <c:pt idx="804">
                  <c:v>-470.54008188738692</c:v>
                </c:pt>
                <c:pt idx="805">
                  <c:v>-470.54008188738692</c:v>
                </c:pt>
                <c:pt idx="806">
                  <c:v>-470.54008188738692</c:v>
                </c:pt>
                <c:pt idx="807">
                  <c:v>-470.54008188738692</c:v>
                </c:pt>
                <c:pt idx="808">
                  <c:v>-470.54008188738692</c:v>
                </c:pt>
                <c:pt idx="809">
                  <c:v>-470.54008188738692</c:v>
                </c:pt>
                <c:pt idx="810">
                  <c:v>-470.54008188738692</c:v>
                </c:pt>
                <c:pt idx="811">
                  <c:v>-470.54008188738692</c:v>
                </c:pt>
                <c:pt idx="812">
                  <c:v>-470.54008188738692</c:v>
                </c:pt>
                <c:pt idx="813">
                  <c:v>-470.54008188738692</c:v>
                </c:pt>
                <c:pt idx="814">
                  <c:v>-470.54008188738692</c:v>
                </c:pt>
                <c:pt idx="815">
                  <c:v>-470.54008188738692</c:v>
                </c:pt>
                <c:pt idx="816">
                  <c:v>-470.54008188738692</c:v>
                </c:pt>
                <c:pt idx="817">
                  <c:v>-470.54008188738692</c:v>
                </c:pt>
                <c:pt idx="818">
                  <c:v>-470.54008188738692</c:v>
                </c:pt>
                <c:pt idx="819">
                  <c:v>-470.54008188738692</c:v>
                </c:pt>
                <c:pt idx="820">
                  <c:v>-470.54008188738692</c:v>
                </c:pt>
                <c:pt idx="821">
                  <c:v>-470.54008188738692</c:v>
                </c:pt>
                <c:pt idx="822">
                  <c:v>-470.54008188738692</c:v>
                </c:pt>
                <c:pt idx="823">
                  <c:v>-470.54008188738692</c:v>
                </c:pt>
                <c:pt idx="824">
                  <c:v>-470.54008188738692</c:v>
                </c:pt>
                <c:pt idx="825">
                  <c:v>-470.54008188738692</c:v>
                </c:pt>
                <c:pt idx="826">
                  <c:v>-470.54008188738692</c:v>
                </c:pt>
                <c:pt idx="827">
                  <c:v>-470.54008188738692</c:v>
                </c:pt>
                <c:pt idx="828">
                  <c:v>-470.54008188738692</c:v>
                </c:pt>
                <c:pt idx="829">
                  <c:v>-470.54008188738692</c:v>
                </c:pt>
                <c:pt idx="830">
                  <c:v>-470.54008188738692</c:v>
                </c:pt>
                <c:pt idx="831">
                  <c:v>-470.54008188738692</c:v>
                </c:pt>
                <c:pt idx="832">
                  <c:v>-470.54008188738692</c:v>
                </c:pt>
                <c:pt idx="833">
                  <c:v>-470.54008188738692</c:v>
                </c:pt>
                <c:pt idx="834">
                  <c:v>-470.54008188738692</c:v>
                </c:pt>
                <c:pt idx="835">
                  <c:v>-470.54008188738692</c:v>
                </c:pt>
                <c:pt idx="836">
                  <c:v>-470.54008188738692</c:v>
                </c:pt>
                <c:pt idx="837">
                  <c:v>-470.54008188738692</c:v>
                </c:pt>
                <c:pt idx="838">
                  <c:v>-470.54008188738692</c:v>
                </c:pt>
                <c:pt idx="839">
                  <c:v>-470.54008188738692</c:v>
                </c:pt>
                <c:pt idx="840">
                  <c:v>-470.54008188738692</c:v>
                </c:pt>
                <c:pt idx="841">
                  <c:v>-470.54008188738692</c:v>
                </c:pt>
                <c:pt idx="842">
                  <c:v>-470.54008188738692</c:v>
                </c:pt>
                <c:pt idx="843">
                  <c:v>-470.54008188738692</c:v>
                </c:pt>
                <c:pt idx="844">
                  <c:v>-470.54008188738692</c:v>
                </c:pt>
                <c:pt idx="845">
                  <c:v>-470.54008188738692</c:v>
                </c:pt>
                <c:pt idx="846">
                  <c:v>-470.54008188738692</c:v>
                </c:pt>
                <c:pt idx="847">
                  <c:v>-470.54008188738692</c:v>
                </c:pt>
                <c:pt idx="848">
                  <c:v>-470.54008188738692</c:v>
                </c:pt>
                <c:pt idx="849">
                  <c:v>-470.54008188738692</c:v>
                </c:pt>
                <c:pt idx="850">
                  <c:v>-470.54008188738692</c:v>
                </c:pt>
                <c:pt idx="851">
                  <c:v>-470.54008188738692</c:v>
                </c:pt>
                <c:pt idx="852">
                  <c:v>-470.54008188738692</c:v>
                </c:pt>
                <c:pt idx="853">
                  <c:v>-470.54008188738692</c:v>
                </c:pt>
                <c:pt idx="854">
                  <c:v>-470.54008188738692</c:v>
                </c:pt>
                <c:pt idx="855">
                  <c:v>-470.54008188738692</c:v>
                </c:pt>
                <c:pt idx="856">
                  <c:v>-470.54008188738692</c:v>
                </c:pt>
                <c:pt idx="857">
                  <c:v>-470.54008188738692</c:v>
                </c:pt>
                <c:pt idx="858">
                  <c:v>-470.54008188738692</c:v>
                </c:pt>
                <c:pt idx="859">
                  <c:v>-470.54008188738692</c:v>
                </c:pt>
                <c:pt idx="860">
                  <c:v>-470.54008188738692</c:v>
                </c:pt>
                <c:pt idx="861">
                  <c:v>-470.54008188738692</c:v>
                </c:pt>
                <c:pt idx="862">
                  <c:v>-470.54008188738692</c:v>
                </c:pt>
                <c:pt idx="863">
                  <c:v>-470.54008188738692</c:v>
                </c:pt>
                <c:pt idx="864">
                  <c:v>-470.54008188738692</c:v>
                </c:pt>
                <c:pt idx="865">
                  <c:v>-470.54008188738692</c:v>
                </c:pt>
                <c:pt idx="866">
                  <c:v>-470.54008188738692</c:v>
                </c:pt>
                <c:pt idx="867">
                  <c:v>-470.54008188738692</c:v>
                </c:pt>
                <c:pt idx="868">
                  <c:v>-470.54008188738692</c:v>
                </c:pt>
                <c:pt idx="869">
                  <c:v>-470.54008188738692</c:v>
                </c:pt>
                <c:pt idx="870">
                  <c:v>-470.54008188738692</c:v>
                </c:pt>
                <c:pt idx="871">
                  <c:v>-470.54008188738692</c:v>
                </c:pt>
                <c:pt idx="872">
                  <c:v>-470.54008188738692</c:v>
                </c:pt>
                <c:pt idx="873">
                  <c:v>-470.54008188738692</c:v>
                </c:pt>
                <c:pt idx="874">
                  <c:v>-470.54008188738692</c:v>
                </c:pt>
                <c:pt idx="875">
                  <c:v>-470.54008188738692</c:v>
                </c:pt>
                <c:pt idx="876">
                  <c:v>-470.54008188738692</c:v>
                </c:pt>
                <c:pt idx="877">
                  <c:v>-470.54008188738692</c:v>
                </c:pt>
                <c:pt idx="878">
                  <c:v>-470.54008188738692</c:v>
                </c:pt>
                <c:pt idx="879">
                  <c:v>-470.54008188738692</c:v>
                </c:pt>
                <c:pt idx="880">
                  <c:v>-470.54008188738692</c:v>
                </c:pt>
                <c:pt idx="881">
                  <c:v>-470.54008188738692</c:v>
                </c:pt>
                <c:pt idx="882">
                  <c:v>-470.54008188738692</c:v>
                </c:pt>
                <c:pt idx="883">
                  <c:v>-470.54008188738692</c:v>
                </c:pt>
                <c:pt idx="884">
                  <c:v>-470.54008188738692</c:v>
                </c:pt>
                <c:pt idx="885">
                  <c:v>-470.54008188738692</c:v>
                </c:pt>
                <c:pt idx="886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36287.327024952137</c:v>
                </c:pt>
                <c:pt idx="1">
                  <c:v>36287.327024952137</c:v>
                </c:pt>
                <c:pt idx="2">
                  <c:v>36287.327024952137</c:v>
                </c:pt>
                <c:pt idx="3">
                  <c:v>36287.327024952137</c:v>
                </c:pt>
                <c:pt idx="4">
                  <c:v>36287.327024952137</c:v>
                </c:pt>
                <c:pt idx="5">
                  <c:v>36287.327024952137</c:v>
                </c:pt>
                <c:pt idx="6">
                  <c:v>36287.327024952137</c:v>
                </c:pt>
                <c:pt idx="7">
                  <c:v>36287.327024952137</c:v>
                </c:pt>
                <c:pt idx="8">
                  <c:v>36287.327024952137</c:v>
                </c:pt>
                <c:pt idx="9">
                  <c:v>36287.327024952137</c:v>
                </c:pt>
                <c:pt idx="10">
                  <c:v>36287.327024952137</c:v>
                </c:pt>
                <c:pt idx="11">
                  <c:v>36287.327024952137</c:v>
                </c:pt>
                <c:pt idx="12">
                  <c:v>36287.327024952137</c:v>
                </c:pt>
                <c:pt idx="13">
                  <c:v>36287.327024952137</c:v>
                </c:pt>
                <c:pt idx="14">
                  <c:v>36287.327024952137</c:v>
                </c:pt>
                <c:pt idx="15">
                  <c:v>36287.327024952137</c:v>
                </c:pt>
                <c:pt idx="16">
                  <c:v>36287.327024952137</c:v>
                </c:pt>
                <c:pt idx="17">
                  <c:v>36287.327024952137</c:v>
                </c:pt>
                <c:pt idx="18">
                  <c:v>36287.327024952137</c:v>
                </c:pt>
                <c:pt idx="19">
                  <c:v>36287.327024952137</c:v>
                </c:pt>
                <c:pt idx="20">
                  <c:v>36287.327024952137</c:v>
                </c:pt>
                <c:pt idx="21">
                  <c:v>36287.327024952137</c:v>
                </c:pt>
                <c:pt idx="22">
                  <c:v>36287.327024952137</c:v>
                </c:pt>
                <c:pt idx="23">
                  <c:v>36287.327024952137</c:v>
                </c:pt>
                <c:pt idx="24">
                  <c:v>36287.327024952137</c:v>
                </c:pt>
                <c:pt idx="25">
                  <c:v>36287.327024952137</c:v>
                </c:pt>
                <c:pt idx="26">
                  <c:v>36287.327024952137</c:v>
                </c:pt>
                <c:pt idx="27">
                  <c:v>36287.327024952137</c:v>
                </c:pt>
                <c:pt idx="28">
                  <c:v>36287.327024952137</c:v>
                </c:pt>
                <c:pt idx="29">
                  <c:v>36287.327024952137</c:v>
                </c:pt>
                <c:pt idx="30">
                  <c:v>36287.327024952137</c:v>
                </c:pt>
                <c:pt idx="31">
                  <c:v>36287.327024952137</c:v>
                </c:pt>
                <c:pt idx="32">
                  <c:v>36287.327024952137</c:v>
                </c:pt>
                <c:pt idx="33">
                  <c:v>36287.327024952137</c:v>
                </c:pt>
                <c:pt idx="34">
                  <c:v>36287.327024952137</c:v>
                </c:pt>
                <c:pt idx="35">
                  <c:v>36287.327024952137</c:v>
                </c:pt>
                <c:pt idx="36">
                  <c:v>36287.327024952137</c:v>
                </c:pt>
                <c:pt idx="37">
                  <c:v>36287.327024952137</c:v>
                </c:pt>
                <c:pt idx="38">
                  <c:v>36287.327024952137</c:v>
                </c:pt>
                <c:pt idx="39">
                  <c:v>36287.327024952137</c:v>
                </c:pt>
                <c:pt idx="40">
                  <c:v>36287.327024952137</c:v>
                </c:pt>
                <c:pt idx="41">
                  <c:v>36287.327024952137</c:v>
                </c:pt>
                <c:pt idx="42">
                  <c:v>36287.327024952137</c:v>
                </c:pt>
                <c:pt idx="43">
                  <c:v>36287.327024952137</c:v>
                </c:pt>
                <c:pt idx="44">
                  <c:v>36287.327024952137</c:v>
                </c:pt>
                <c:pt idx="45">
                  <c:v>36287.327024952137</c:v>
                </c:pt>
                <c:pt idx="46">
                  <c:v>36287.327024952137</c:v>
                </c:pt>
                <c:pt idx="47">
                  <c:v>36287.327024952137</c:v>
                </c:pt>
                <c:pt idx="48">
                  <c:v>36287.327024952137</c:v>
                </c:pt>
                <c:pt idx="49">
                  <c:v>36287.327024952137</c:v>
                </c:pt>
                <c:pt idx="50">
                  <c:v>36287.327024952137</c:v>
                </c:pt>
                <c:pt idx="51">
                  <c:v>36287.327024952137</c:v>
                </c:pt>
                <c:pt idx="52">
                  <c:v>36287.327024952137</c:v>
                </c:pt>
                <c:pt idx="53">
                  <c:v>36287.327024952137</c:v>
                </c:pt>
                <c:pt idx="54">
                  <c:v>36287.327024952137</c:v>
                </c:pt>
                <c:pt idx="55">
                  <c:v>36287.327024952137</c:v>
                </c:pt>
                <c:pt idx="56">
                  <c:v>36287.327024952137</c:v>
                </c:pt>
                <c:pt idx="57">
                  <c:v>36287.327024952137</c:v>
                </c:pt>
                <c:pt idx="58">
                  <c:v>36287.327024952137</c:v>
                </c:pt>
                <c:pt idx="59">
                  <c:v>36287.327024952137</c:v>
                </c:pt>
                <c:pt idx="60">
                  <c:v>36287.327024952137</c:v>
                </c:pt>
                <c:pt idx="61">
                  <c:v>36287.327024952137</c:v>
                </c:pt>
                <c:pt idx="62">
                  <c:v>36287.327024952137</c:v>
                </c:pt>
                <c:pt idx="63">
                  <c:v>36287.327024952137</c:v>
                </c:pt>
                <c:pt idx="64">
                  <c:v>36287.327024952137</c:v>
                </c:pt>
                <c:pt idx="65">
                  <c:v>36287.327024952137</c:v>
                </c:pt>
                <c:pt idx="66">
                  <c:v>36287.327024952137</c:v>
                </c:pt>
                <c:pt idx="67">
                  <c:v>36287.327024952137</c:v>
                </c:pt>
                <c:pt idx="68">
                  <c:v>36287.327024952137</c:v>
                </c:pt>
                <c:pt idx="69">
                  <c:v>36287.327024952137</c:v>
                </c:pt>
                <c:pt idx="70">
                  <c:v>36287.327024952137</c:v>
                </c:pt>
                <c:pt idx="71">
                  <c:v>36287.327024952137</c:v>
                </c:pt>
                <c:pt idx="72">
                  <c:v>36287.327024952137</c:v>
                </c:pt>
                <c:pt idx="73">
                  <c:v>36287.327024952137</c:v>
                </c:pt>
                <c:pt idx="74">
                  <c:v>36287.327024952137</c:v>
                </c:pt>
                <c:pt idx="75">
                  <c:v>36287.327024952137</c:v>
                </c:pt>
                <c:pt idx="76">
                  <c:v>36287.327024952137</c:v>
                </c:pt>
                <c:pt idx="77">
                  <c:v>36287.327024952137</c:v>
                </c:pt>
                <c:pt idx="78">
                  <c:v>36287.327024952137</c:v>
                </c:pt>
                <c:pt idx="79">
                  <c:v>36287.327024952137</c:v>
                </c:pt>
                <c:pt idx="80">
                  <c:v>36287.327024952137</c:v>
                </c:pt>
                <c:pt idx="81">
                  <c:v>36287.327024952137</c:v>
                </c:pt>
                <c:pt idx="82">
                  <c:v>36287.327024952137</c:v>
                </c:pt>
                <c:pt idx="83">
                  <c:v>36287.327024952137</c:v>
                </c:pt>
                <c:pt idx="84">
                  <c:v>36287.327024952137</c:v>
                </c:pt>
                <c:pt idx="85">
                  <c:v>36287.327024952137</c:v>
                </c:pt>
                <c:pt idx="86">
                  <c:v>36287.327024952137</c:v>
                </c:pt>
                <c:pt idx="87">
                  <c:v>36287.327024952137</c:v>
                </c:pt>
                <c:pt idx="88">
                  <c:v>36287.327024952137</c:v>
                </c:pt>
                <c:pt idx="89">
                  <c:v>36287.327024952137</c:v>
                </c:pt>
                <c:pt idx="90">
                  <c:v>36287.327024952137</c:v>
                </c:pt>
                <c:pt idx="91">
                  <c:v>36287.327024952137</c:v>
                </c:pt>
                <c:pt idx="92">
                  <c:v>36287.327024952137</c:v>
                </c:pt>
                <c:pt idx="93">
                  <c:v>36287.327024952137</c:v>
                </c:pt>
                <c:pt idx="94">
                  <c:v>36287.327024952137</c:v>
                </c:pt>
                <c:pt idx="95">
                  <c:v>36287.327024952137</c:v>
                </c:pt>
                <c:pt idx="96">
                  <c:v>36287.327024952137</c:v>
                </c:pt>
                <c:pt idx="97">
                  <c:v>36287.327024952137</c:v>
                </c:pt>
                <c:pt idx="98">
                  <c:v>36287.327024952137</c:v>
                </c:pt>
                <c:pt idx="99">
                  <c:v>36287.327024952137</c:v>
                </c:pt>
                <c:pt idx="100">
                  <c:v>36287.327024952137</c:v>
                </c:pt>
                <c:pt idx="101">
                  <c:v>36287.327024952137</c:v>
                </c:pt>
                <c:pt idx="102">
                  <c:v>36287.327024952137</c:v>
                </c:pt>
                <c:pt idx="103">
                  <c:v>36287.327024952137</c:v>
                </c:pt>
                <c:pt idx="104">
                  <c:v>36287.327024952137</c:v>
                </c:pt>
                <c:pt idx="105">
                  <c:v>36287.327024952137</c:v>
                </c:pt>
                <c:pt idx="106">
                  <c:v>36287.327024952137</c:v>
                </c:pt>
                <c:pt idx="107">
                  <c:v>36287.327024952137</c:v>
                </c:pt>
                <c:pt idx="108">
                  <c:v>36287.327024952137</c:v>
                </c:pt>
                <c:pt idx="109">
                  <c:v>36287.327024952137</c:v>
                </c:pt>
                <c:pt idx="110">
                  <c:v>36287.327024952137</c:v>
                </c:pt>
                <c:pt idx="111">
                  <c:v>36287.327024952137</c:v>
                </c:pt>
                <c:pt idx="112">
                  <c:v>36287.327024952137</c:v>
                </c:pt>
                <c:pt idx="113">
                  <c:v>36287.327024952137</c:v>
                </c:pt>
                <c:pt idx="114">
                  <c:v>36287.327024952137</c:v>
                </c:pt>
                <c:pt idx="115">
                  <c:v>36287.327024952137</c:v>
                </c:pt>
                <c:pt idx="116">
                  <c:v>36287.327024952137</c:v>
                </c:pt>
                <c:pt idx="117">
                  <c:v>36287.327024952137</c:v>
                </c:pt>
                <c:pt idx="118">
                  <c:v>36287.327024952137</c:v>
                </c:pt>
                <c:pt idx="119">
                  <c:v>36287.327024952137</c:v>
                </c:pt>
                <c:pt idx="120">
                  <c:v>36287.327024952137</c:v>
                </c:pt>
                <c:pt idx="121">
                  <c:v>36287.327024952137</c:v>
                </c:pt>
                <c:pt idx="122">
                  <c:v>36287.327024952137</c:v>
                </c:pt>
                <c:pt idx="123">
                  <c:v>36287.327024952137</c:v>
                </c:pt>
                <c:pt idx="124">
                  <c:v>36287.327024952137</c:v>
                </c:pt>
                <c:pt idx="125">
                  <c:v>36287.327024952137</c:v>
                </c:pt>
                <c:pt idx="126">
                  <c:v>36287.327024952137</c:v>
                </c:pt>
                <c:pt idx="127">
                  <c:v>36287.327024952137</c:v>
                </c:pt>
                <c:pt idx="128">
                  <c:v>36287.327024952137</c:v>
                </c:pt>
                <c:pt idx="129">
                  <c:v>36287.327024952137</c:v>
                </c:pt>
                <c:pt idx="130">
                  <c:v>36287.327024952137</c:v>
                </c:pt>
                <c:pt idx="131">
                  <c:v>36287.327024952137</c:v>
                </c:pt>
                <c:pt idx="132">
                  <c:v>36287.327024952137</c:v>
                </c:pt>
                <c:pt idx="133">
                  <c:v>36287.327024952137</c:v>
                </c:pt>
                <c:pt idx="134">
                  <c:v>36287.327024952137</c:v>
                </c:pt>
                <c:pt idx="135">
                  <c:v>36287.327024952137</c:v>
                </c:pt>
                <c:pt idx="136">
                  <c:v>36287.327024952137</c:v>
                </c:pt>
                <c:pt idx="137">
                  <c:v>36287.327024952137</c:v>
                </c:pt>
                <c:pt idx="138">
                  <c:v>36287.327024952137</c:v>
                </c:pt>
                <c:pt idx="139">
                  <c:v>36287.327024952137</c:v>
                </c:pt>
                <c:pt idx="140">
                  <c:v>36287.327024952137</c:v>
                </c:pt>
                <c:pt idx="141">
                  <c:v>36287.327024952137</c:v>
                </c:pt>
                <c:pt idx="142">
                  <c:v>36287.327024952137</c:v>
                </c:pt>
                <c:pt idx="143">
                  <c:v>36287.327024952137</c:v>
                </c:pt>
                <c:pt idx="144">
                  <c:v>36287.327024952137</c:v>
                </c:pt>
                <c:pt idx="145">
                  <c:v>36287.327024952137</c:v>
                </c:pt>
                <c:pt idx="146">
                  <c:v>36287.327024952137</c:v>
                </c:pt>
                <c:pt idx="147">
                  <c:v>36287.327024952137</c:v>
                </c:pt>
                <c:pt idx="148">
                  <c:v>36287.327024952137</c:v>
                </c:pt>
                <c:pt idx="149">
                  <c:v>36287.327024952137</c:v>
                </c:pt>
                <c:pt idx="150">
                  <c:v>36287.327024952137</c:v>
                </c:pt>
                <c:pt idx="151">
                  <c:v>36287.327024952137</c:v>
                </c:pt>
                <c:pt idx="152">
                  <c:v>36287.327024952137</c:v>
                </c:pt>
                <c:pt idx="153">
                  <c:v>36287.327024952137</c:v>
                </c:pt>
                <c:pt idx="154">
                  <c:v>36287.327024952137</c:v>
                </c:pt>
                <c:pt idx="155">
                  <c:v>36287.327024952137</c:v>
                </c:pt>
                <c:pt idx="156">
                  <c:v>36287.327024952137</c:v>
                </c:pt>
                <c:pt idx="157">
                  <c:v>36287.327024952137</c:v>
                </c:pt>
                <c:pt idx="158">
                  <c:v>36287.327024952137</c:v>
                </c:pt>
                <c:pt idx="159">
                  <c:v>36287.327024952137</c:v>
                </c:pt>
                <c:pt idx="160">
                  <c:v>36287.327024952137</c:v>
                </c:pt>
                <c:pt idx="161">
                  <c:v>36287.327024952137</c:v>
                </c:pt>
                <c:pt idx="162">
                  <c:v>36287.327024952137</c:v>
                </c:pt>
                <c:pt idx="163">
                  <c:v>36287.327024952137</c:v>
                </c:pt>
                <c:pt idx="164">
                  <c:v>36287.327024952137</c:v>
                </c:pt>
                <c:pt idx="165">
                  <c:v>36287.327024952137</c:v>
                </c:pt>
                <c:pt idx="166">
                  <c:v>36287.327024952137</c:v>
                </c:pt>
                <c:pt idx="167">
                  <c:v>36287.327024952137</c:v>
                </c:pt>
                <c:pt idx="168">
                  <c:v>36287.327024952137</c:v>
                </c:pt>
                <c:pt idx="169">
                  <c:v>36287.327024952137</c:v>
                </c:pt>
                <c:pt idx="170">
                  <c:v>36287.327024952137</c:v>
                </c:pt>
                <c:pt idx="171">
                  <c:v>36287.327024952137</c:v>
                </c:pt>
                <c:pt idx="172">
                  <c:v>36287.327024952137</c:v>
                </c:pt>
                <c:pt idx="173">
                  <c:v>36287.327024952137</c:v>
                </c:pt>
                <c:pt idx="174">
                  <c:v>36287.327024952137</c:v>
                </c:pt>
                <c:pt idx="175">
                  <c:v>36287.327024952137</c:v>
                </c:pt>
                <c:pt idx="176">
                  <c:v>36287.327024952137</c:v>
                </c:pt>
                <c:pt idx="177">
                  <c:v>36287.327024952137</c:v>
                </c:pt>
                <c:pt idx="178">
                  <c:v>36287.327024952137</c:v>
                </c:pt>
                <c:pt idx="179">
                  <c:v>36287.327024952137</c:v>
                </c:pt>
                <c:pt idx="180">
                  <c:v>36287.327024952137</c:v>
                </c:pt>
                <c:pt idx="181">
                  <c:v>36287.327024952137</c:v>
                </c:pt>
                <c:pt idx="182">
                  <c:v>36287.327024952137</c:v>
                </c:pt>
                <c:pt idx="183">
                  <c:v>36287.327024952137</c:v>
                </c:pt>
                <c:pt idx="184">
                  <c:v>36287.327024952137</c:v>
                </c:pt>
                <c:pt idx="185">
                  <c:v>36287.327024952137</c:v>
                </c:pt>
                <c:pt idx="186">
                  <c:v>36287.327024952137</c:v>
                </c:pt>
                <c:pt idx="187">
                  <c:v>36287.327024952137</c:v>
                </c:pt>
                <c:pt idx="188">
                  <c:v>36287.327024952137</c:v>
                </c:pt>
                <c:pt idx="189">
                  <c:v>36287.327024952137</c:v>
                </c:pt>
                <c:pt idx="190">
                  <c:v>36287.327024952137</c:v>
                </c:pt>
                <c:pt idx="191">
                  <c:v>36287.327024952137</c:v>
                </c:pt>
                <c:pt idx="192">
                  <c:v>36287.327024952137</c:v>
                </c:pt>
                <c:pt idx="193">
                  <c:v>36287.327024952137</c:v>
                </c:pt>
                <c:pt idx="194">
                  <c:v>36287.327024952137</c:v>
                </c:pt>
                <c:pt idx="195">
                  <c:v>36287.327024952137</c:v>
                </c:pt>
                <c:pt idx="196">
                  <c:v>36287.327024952137</c:v>
                </c:pt>
                <c:pt idx="197">
                  <c:v>36287.327024952137</c:v>
                </c:pt>
                <c:pt idx="198">
                  <c:v>36287.327024952137</c:v>
                </c:pt>
                <c:pt idx="199">
                  <c:v>36287.327024952137</c:v>
                </c:pt>
                <c:pt idx="200">
                  <c:v>36287.327024952137</c:v>
                </c:pt>
                <c:pt idx="201">
                  <c:v>36287.327024952137</c:v>
                </c:pt>
                <c:pt idx="202">
                  <c:v>36287.327024952137</c:v>
                </c:pt>
                <c:pt idx="203">
                  <c:v>36287.327024952137</c:v>
                </c:pt>
                <c:pt idx="204">
                  <c:v>36287.327024952137</c:v>
                </c:pt>
                <c:pt idx="205">
                  <c:v>36287.327024952137</c:v>
                </c:pt>
                <c:pt idx="206">
                  <c:v>36287.327024952137</c:v>
                </c:pt>
                <c:pt idx="207">
                  <c:v>36287.327024952137</c:v>
                </c:pt>
                <c:pt idx="208">
                  <c:v>36287.327024952137</c:v>
                </c:pt>
                <c:pt idx="209">
                  <c:v>36287.327024952137</c:v>
                </c:pt>
                <c:pt idx="210">
                  <c:v>36287.327024952137</c:v>
                </c:pt>
                <c:pt idx="211">
                  <c:v>36287.327024952137</c:v>
                </c:pt>
                <c:pt idx="212">
                  <c:v>36287.327024952137</c:v>
                </c:pt>
                <c:pt idx="213">
                  <c:v>36287.327024952137</c:v>
                </c:pt>
                <c:pt idx="214">
                  <c:v>36287.327024952137</c:v>
                </c:pt>
                <c:pt idx="215">
                  <c:v>36287.327024952137</c:v>
                </c:pt>
                <c:pt idx="216">
                  <c:v>36287.327024952137</c:v>
                </c:pt>
                <c:pt idx="217">
                  <c:v>36287.327024952137</c:v>
                </c:pt>
                <c:pt idx="218">
                  <c:v>36287.327024952137</c:v>
                </c:pt>
                <c:pt idx="219">
                  <c:v>36287.327024952137</c:v>
                </c:pt>
                <c:pt idx="220">
                  <c:v>36287.327024952137</c:v>
                </c:pt>
                <c:pt idx="221">
                  <c:v>36287.327024952137</c:v>
                </c:pt>
                <c:pt idx="222">
                  <c:v>36287.327024952137</c:v>
                </c:pt>
                <c:pt idx="223">
                  <c:v>36287.327024952137</c:v>
                </c:pt>
                <c:pt idx="224">
                  <c:v>36287.327024952137</c:v>
                </c:pt>
                <c:pt idx="225">
                  <c:v>36287.327024952137</c:v>
                </c:pt>
                <c:pt idx="226">
                  <c:v>36287.327024952137</c:v>
                </c:pt>
                <c:pt idx="227">
                  <c:v>36287.327024952137</c:v>
                </c:pt>
                <c:pt idx="228">
                  <c:v>36287.327024952137</c:v>
                </c:pt>
                <c:pt idx="229">
                  <c:v>36287.327024952137</c:v>
                </c:pt>
                <c:pt idx="230">
                  <c:v>36287.327024952137</c:v>
                </c:pt>
                <c:pt idx="231">
                  <c:v>36287.327024952137</c:v>
                </c:pt>
                <c:pt idx="232">
                  <c:v>36287.327024952137</c:v>
                </c:pt>
                <c:pt idx="233">
                  <c:v>36287.327024952137</c:v>
                </c:pt>
                <c:pt idx="234">
                  <c:v>36287.327024952137</c:v>
                </c:pt>
                <c:pt idx="235">
                  <c:v>36287.327024952137</c:v>
                </c:pt>
                <c:pt idx="236">
                  <c:v>36287.327024952137</c:v>
                </c:pt>
                <c:pt idx="237">
                  <c:v>36287.327024952137</c:v>
                </c:pt>
                <c:pt idx="238">
                  <c:v>36287.327024952137</c:v>
                </c:pt>
                <c:pt idx="239">
                  <c:v>36287.327024952137</c:v>
                </c:pt>
                <c:pt idx="240">
                  <c:v>36287.327024952137</c:v>
                </c:pt>
                <c:pt idx="241">
                  <c:v>36287.327024952137</c:v>
                </c:pt>
                <c:pt idx="242">
                  <c:v>36287.327024952137</c:v>
                </c:pt>
                <c:pt idx="243">
                  <c:v>36287.327024952137</c:v>
                </c:pt>
                <c:pt idx="244">
                  <c:v>36287.327024952137</c:v>
                </c:pt>
                <c:pt idx="245">
                  <c:v>36287.327024952137</c:v>
                </c:pt>
                <c:pt idx="246">
                  <c:v>36287.327024952137</c:v>
                </c:pt>
                <c:pt idx="247">
                  <c:v>36287.327024952137</c:v>
                </c:pt>
                <c:pt idx="248">
                  <c:v>36287.327024952137</c:v>
                </c:pt>
                <c:pt idx="249">
                  <c:v>36287.327024952137</c:v>
                </c:pt>
                <c:pt idx="250">
                  <c:v>36287.327024952137</c:v>
                </c:pt>
                <c:pt idx="251">
                  <c:v>36287.327024952137</c:v>
                </c:pt>
                <c:pt idx="252">
                  <c:v>36287.327024952137</c:v>
                </c:pt>
                <c:pt idx="253">
                  <c:v>36287.327024952137</c:v>
                </c:pt>
                <c:pt idx="254">
                  <c:v>36287.327024952137</c:v>
                </c:pt>
                <c:pt idx="255">
                  <c:v>36287.327024952137</c:v>
                </c:pt>
                <c:pt idx="256">
                  <c:v>36287.327024952137</c:v>
                </c:pt>
                <c:pt idx="257">
                  <c:v>36287.327024952137</c:v>
                </c:pt>
                <c:pt idx="258">
                  <c:v>36287.327024952137</c:v>
                </c:pt>
                <c:pt idx="259">
                  <c:v>36287.327024952137</c:v>
                </c:pt>
                <c:pt idx="260">
                  <c:v>36287.327024952137</c:v>
                </c:pt>
                <c:pt idx="261">
                  <c:v>36287.327024952137</c:v>
                </c:pt>
                <c:pt idx="262">
                  <c:v>36287.327024952137</c:v>
                </c:pt>
                <c:pt idx="263">
                  <c:v>36287.327024952137</c:v>
                </c:pt>
                <c:pt idx="264">
                  <c:v>36287.327024952137</c:v>
                </c:pt>
                <c:pt idx="265">
                  <c:v>36287.327024952137</c:v>
                </c:pt>
                <c:pt idx="266">
                  <c:v>36287.327024952137</c:v>
                </c:pt>
                <c:pt idx="267">
                  <c:v>36287.327024952137</c:v>
                </c:pt>
                <c:pt idx="268">
                  <c:v>36287.327024952137</c:v>
                </c:pt>
                <c:pt idx="269">
                  <c:v>36287.327024952137</c:v>
                </c:pt>
                <c:pt idx="270">
                  <c:v>36287.327024952137</c:v>
                </c:pt>
                <c:pt idx="271">
                  <c:v>36287.327024952137</c:v>
                </c:pt>
                <c:pt idx="272">
                  <c:v>36287.327024952137</c:v>
                </c:pt>
                <c:pt idx="273">
                  <c:v>36287.327024952137</c:v>
                </c:pt>
                <c:pt idx="274">
                  <c:v>36287.327024952137</c:v>
                </c:pt>
                <c:pt idx="275">
                  <c:v>36287.327024952137</c:v>
                </c:pt>
                <c:pt idx="276">
                  <c:v>36287.327024952137</c:v>
                </c:pt>
                <c:pt idx="277">
                  <c:v>36287.327024952137</c:v>
                </c:pt>
                <c:pt idx="278">
                  <c:v>36287.327024952137</c:v>
                </c:pt>
                <c:pt idx="279">
                  <c:v>36287.327024952137</c:v>
                </c:pt>
                <c:pt idx="280">
                  <c:v>36287.327024952137</c:v>
                </c:pt>
                <c:pt idx="281">
                  <c:v>36287.327024952137</c:v>
                </c:pt>
                <c:pt idx="282">
                  <c:v>36287.327024952137</c:v>
                </c:pt>
                <c:pt idx="283">
                  <c:v>36287.327024952137</c:v>
                </c:pt>
                <c:pt idx="284">
                  <c:v>36287.327024952137</c:v>
                </c:pt>
                <c:pt idx="285">
                  <c:v>36287.327024952137</c:v>
                </c:pt>
                <c:pt idx="286">
                  <c:v>36287.327024952137</c:v>
                </c:pt>
                <c:pt idx="287">
                  <c:v>36287.327024952137</c:v>
                </c:pt>
                <c:pt idx="288">
                  <c:v>36287.327024952137</c:v>
                </c:pt>
                <c:pt idx="289">
                  <c:v>36287.327024952137</c:v>
                </c:pt>
                <c:pt idx="290">
                  <c:v>36287.327024952137</c:v>
                </c:pt>
                <c:pt idx="291">
                  <c:v>36287.327024952137</c:v>
                </c:pt>
                <c:pt idx="292">
                  <c:v>36287.327024952137</c:v>
                </c:pt>
                <c:pt idx="293">
                  <c:v>36287.327024952137</c:v>
                </c:pt>
                <c:pt idx="294">
                  <c:v>36287.327024952137</c:v>
                </c:pt>
                <c:pt idx="295">
                  <c:v>36287.327024952137</c:v>
                </c:pt>
                <c:pt idx="296">
                  <c:v>36287.327024952137</c:v>
                </c:pt>
                <c:pt idx="297">
                  <c:v>36287.327024952137</c:v>
                </c:pt>
                <c:pt idx="298">
                  <c:v>36287.327024952137</c:v>
                </c:pt>
                <c:pt idx="299">
                  <c:v>36287.327024952137</c:v>
                </c:pt>
                <c:pt idx="300">
                  <c:v>36287.327024952137</c:v>
                </c:pt>
                <c:pt idx="301">
                  <c:v>36287.327024952137</c:v>
                </c:pt>
                <c:pt idx="302">
                  <c:v>36287.327024952137</c:v>
                </c:pt>
                <c:pt idx="303">
                  <c:v>36287.327024952137</c:v>
                </c:pt>
                <c:pt idx="304">
                  <c:v>36287.327024952137</c:v>
                </c:pt>
                <c:pt idx="305">
                  <c:v>36287.327024952137</c:v>
                </c:pt>
                <c:pt idx="306">
                  <c:v>36287.327024952137</c:v>
                </c:pt>
                <c:pt idx="307">
                  <c:v>36287.327024952137</c:v>
                </c:pt>
                <c:pt idx="308">
                  <c:v>36287.327024952137</c:v>
                </c:pt>
                <c:pt idx="309">
                  <c:v>36287.327024952137</c:v>
                </c:pt>
                <c:pt idx="310">
                  <c:v>36287.327024952137</c:v>
                </c:pt>
                <c:pt idx="311">
                  <c:v>36287.327024952137</c:v>
                </c:pt>
                <c:pt idx="312">
                  <c:v>36287.327024952137</c:v>
                </c:pt>
                <c:pt idx="313">
                  <c:v>36287.327024952137</c:v>
                </c:pt>
                <c:pt idx="314">
                  <c:v>36287.327024952137</c:v>
                </c:pt>
                <c:pt idx="315">
                  <c:v>36287.327024952137</c:v>
                </c:pt>
                <c:pt idx="316">
                  <c:v>36287.327024952137</c:v>
                </c:pt>
                <c:pt idx="317">
                  <c:v>36287.327024952137</c:v>
                </c:pt>
                <c:pt idx="318">
                  <c:v>36287.327024952137</c:v>
                </c:pt>
                <c:pt idx="319">
                  <c:v>36287.327024952137</c:v>
                </c:pt>
                <c:pt idx="320">
                  <c:v>36287.327024952137</c:v>
                </c:pt>
                <c:pt idx="321">
                  <c:v>36287.327024952137</c:v>
                </c:pt>
                <c:pt idx="322">
                  <c:v>36287.327024952137</c:v>
                </c:pt>
                <c:pt idx="323">
                  <c:v>36287.327024952137</c:v>
                </c:pt>
                <c:pt idx="324">
                  <c:v>36287.327024952137</c:v>
                </c:pt>
                <c:pt idx="325">
                  <c:v>36287.327024952137</c:v>
                </c:pt>
                <c:pt idx="326">
                  <c:v>36287.327024952137</c:v>
                </c:pt>
                <c:pt idx="327">
                  <c:v>36287.327024952137</c:v>
                </c:pt>
                <c:pt idx="328">
                  <c:v>36287.327024952137</c:v>
                </c:pt>
                <c:pt idx="329">
                  <c:v>36287.327024952137</c:v>
                </c:pt>
                <c:pt idx="330">
                  <c:v>36287.327024952137</c:v>
                </c:pt>
                <c:pt idx="331">
                  <c:v>36287.327024952137</c:v>
                </c:pt>
                <c:pt idx="332">
                  <c:v>36287.327024952137</c:v>
                </c:pt>
                <c:pt idx="333">
                  <c:v>36287.327024952137</c:v>
                </c:pt>
                <c:pt idx="334">
                  <c:v>36287.327024952137</c:v>
                </c:pt>
                <c:pt idx="335">
                  <c:v>36287.327024952137</c:v>
                </c:pt>
                <c:pt idx="336">
                  <c:v>36287.327024952137</c:v>
                </c:pt>
                <c:pt idx="337">
                  <c:v>36287.327024952137</c:v>
                </c:pt>
                <c:pt idx="338">
                  <c:v>36287.327024952137</c:v>
                </c:pt>
                <c:pt idx="339">
                  <c:v>36287.327024952137</c:v>
                </c:pt>
                <c:pt idx="340">
                  <c:v>36287.327024952137</c:v>
                </c:pt>
                <c:pt idx="341">
                  <c:v>36287.327024952137</c:v>
                </c:pt>
                <c:pt idx="342">
                  <c:v>36287.327024952137</c:v>
                </c:pt>
                <c:pt idx="343">
                  <c:v>36287.327024952137</c:v>
                </c:pt>
                <c:pt idx="344">
                  <c:v>36287.327024952137</c:v>
                </c:pt>
                <c:pt idx="345">
                  <c:v>36287.327024952137</c:v>
                </c:pt>
                <c:pt idx="346">
                  <c:v>36287.327024952137</c:v>
                </c:pt>
                <c:pt idx="347">
                  <c:v>36287.327024952137</c:v>
                </c:pt>
                <c:pt idx="348">
                  <c:v>36287.327024952137</c:v>
                </c:pt>
                <c:pt idx="349">
                  <c:v>36287.327024952137</c:v>
                </c:pt>
                <c:pt idx="350">
                  <c:v>36287.327024952137</c:v>
                </c:pt>
                <c:pt idx="351">
                  <c:v>36287.327024952137</c:v>
                </c:pt>
                <c:pt idx="352">
                  <c:v>36287.327024952137</c:v>
                </c:pt>
                <c:pt idx="353">
                  <c:v>36287.327024952137</c:v>
                </c:pt>
                <c:pt idx="354">
                  <c:v>36287.327024952137</c:v>
                </c:pt>
                <c:pt idx="355">
                  <c:v>36287.327024952137</c:v>
                </c:pt>
                <c:pt idx="356">
                  <c:v>36287.327024952137</c:v>
                </c:pt>
                <c:pt idx="357">
                  <c:v>36287.327024952137</c:v>
                </c:pt>
                <c:pt idx="358">
                  <c:v>36287.327024952137</c:v>
                </c:pt>
                <c:pt idx="359">
                  <c:v>36287.327024952137</c:v>
                </c:pt>
                <c:pt idx="360">
                  <c:v>36287.327024952137</c:v>
                </c:pt>
                <c:pt idx="361">
                  <c:v>36287.327024952137</c:v>
                </c:pt>
                <c:pt idx="362">
                  <c:v>36287.327024952137</c:v>
                </c:pt>
                <c:pt idx="363">
                  <c:v>36287.327024952137</c:v>
                </c:pt>
                <c:pt idx="364">
                  <c:v>36287.327024952137</c:v>
                </c:pt>
                <c:pt idx="365">
                  <c:v>36287.327024952137</c:v>
                </c:pt>
                <c:pt idx="366">
                  <c:v>36287.327024952137</c:v>
                </c:pt>
                <c:pt idx="367">
                  <c:v>36287.327024952137</c:v>
                </c:pt>
                <c:pt idx="368">
                  <c:v>36287.327024952137</c:v>
                </c:pt>
                <c:pt idx="369">
                  <c:v>36287.327024952137</c:v>
                </c:pt>
                <c:pt idx="370">
                  <c:v>36287.327024952137</c:v>
                </c:pt>
                <c:pt idx="371">
                  <c:v>36287.327024952137</c:v>
                </c:pt>
                <c:pt idx="372">
                  <c:v>36287.327024952137</c:v>
                </c:pt>
                <c:pt idx="373">
                  <c:v>36287.327024952137</c:v>
                </c:pt>
                <c:pt idx="374">
                  <c:v>36287.327024952137</c:v>
                </c:pt>
                <c:pt idx="375">
                  <c:v>36287.327024952137</c:v>
                </c:pt>
                <c:pt idx="376">
                  <c:v>36287.327024952137</c:v>
                </c:pt>
                <c:pt idx="377">
                  <c:v>36287.327024952137</c:v>
                </c:pt>
                <c:pt idx="378">
                  <c:v>36287.327024952137</c:v>
                </c:pt>
                <c:pt idx="379">
                  <c:v>36287.327024952137</c:v>
                </c:pt>
                <c:pt idx="380">
                  <c:v>36287.327024952137</c:v>
                </c:pt>
                <c:pt idx="381">
                  <c:v>36287.327024952137</c:v>
                </c:pt>
                <c:pt idx="382">
                  <c:v>36287.327024952137</c:v>
                </c:pt>
                <c:pt idx="383">
                  <c:v>36287.327024952137</c:v>
                </c:pt>
                <c:pt idx="384">
                  <c:v>36287.327024952137</c:v>
                </c:pt>
                <c:pt idx="385">
                  <c:v>36287.327024952137</c:v>
                </c:pt>
                <c:pt idx="386">
                  <c:v>36287.327024952137</c:v>
                </c:pt>
                <c:pt idx="387">
                  <c:v>36287.327024952137</c:v>
                </c:pt>
                <c:pt idx="388">
                  <c:v>36287.327024952137</c:v>
                </c:pt>
                <c:pt idx="389">
                  <c:v>36287.327024952137</c:v>
                </c:pt>
                <c:pt idx="390">
                  <c:v>36287.327024952137</c:v>
                </c:pt>
                <c:pt idx="391">
                  <c:v>36287.327024952137</c:v>
                </c:pt>
                <c:pt idx="392">
                  <c:v>36287.327024952137</c:v>
                </c:pt>
                <c:pt idx="393">
                  <c:v>36287.327024952137</c:v>
                </c:pt>
                <c:pt idx="394">
                  <c:v>36287.327024952137</c:v>
                </c:pt>
                <c:pt idx="395">
                  <c:v>36287.327024952137</c:v>
                </c:pt>
                <c:pt idx="396">
                  <c:v>36287.327024952137</c:v>
                </c:pt>
                <c:pt idx="397">
                  <c:v>36287.327024952137</c:v>
                </c:pt>
                <c:pt idx="398">
                  <c:v>36287.327024952137</c:v>
                </c:pt>
                <c:pt idx="399">
                  <c:v>36287.327024952137</c:v>
                </c:pt>
                <c:pt idx="400">
                  <c:v>36287.327024952137</c:v>
                </c:pt>
                <c:pt idx="401">
                  <c:v>36287.327024952137</c:v>
                </c:pt>
                <c:pt idx="402">
                  <c:v>36287.327024952137</c:v>
                </c:pt>
                <c:pt idx="403">
                  <c:v>36287.327024952137</c:v>
                </c:pt>
                <c:pt idx="404">
                  <c:v>36287.327024952137</c:v>
                </c:pt>
                <c:pt idx="405">
                  <c:v>36287.327024952137</c:v>
                </c:pt>
                <c:pt idx="406">
                  <c:v>36287.327024952137</c:v>
                </c:pt>
                <c:pt idx="407">
                  <c:v>36287.327024952137</c:v>
                </c:pt>
                <c:pt idx="408">
                  <c:v>36287.327024952137</c:v>
                </c:pt>
                <c:pt idx="409">
                  <c:v>36287.327024952137</c:v>
                </c:pt>
                <c:pt idx="410">
                  <c:v>36287.327024952137</c:v>
                </c:pt>
                <c:pt idx="411">
                  <c:v>36287.327024952137</c:v>
                </c:pt>
                <c:pt idx="412">
                  <c:v>36287.327024952137</c:v>
                </c:pt>
                <c:pt idx="413">
                  <c:v>36287.327024952137</c:v>
                </c:pt>
                <c:pt idx="414">
                  <c:v>36287.327024952137</c:v>
                </c:pt>
                <c:pt idx="415">
                  <c:v>36287.327024952137</c:v>
                </c:pt>
                <c:pt idx="416">
                  <c:v>36287.327024952137</c:v>
                </c:pt>
                <c:pt idx="417">
                  <c:v>36287.327024952137</c:v>
                </c:pt>
                <c:pt idx="418">
                  <c:v>36287.327024952137</c:v>
                </c:pt>
                <c:pt idx="419">
                  <c:v>36287.327024952137</c:v>
                </c:pt>
                <c:pt idx="420">
                  <c:v>36287.327024952137</c:v>
                </c:pt>
                <c:pt idx="421">
                  <c:v>36287.327024952137</c:v>
                </c:pt>
                <c:pt idx="422">
                  <c:v>36287.327024952137</c:v>
                </c:pt>
                <c:pt idx="423">
                  <c:v>36287.327024952137</c:v>
                </c:pt>
                <c:pt idx="424">
                  <c:v>36287.327024952137</c:v>
                </c:pt>
                <c:pt idx="425">
                  <c:v>36287.327024952137</c:v>
                </c:pt>
                <c:pt idx="426">
                  <c:v>36287.327024952137</c:v>
                </c:pt>
                <c:pt idx="427">
                  <c:v>36287.327024952137</c:v>
                </c:pt>
                <c:pt idx="428">
                  <c:v>36287.327024952137</c:v>
                </c:pt>
                <c:pt idx="429">
                  <c:v>36287.327024952137</c:v>
                </c:pt>
                <c:pt idx="430">
                  <c:v>36287.327024952137</c:v>
                </c:pt>
                <c:pt idx="431">
                  <c:v>36287.327024952137</c:v>
                </c:pt>
                <c:pt idx="432">
                  <c:v>36287.327024952137</c:v>
                </c:pt>
                <c:pt idx="433">
                  <c:v>36287.327024952137</c:v>
                </c:pt>
                <c:pt idx="434">
                  <c:v>36287.327024952137</c:v>
                </c:pt>
                <c:pt idx="435">
                  <c:v>36287.327024952137</c:v>
                </c:pt>
                <c:pt idx="436">
                  <c:v>36287.327024952137</c:v>
                </c:pt>
                <c:pt idx="437">
                  <c:v>36287.327024952137</c:v>
                </c:pt>
                <c:pt idx="438">
                  <c:v>36287.327024952137</c:v>
                </c:pt>
                <c:pt idx="439">
                  <c:v>36287.327024952137</c:v>
                </c:pt>
                <c:pt idx="440">
                  <c:v>36287.327024952137</c:v>
                </c:pt>
                <c:pt idx="441">
                  <c:v>36287.327024952137</c:v>
                </c:pt>
                <c:pt idx="442">
                  <c:v>36287.327024952137</c:v>
                </c:pt>
                <c:pt idx="443">
                  <c:v>36287.327024952137</c:v>
                </c:pt>
                <c:pt idx="444">
                  <c:v>36287.327024952137</c:v>
                </c:pt>
                <c:pt idx="445">
                  <c:v>36287.327024952137</c:v>
                </c:pt>
                <c:pt idx="446">
                  <c:v>36287.327024952137</c:v>
                </c:pt>
                <c:pt idx="447">
                  <c:v>36287.327024952137</c:v>
                </c:pt>
                <c:pt idx="448">
                  <c:v>36287.327024952137</c:v>
                </c:pt>
                <c:pt idx="449">
                  <c:v>36287.327024952137</c:v>
                </c:pt>
                <c:pt idx="450">
                  <c:v>36287.327024952137</c:v>
                </c:pt>
                <c:pt idx="451">
                  <c:v>36287.327024952137</c:v>
                </c:pt>
                <c:pt idx="452">
                  <c:v>36287.327024952137</c:v>
                </c:pt>
                <c:pt idx="453">
                  <c:v>36287.327024952137</c:v>
                </c:pt>
                <c:pt idx="454">
                  <c:v>36287.327024952137</c:v>
                </c:pt>
                <c:pt idx="455">
                  <c:v>36287.327024952137</c:v>
                </c:pt>
                <c:pt idx="456">
                  <c:v>36287.327024952137</c:v>
                </c:pt>
                <c:pt idx="457">
                  <c:v>36287.327024952137</c:v>
                </c:pt>
                <c:pt idx="458">
                  <c:v>36287.327024952137</c:v>
                </c:pt>
                <c:pt idx="459">
                  <c:v>36287.327024952137</c:v>
                </c:pt>
                <c:pt idx="460">
                  <c:v>36287.327024952137</c:v>
                </c:pt>
                <c:pt idx="461">
                  <c:v>36287.327024952137</c:v>
                </c:pt>
                <c:pt idx="462">
                  <c:v>36287.327024952137</c:v>
                </c:pt>
                <c:pt idx="463">
                  <c:v>36287.327024952137</c:v>
                </c:pt>
                <c:pt idx="464">
                  <c:v>36287.327024952137</c:v>
                </c:pt>
                <c:pt idx="465">
                  <c:v>36287.327024952137</c:v>
                </c:pt>
                <c:pt idx="466">
                  <c:v>36287.327024952137</c:v>
                </c:pt>
                <c:pt idx="467">
                  <c:v>36287.327024952137</c:v>
                </c:pt>
                <c:pt idx="468">
                  <c:v>36287.327024952137</c:v>
                </c:pt>
                <c:pt idx="469">
                  <c:v>36287.327024952137</c:v>
                </c:pt>
                <c:pt idx="470">
                  <c:v>36287.327024952137</c:v>
                </c:pt>
                <c:pt idx="471">
                  <c:v>36287.327024952137</c:v>
                </c:pt>
                <c:pt idx="472">
                  <c:v>36287.327024952137</c:v>
                </c:pt>
                <c:pt idx="473">
                  <c:v>36287.327024952137</c:v>
                </c:pt>
                <c:pt idx="474">
                  <c:v>36287.327024952137</c:v>
                </c:pt>
                <c:pt idx="475">
                  <c:v>36287.327024952137</c:v>
                </c:pt>
                <c:pt idx="476">
                  <c:v>36287.327024952137</c:v>
                </c:pt>
                <c:pt idx="477">
                  <c:v>36287.327024952137</c:v>
                </c:pt>
                <c:pt idx="478">
                  <c:v>36287.327024952137</c:v>
                </c:pt>
                <c:pt idx="479">
                  <c:v>36287.327024952137</c:v>
                </c:pt>
                <c:pt idx="480">
                  <c:v>36287.327024952137</c:v>
                </c:pt>
                <c:pt idx="481">
                  <c:v>36287.327024952137</c:v>
                </c:pt>
                <c:pt idx="482">
                  <c:v>36287.327024952137</c:v>
                </c:pt>
                <c:pt idx="483">
                  <c:v>36287.327024952137</c:v>
                </c:pt>
                <c:pt idx="484">
                  <c:v>36287.327024952137</c:v>
                </c:pt>
                <c:pt idx="485">
                  <c:v>36287.327024952137</c:v>
                </c:pt>
                <c:pt idx="486">
                  <c:v>36287.327024952137</c:v>
                </c:pt>
                <c:pt idx="487">
                  <c:v>36287.327024952137</c:v>
                </c:pt>
                <c:pt idx="488">
                  <c:v>36287.327024952137</c:v>
                </c:pt>
                <c:pt idx="489">
                  <c:v>36287.327024952137</c:v>
                </c:pt>
                <c:pt idx="490">
                  <c:v>36287.327024952137</c:v>
                </c:pt>
                <c:pt idx="491">
                  <c:v>36287.327024952137</c:v>
                </c:pt>
                <c:pt idx="492">
                  <c:v>36287.327024952137</c:v>
                </c:pt>
                <c:pt idx="493">
                  <c:v>36287.327024952137</c:v>
                </c:pt>
                <c:pt idx="494">
                  <c:v>36287.327024952137</c:v>
                </c:pt>
                <c:pt idx="495">
                  <c:v>36287.327024952137</c:v>
                </c:pt>
                <c:pt idx="496">
                  <c:v>36287.327024952137</c:v>
                </c:pt>
                <c:pt idx="497">
                  <c:v>36287.327024952137</c:v>
                </c:pt>
                <c:pt idx="498">
                  <c:v>36287.327024952137</c:v>
                </c:pt>
                <c:pt idx="499">
                  <c:v>36287.327024952137</c:v>
                </c:pt>
                <c:pt idx="500">
                  <c:v>36287.327024952137</c:v>
                </c:pt>
                <c:pt idx="501">
                  <c:v>36287.327024952137</c:v>
                </c:pt>
                <c:pt idx="502">
                  <c:v>36287.327024952137</c:v>
                </c:pt>
                <c:pt idx="503">
                  <c:v>36287.327024952137</c:v>
                </c:pt>
                <c:pt idx="504">
                  <c:v>36287.327024952137</c:v>
                </c:pt>
                <c:pt idx="505">
                  <c:v>36287.327024952137</c:v>
                </c:pt>
                <c:pt idx="506">
                  <c:v>36287.327024952137</c:v>
                </c:pt>
                <c:pt idx="507">
                  <c:v>36287.327024952137</c:v>
                </c:pt>
                <c:pt idx="508">
                  <c:v>36287.327024952137</c:v>
                </c:pt>
                <c:pt idx="509">
                  <c:v>36287.327024952137</c:v>
                </c:pt>
                <c:pt idx="510">
                  <c:v>36287.327024952137</c:v>
                </c:pt>
                <c:pt idx="511">
                  <c:v>36287.327024952137</c:v>
                </c:pt>
                <c:pt idx="512">
                  <c:v>36287.327024952137</c:v>
                </c:pt>
                <c:pt idx="513">
                  <c:v>36287.327024952137</c:v>
                </c:pt>
                <c:pt idx="514">
                  <c:v>36287.327024952137</c:v>
                </c:pt>
                <c:pt idx="515">
                  <c:v>36287.327024952137</c:v>
                </c:pt>
                <c:pt idx="516">
                  <c:v>36287.327024952137</c:v>
                </c:pt>
                <c:pt idx="517">
                  <c:v>36287.327024952137</c:v>
                </c:pt>
                <c:pt idx="518">
                  <c:v>36287.327024952137</c:v>
                </c:pt>
                <c:pt idx="519">
                  <c:v>36287.327024952137</c:v>
                </c:pt>
                <c:pt idx="520">
                  <c:v>36287.327024952137</c:v>
                </c:pt>
                <c:pt idx="521">
                  <c:v>36287.327024952137</c:v>
                </c:pt>
                <c:pt idx="522">
                  <c:v>36287.327024952137</c:v>
                </c:pt>
                <c:pt idx="523">
                  <c:v>36287.327024952137</c:v>
                </c:pt>
                <c:pt idx="524">
                  <c:v>36287.327024952137</c:v>
                </c:pt>
                <c:pt idx="525">
                  <c:v>36287.327024952137</c:v>
                </c:pt>
                <c:pt idx="526">
                  <c:v>36287.327024952137</c:v>
                </c:pt>
                <c:pt idx="527">
                  <c:v>36287.327024952137</c:v>
                </c:pt>
                <c:pt idx="528">
                  <c:v>36287.327024952137</c:v>
                </c:pt>
                <c:pt idx="529">
                  <c:v>36287.327024952137</c:v>
                </c:pt>
                <c:pt idx="530">
                  <c:v>36287.327024952137</c:v>
                </c:pt>
                <c:pt idx="531">
                  <c:v>36287.327024952137</c:v>
                </c:pt>
                <c:pt idx="532">
                  <c:v>36287.327024952137</c:v>
                </c:pt>
                <c:pt idx="533">
                  <c:v>36287.327024952137</c:v>
                </c:pt>
                <c:pt idx="534">
                  <c:v>36287.327024952137</c:v>
                </c:pt>
                <c:pt idx="535">
                  <c:v>36287.327024952137</c:v>
                </c:pt>
                <c:pt idx="536">
                  <c:v>36287.327024952137</c:v>
                </c:pt>
                <c:pt idx="537">
                  <c:v>36287.327024952137</c:v>
                </c:pt>
                <c:pt idx="538">
                  <c:v>36287.327024952137</c:v>
                </c:pt>
                <c:pt idx="539">
                  <c:v>36287.327024952137</c:v>
                </c:pt>
                <c:pt idx="540">
                  <c:v>36287.327024952137</c:v>
                </c:pt>
                <c:pt idx="541">
                  <c:v>36287.327024952137</c:v>
                </c:pt>
                <c:pt idx="542">
                  <c:v>36287.327024952137</c:v>
                </c:pt>
                <c:pt idx="543">
                  <c:v>36287.327024952137</c:v>
                </c:pt>
                <c:pt idx="544">
                  <c:v>36287.327024952137</c:v>
                </c:pt>
                <c:pt idx="545">
                  <c:v>36287.327024952137</c:v>
                </c:pt>
                <c:pt idx="546">
                  <c:v>36287.327024952137</c:v>
                </c:pt>
                <c:pt idx="547">
                  <c:v>36287.327024952137</c:v>
                </c:pt>
                <c:pt idx="548">
                  <c:v>36287.327024952137</c:v>
                </c:pt>
                <c:pt idx="549">
                  <c:v>36287.327024952137</c:v>
                </c:pt>
                <c:pt idx="550">
                  <c:v>36287.327024952137</c:v>
                </c:pt>
                <c:pt idx="551">
                  <c:v>36287.327024952137</c:v>
                </c:pt>
                <c:pt idx="552">
                  <c:v>36287.327024952137</c:v>
                </c:pt>
                <c:pt idx="553">
                  <c:v>36287.327024952137</c:v>
                </c:pt>
                <c:pt idx="554">
                  <c:v>36287.327024952137</c:v>
                </c:pt>
                <c:pt idx="555">
                  <c:v>36287.327024952137</c:v>
                </c:pt>
                <c:pt idx="556">
                  <c:v>36287.327024952137</c:v>
                </c:pt>
                <c:pt idx="557">
                  <c:v>36287.327024952137</c:v>
                </c:pt>
                <c:pt idx="558">
                  <c:v>36287.327024952137</c:v>
                </c:pt>
                <c:pt idx="559">
                  <c:v>36287.327024952137</c:v>
                </c:pt>
                <c:pt idx="560">
                  <c:v>36287.327024952137</c:v>
                </c:pt>
                <c:pt idx="561">
                  <c:v>36287.327024952137</c:v>
                </c:pt>
                <c:pt idx="562">
                  <c:v>36287.327024952137</c:v>
                </c:pt>
                <c:pt idx="563">
                  <c:v>36287.327024952137</c:v>
                </c:pt>
                <c:pt idx="564">
                  <c:v>36287.327024952137</c:v>
                </c:pt>
                <c:pt idx="565">
                  <c:v>36287.327024952137</c:v>
                </c:pt>
                <c:pt idx="566">
                  <c:v>36287.327024952137</c:v>
                </c:pt>
                <c:pt idx="567">
                  <c:v>36287.327024952137</c:v>
                </c:pt>
                <c:pt idx="568">
                  <c:v>36287.327024952137</c:v>
                </c:pt>
                <c:pt idx="569">
                  <c:v>36287.327024952137</c:v>
                </c:pt>
                <c:pt idx="570">
                  <c:v>36287.327024952137</c:v>
                </c:pt>
                <c:pt idx="571">
                  <c:v>36287.327024952137</c:v>
                </c:pt>
                <c:pt idx="572">
                  <c:v>36287.327024952137</c:v>
                </c:pt>
                <c:pt idx="573">
                  <c:v>36287.327024952137</c:v>
                </c:pt>
                <c:pt idx="574">
                  <c:v>36287.327024952137</c:v>
                </c:pt>
                <c:pt idx="575">
                  <c:v>36287.327024952137</c:v>
                </c:pt>
                <c:pt idx="576">
                  <c:v>36287.327024952137</c:v>
                </c:pt>
                <c:pt idx="577">
                  <c:v>36287.327024952137</c:v>
                </c:pt>
                <c:pt idx="578">
                  <c:v>36287.327024952137</c:v>
                </c:pt>
                <c:pt idx="579">
                  <c:v>36287.327024952137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-2.6134794783560596E-11</c:v>
                </c:pt>
                <c:pt idx="276">
                  <c:v>-21.636149273674949</c:v>
                </c:pt>
                <c:pt idx="277">
                  <c:v>-43.272298547323764</c:v>
                </c:pt>
                <c:pt idx="278">
                  <c:v>-64.908447820972583</c:v>
                </c:pt>
                <c:pt idx="279">
                  <c:v>-86.544597094621395</c:v>
                </c:pt>
                <c:pt idx="280">
                  <c:v>-108.18074636827021</c:v>
                </c:pt>
                <c:pt idx="281">
                  <c:v>-129.81689564191902</c:v>
                </c:pt>
                <c:pt idx="282">
                  <c:v>-151.45304491556783</c:v>
                </c:pt>
                <c:pt idx="283">
                  <c:v>-173.08919418921664</c:v>
                </c:pt>
                <c:pt idx="284">
                  <c:v>-194.72534346286548</c:v>
                </c:pt>
                <c:pt idx="285">
                  <c:v>-216.36149273651429</c:v>
                </c:pt>
                <c:pt idx="286">
                  <c:v>-237.9976420101631</c:v>
                </c:pt>
                <c:pt idx="287">
                  <c:v>-259.63379128381189</c:v>
                </c:pt>
                <c:pt idx="288">
                  <c:v>-281.26994055746076</c:v>
                </c:pt>
                <c:pt idx="289">
                  <c:v>-302.90608983110957</c:v>
                </c:pt>
                <c:pt idx="290">
                  <c:v>-324.54223910475838</c:v>
                </c:pt>
                <c:pt idx="291">
                  <c:v>-346.17838837840719</c:v>
                </c:pt>
                <c:pt idx="292">
                  <c:v>-367.814537652056</c:v>
                </c:pt>
                <c:pt idx="293">
                  <c:v>-389.45068692570482</c:v>
                </c:pt>
                <c:pt idx="294">
                  <c:v>-411.08683619935363</c:v>
                </c:pt>
                <c:pt idx="295">
                  <c:v>-432.72298547300244</c:v>
                </c:pt>
                <c:pt idx="296">
                  <c:v>-454.35913474665125</c:v>
                </c:pt>
                <c:pt idx="297">
                  <c:v>-475.99528402030006</c:v>
                </c:pt>
                <c:pt idx="298">
                  <c:v>-497.63143329394887</c:v>
                </c:pt>
                <c:pt idx="299">
                  <c:v>-519.26758256759774</c:v>
                </c:pt>
                <c:pt idx="300">
                  <c:v>-540.90373184124655</c:v>
                </c:pt>
                <c:pt idx="301">
                  <c:v>-562.53988111489537</c:v>
                </c:pt>
                <c:pt idx="302">
                  <c:v>-584.17603038854418</c:v>
                </c:pt>
                <c:pt idx="303">
                  <c:v>-605.81217966219299</c:v>
                </c:pt>
                <c:pt idx="304">
                  <c:v>-627.4483289358418</c:v>
                </c:pt>
                <c:pt idx="305">
                  <c:v>-649.08447820949061</c:v>
                </c:pt>
                <c:pt idx="306">
                  <c:v>-670.72062748313942</c:v>
                </c:pt>
                <c:pt idx="307">
                  <c:v>-692.35677675678824</c:v>
                </c:pt>
                <c:pt idx="308">
                  <c:v>-713.99292603043705</c:v>
                </c:pt>
                <c:pt idx="309">
                  <c:v>-735.62907530408586</c:v>
                </c:pt>
                <c:pt idx="310">
                  <c:v>-757.26522457773467</c:v>
                </c:pt>
                <c:pt idx="311">
                  <c:v>-778.90137385138348</c:v>
                </c:pt>
                <c:pt idx="312">
                  <c:v>-800.53752312503229</c:v>
                </c:pt>
                <c:pt idx="313">
                  <c:v>-822.17367239868111</c:v>
                </c:pt>
                <c:pt idx="314">
                  <c:v>-843.80982167232992</c:v>
                </c:pt>
                <c:pt idx="315">
                  <c:v>-865.44597094597873</c:v>
                </c:pt>
                <c:pt idx="316">
                  <c:v>-887.08212021962754</c:v>
                </c:pt>
                <c:pt idx="317">
                  <c:v>-908.71826949327635</c:v>
                </c:pt>
                <c:pt idx="318">
                  <c:v>-930.35441876692516</c:v>
                </c:pt>
                <c:pt idx="319">
                  <c:v>-951.99056804057398</c:v>
                </c:pt>
                <c:pt idx="320">
                  <c:v>-973.62671731422279</c:v>
                </c:pt>
                <c:pt idx="321">
                  <c:v>-995.2628665878716</c:v>
                </c:pt>
                <c:pt idx="322">
                  <c:v>-1016.8990158615204</c:v>
                </c:pt>
                <c:pt idx="323">
                  <c:v>-1038.5351651351693</c:v>
                </c:pt>
                <c:pt idx="324">
                  <c:v>-1060.171314408818</c:v>
                </c:pt>
                <c:pt idx="325">
                  <c:v>-1081.807463682467</c:v>
                </c:pt>
                <c:pt idx="326">
                  <c:v>-1103.4436129561157</c:v>
                </c:pt>
                <c:pt idx="327">
                  <c:v>-1125.0797622297646</c:v>
                </c:pt>
                <c:pt idx="328">
                  <c:v>-1146.7159115034133</c:v>
                </c:pt>
                <c:pt idx="329">
                  <c:v>-1168.3520607770622</c:v>
                </c:pt>
                <c:pt idx="330">
                  <c:v>-1189.9882100507109</c:v>
                </c:pt>
                <c:pt idx="331">
                  <c:v>-1211.6243593243598</c:v>
                </c:pt>
                <c:pt idx="332">
                  <c:v>-1233.2605085980085</c:v>
                </c:pt>
                <c:pt idx="333">
                  <c:v>-1254.8966578716575</c:v>
                </c:pt>
                <c:pt idx="334">
                  <c:v>-1276.5328071453062</c:v>
                </c:pt>
                <c:pt idx="335">
                  <c:v>-1298.1689564189551</c:v>
                </c:pt>
                <c:pt idx="336">
                  <c:v>-1319.8051056926038</c:v>
                </c:pt>
                <c:pt idx="337">
                  <c:v>-1341.4412549662527</c:v>
                </c:pt>
                <c:pt idx="338">
                  <c:v>-1363.0774042399014</c:v>
                </c:pt>
                <c:pt idx="339">
                  <c:v>-1384.7135535135503</c:v>
                </c:pt>
                <c:pt idx="340">
                  <c:v>-1406.349702787199</c:v>
                </c:pt>
                <c:pt idx="341">
                  <c:v>-1427.9858520608479</c:v>
                </c:pt>
                <c:pt idx="342">
                  <c:v>-1449.6220013344966</c:v>
                </c:pt>
                <c:pt idx="343">
                  <c:v>-1471.2581506081456</c:v>
                </c:pt>
                <c:pt idx="344">
                  <c:v>-1492.8942998817943</c:v>
                </c:pt>
                <c:pt idx="345">
                  <c:v>-1514.5304491554432</c:v>
                </c:pt>
                <c:pt idx="346">
                  <c:v>-1536.1665984290919</c:v>
                </c:pt>
                <c:pt idx="347">
                  <c:v>-1557.8027477027408</c:v>
                </c:pt>
                <c:pt idx="348">
                  <c:v>-1579.4388969763897</c:v>
                </c:pt>
                <c:pt idx="349">
                  <c:v>-1601.0750462500384</c:v>
                </c:pt>
                <c:pt idx="350">
                  <c:v>-1622.7111955236874</c:v>
                </c:pt>
                <c:pt idx="351">
                  <c:v>-1644.3473447973361</c:v>
                </c:pt>
                <c:pt idx="352">
                  <c:v>-1665.983494070985</c:v>
                </c:pt>
                <c:pt idx="353">
                  <c:v>-1687.6196433446337</c:v>
                </c:pt>
                <c:pt idx="354">
                  <c:v>-1709.2557926182826</c:v>
                </c:pt>
                <c:pt idx="355">
                  <c:v>-1730.8919418919313</c:v>
                </c:pt>
                <c:pt idx="356">
                  <c:v>-1752.5280911655802</c:v>
                </c:pt>
                <c:pt idx="357">
                  <c:v>-1774.1642404392289</c:v>
                </c:pt>
                <c:pt idx="358">
                  <c:v>-1795.8003897128779</c:v>
                </c:pt>
                <c:pt idx="359">
                  <c:v>-1817.4365389865266</c:v>
                </c:pt>
                <c:pt idx="360">
                  <c:v>-1839.0726882601755</c:v>
                </c:pt>
                <c:pt idx="361">
                  <c:v>-1860.7088375338242</c:v>
                </c:pt>
                <c:pt idx="362">
                  <c:v>-1882.3449868074731</c:v>
                </c:pt>
                <c:pt idx="363">
                  <c:v>-1903.9811360811218</c:v>
                </c:pt>
                <c:pt idx="364">
                  <c:v>-1925.6172853547707</c:v>
                </c:pt>
                <c:pt idx="365">
                  <c:v>-1947.2534346284194</c:v>
                </c:pt>
                <c:pt idx="366">
                  <c:v>-1968.8895839020684</c:v>
                </c:pt>
                <c:pt idx="367">
                  <c:v>-1990.5257331757171</c:v>
                </c:pt>
                <c:pt idx="368">
                  <c:v>-2012.161882449366</c:v>
                </c:pt>
                <c:pt idx="369">
                  <c:v>-2033.7980317230147</c:v>
                </c:pt>
                <c:pt idx="370">
                  <c:v>-2055.4341809966636</c:v>
                </c:pt>
                <c:pt idx="371">
                  <c:v>-2077.0703302703123</c:v>
                </c:pt>
                <c:pt idx="372">
                  <c:v>-2098.706479543961</c:v>
                </c:pt>
                <c:pt idx="373">
                  <c:v>-2120.3426288176101</c:v>
                </c:pt>
                <c:pt idx="374">
                  <c:v>-2141.9787780912588</c:v>
                </c:pt>
                <c:pt idx="375">
                  <c:v>-2163.6149273649075</c:v>
                </c:pt>
                <c:pt idx="376">
                  <c:v>-2185.2510766385562</c:v>
                </c:pt>
                <c:pt idx="377">
                  <c:v>-2206.8872259122054</c:v>
                </c:pt>
                <c:pt idx="378">
                  <c:v>-2228.5233751858541</c:v>
                </c:pt>
                <c:pt idx="379">
                  <c:v>-2250.1595244595028</c:v>
                </c:pt>
                <c:pt idx="380">
                  <c:v>-2271.7956737331515</c:v>
                </c:pt>
                <c:pt idx="381">
                  <c:v>-2293.4318230068006</c:v>
                </c:pt>
                <c:pt idx="382">
                  <c:v>-2315.0679722804493</c:v>
                </c:pt>
                <c:pt idx="383">
                  <c:v>-2336.704121554098</c:v>
                </c:pt>
                <c:pt idx="384">
                  <c:v>-2358.3402708277472</c:v>
                </c:pt>
                <c:pt idx="385">
                  <c:v>-2379.9764201013959</c:v>
                </c:pt>
                <c:pt idx="386">
                  <c:v>-2401.6125693750446</c:v>
                </c:pt>
                <c:pt idx="387">
                  <c:v>-2423.2487186486933</c:v>
                </c:pt>
                <c:pt idx="388">
                  <c:v>-2444.8848679223424</c:v>
                </c:pt>
                <c:pt idx="389">
                  <c:v>-2466.5210171959911</c:v>
                </c:pt>
                <c:pt idx="390">
                  <c:v>-2488.1571664696398</c:v>
                </c:pt>
                <c:pt idx="391">
                  <c:v>-2509.7933157432885</c:v>
                </c:pt>
                <c:pt idx="392">
                  <c:v>-2531.4294650169377</c:v>
                </c:pt>
                <c:pt idx="393">
                  <c:v>-2553.0656142905864</c:v>
                </c:pt>
                <c:pt idx="394">
                  <c:v>-2574.7017635642351</c:v>
                </c:pt>
                <c:pt idx="395">
                  <c:v>-2596.3379128378838</c:v>
                </c:pt>
                <c:pt idx="396">
                  <c:v>-2617.9740621115329</c:v>
                </c:pt>
                <c:pt idx="397">
                  <c:v>-2639.6102113851816</c:v>
                </c:pt>
                <c:pt idx="398">
                  <c:v>-2661.2463606588303</c:v>
                </c:pt>
                <c:pt idx="399">
                  <c:v>-2682.882509932479</c:v>
                </c:pt>
                <c:pt idx="400">
                  <c:v>-2704.5186592061282</c:v>
                </c:pt>
                <c:pt idx="401">
                  <c:v>-2726.1548084797769</c:v>
                </c:pt>
                <c:pt idx="402">
                  <c:v>-2747.7909577534256</c:v>
                </c:pt>
                <c:pt idx="403">
                  <c:v>-2769.4271070270743</c:v>
                </c:pt>
                <c:pt idx="404">
                  <c:v>-2791.0632563007234</c:v>
                </c:pt>
                <c:pt idx="405">
                  <c:v>-2812.6994055743721</c:v>
                </c:pt>
                <c:pt idx="406">
                  <c:v>-2834.3355548480208</c:v>
                </c:pt>
                <c:pt idx="407">
                  <c:v>-2855.9717041216695</c:v>
                </c:pt>
                <c:pt idx="408">
                  <c:v>-2877.6078533953187</c:v>
                </c:pt>
                <c:pt idx="409">
                  <c:v>-2899.2440026689674</c:v>
                </c:pt>
                <c:pt idx="410">
                  <c:v>-2920.8801519426161</c:v>
                </c:pt>
                <c:pt idx="411">
                  <c:v>-2942.5163012162648</c:v>
                </c:pt>
                <c:pt idx="412">
                  <c:v>-2964.1524504899139</c:v>
                </c:pt>
                <c:pt idx="413">
                  <c:v>-2985.7885997635626</c:v>
                </c:pt>
                <c:pt idx="414">
                  <c:v>-3007.4247490372113</c:v>
                </c:pt>
                <c:pt idx="415">
                  <c:v>-3029.0608983108605</c:v>
                </c:pt>
                <c:pt idx="416">
                  <c:v>-3050.6970475845092</c:v>
                </c:pt>
                <c:pt idx="417">
                  <c:v>-3072.3331968581579</c:v>
                </c:pt>
                <c:pt idx="418">
                  <c:v>-3093.9693461318066</c:v>
                </c:pt>
                <c:pt idx="419">
                  <c:v>-3115.6054954054557</c:v>
                </c:pt>
                <c:pt idx="420">
                  <c:v>-3137.2416446791044</c:v>
                </c:pt>
                <c:pt idx="421">
                  <c:v>-3158.8777939527531</c:v>
                </c:pt>
                <c:pt idx="422">
                  <c:v>-3180.5139432264018</c:v>
                </c:pt>
                <c:pt idx="423">
                  <c:v>-3202.150092500051</c:v>
                </c:pt>
                <c:pt idx="424">
                  <c:v>-3223.7862417736997</c:v>
                </c:pt>
                <c:pt idx="425">
                  <c:v>-3245.4223910473484</c:v>
                </c:pt>
                <c:pt idx="426">
                  <c:v>-3267.0585403209971</c:v>
                </c:pt>
                <c:pt idx="427">
                  <c:v>-3288.6946895946462</c:v>
                </c:pt>
                <c:pt idx="428">
                  <c:v>-3310.3308388682949</c:v>
                </c:pt>
                <c:pt idx="429">
                  <c:v>-3331.9669881419436</c:v>
                </c:pt>
                <c:pt idx="430">
                  <c:v>-3353.6031374155923</c:v>
                </c:pt>
                <c:pt idx="431">
                  <c:v>-3375.2392866892415</c:v>
                </c:pt>
                <c:pt idx="432">
                  <c:v>-3396.8754359628902</c:v>
                </c:pt>
                <c:pt idx="433">
                  <c:v>-3418.5115852365388</c:v>
                </c:pt>
                <c:pt idx="434">
                  <c:v>-3440.1477345101875</c:v>
                </c:pt>
                <c:pt idx="435">
                  <c:v>-3461.7838837838367</c:v>
                </c:pt>
                <c:pt idx="436">
                  <c:v>-3483.4200330574854</c:v>
                </c:pt>
                <c:pt idx="437">
                  <c:v>-3505.0561823311341</c:v>
                </c:pt>
                <c:pt idx="438">
                  <c:v>-3526.6923316047828</c:v>
                </c:pt>
                <c:pt idx="439">
                  <c:v>-3548.3284808784319</c:v>
                </c:pt>
                <c:pt idx="440">
                  <c:v>-3569.9646301520806</c:v>
                </c:pt>
                <c:pt idx="441">
                  <c:v>-3591.6007794257293</c:v>
                </c:pt>
                <c:pt idx="442">
                  <c:v>-3613.236928699378</c:v>
                </c:pt>
                <c:pt idx="443">
                  <c:v>-3634.8730779730272</c:v>
                </c:pt>
                <c:pt idx="444">
                  <c:v>-3656.5092272466759</c:v>
                </c:pt>
                <c:pt idx="445">
                  <c:v>-3678.1453765203246</c:v>
                </c:pt>
                <c:pt idx="446">
                  <c:v>-3699.7815257939733</c:v>
                </c:pt>
                <c:pt idx="447">
                  <c:v>-3721.4176750676224</c:v>
                </c:pt>
                <c:pt idx="448">
                  <c:v>-3743.0538243412711</c:v>
                </c:pt>
                <c:pt idx="449">
                  <c:v>-3764.6899736149198</c:v>
                </c:pt>
                <c:pt idx="450">
                  <c:v>-3786.326122888569</c:v>
                </c:pt>
                <c:pt idx="451">
                  <c:v>-3807.9622721622177</c:v>
                </c:pt>
                <c:pt idx="452">
                  <c:v>-3829.5984214358664</c:v>
                </c:pt>
                <c:pt idx="453">
                  <c:v>-3851.2345707095151</c:v>
                </c:pt>
                <c:pt idx="454">
                  <c:v>-3872.8707199831642</c:v>
                </c:pt>
                <c:pt idx="455">
                  <c:v>-3894.5068692568129</c:v>
                </c:pt>
                <c:pt idx="456">
                  <c:v>-3916.1430185304616</c:v>
                </c:pt>
                <c:pt idx="457">
                  <c:v>-3937.7791678041103</c:v>
                </c:pt>
                <c:pt idx="458">
                  <c:v>-3959.4153170777595</c:v>
                </c:pt>
                <c:pt idx="459">
                  <c:v>-3981.0514663514082</c:v>
                </c:pt>
                <c:pt idx="460">
                  <c:v>-4002.6876156250569</c:v>
                </c:pt>
                <c:pt idx="461">
                  <c:v>-4024.3237648987056</c:v>
                </c:pt>
                <c:pt idx="462">
                  <c:v>-4045.9599141723547</c:v>
                </c:pt>
                <c:pt idx="463">
                  <c:v>-4067.5960634460034</c:v>
                </c:pt>
                <c:pt idx="464">
                  <c:v>-4089.2322127196521</c:v>
                </c:pt>
                <c:pt idx="465">
                  <c:v>-4110.8683619933008</c:v>
                </c:pt>
                <c:pt idx="466">
                  <c:v>-4132.5045112669495</c:v>
                </c:pt>
                <c:pt idx="467">
                  <c:v>-4154.1406605405982</c:v>
                </c:pt>
                <c:pt idx="468">
                  <c:v>-4175.7768098142478</c:v>
                </c:pt>
                <c:pt idx="469">
                  <c:v>-4197.4129590878965</c:v>
                </c:pt>
                <c:pt idx="470">
                  <c:v>-4219.0491083615452</c:v>
                </c:pt>
                <c:pt idx="471">
                  <c:v>-4240.6852576351939</c:v>
                </c:pt>
                <c:pt idx="472">
                  <c:v>-4262.3214069088426</c:v>
                </c:pt>
                <c:pt idx="473">
                  <c:v>-4283.9575561824913</c:v>
                </c:pt>
                <c:pt idx="474">
                  <c:v>-4305.59370545614</c:v>
                </c:pt>
                <c:pt idx="475">
                  <c:v>-4327.2298547297887</c:v>
                </c:pt>
                <c:pt idx="476">
                  <c:v>-4348.8660040034383</c:v>
                </c:pt>
                <c:pt idx="477">
                  <c:v>-4370.502153277087</c:v>
                </c:pt>
                <c:pt idx="478">
                  <c:v>-4392.1383025507357</c:v>
                </c:pt>
                <c:pt idx="479">
                  <c:v>-4413.7744518243844</c:v>
                </c:pt>
                <c:pt idx="480">
                  <c:v>-4435.4106010980331</c:v>
                </c:pt>
                <c:pt idx="481">
                  <c:v>-4457.0467503716818</c:v>
                </c:pt>
                <c:pt idx="482">
                  <c:v>-4478.6828996453305</c:v>
                </c:pt>
                <c:pt idx="483">
                  <c:v>-4500.3190489189801</c:v>
                </c:pt>
                <c:pt idx="484">
                  <c:v>-4521.9551981926288</c:v>
                </c:pt>
                <c:pt idx="485">
                  <c:v>-4543.5913474662775</c:v>
                </c:pt>
                <c:pt idx="486">
                  <c:v>-4565.2274967399262</c:v>
                </c:pt>
                <c:pt idx="487">
                  <c:v>-4586.8636460135749</c:v>
                </c:pt>
                <c:pt idx="488">
                  <c:v>-4608.4997952872236</c:v>
                </c:pt>
                <c:pt idx="489">
                  <c:v>-4630.1359445608723</c:v>
                </c:pt>
                <c:pt idx="490">
                  <c:v>-4651.772093834521</c:v>
                </c:pt>
                <c:pt idx="491">
                  <c:v>-4673.4082431081706</c:v>
                </c:pt>
                <c:pt idx="492">
                  <c:v>-4695.0443923818193</c:v>
                </c:pt>
                <c:pt idx="493">
                  <c:v>-4716.680541655468</c:v>
                </c:pt>
                <c:pt idx="494">
                  <c:v>-4738.3166909291167</c:v>
                </c:pt>
                <c:pt idx="495">
                  <c:v>-4759.9528402027654</c:v>
                </c:pt>
                <c:pt idx="496">
                  <c:v>-4781.5889894764141</c:v>
                </c:pt>
                <c:pt idx="497">
                  <c:v>-4803.2251387500628</c:v>
                </c:pt>
                <c:pt idx="498">
                  <c:v>-4824.8612880237115</c:v>
                </c:pt>
                <c:pt idx="499">
                  <c:v>-4846.4974372973611</c:v>
                </c:pt>
                <c:pt idx="500">
                  <c:v>-4868.1335865710098</c:v>
                </c:pt>
                <c:pt idx="501">
                  <c:v>-4889.7697358446585</c:v>
                </c:pt>
                <c:pt idx="502">
                  <c:v>-4911.4058851183072</c:v>
                </c:pt>
                <c:pt idx="503">
                  <c:v>-4933.0420343919559</c:v>
                </c:pt>
                <c:pt idx="504">
                  <c:v>-4954.6781836656046</c:v>
                </c:pt>
                <c:pt idx="505">
                  <c:v>-4976.3143329392533</c:v>
                </c:pt>
                <c:pt idx="506">
                  <c:v>-4997.950482212902</c:v>
                </c:pt>
                <c:pt idx="507">
                  <c:v>-5019.5866314865516</c:v>
                </c:pt>
                <c:pt idx="508">
                  <c:v>-5041.2227807602003</c:v>
                </c:pt>
                <c:pt idx="509">
                  <c:v>-5062.858930033849</c:v>
                </c:pt>
                <c:pt idx="510">
                  <c:v>-5084.4950793074977</c:v>
                </c:pt>
                <c:pt idx="511">
                  <c:v>-5106.1312285811464</c:v>
                </c:pt>
                <c:pt idx="512">
                  <c:v>-5127.7673778547951</c:v>
                </c:pt>
                <c:pt idx="513">
                  <c:v>-5149.4035271284438</c:v>
                </c:pt>
                <c:pt idx="514">
                  <c:v>-5171.0396764020925</c:v>
                </c:pt>
                <c:pt idx="515">
                  <c:v>-5192.6758256757421</c:v>
                </c:pt>
                <c:pt idx="516">
                  <c:v>-5214.3119749493908</c:v>
                </c:pt>
                <c:pt idx="517">
                  <c:v>-5235.9481242230395</c:v>
                </c:pt>
                <c:pt idx="518">
                  <c:v>-5257.5842734966882</c:v>
                </c:pt>
                <c:pt idx="519">
                  <c:v>-5279.2204227703369</c:v>
                </c:pt>
                <c:pt idx="520">
                  <c:v>-5300.8565720439856</c:v>
                </c:pt>
                <c:pt idx="521">
                  <c:v>-5322.4927213176343</c:v>
                </c:pt>
                <c:pt idx="522">
                  <c:v>-5344.1288705912839</c:v>
                </c:pt>
                <c:pt idx="523">
                  <c:v>-5365.7650198649326</c:v>
                </c:pt>
                <c:pt idx="524">
                  <c:v>-5387.4011691385813</c:v>
                </c:pt>
                <c:pt idx="525">
                  <c:v>-5409.03731841223</c:v>
                </c:pt>
                <c:pt idx="526">
                  <c:v>-5430.6734676858787</c:v>
                </c:pt>
                <c:pt idx="527">
                  <c:v>-5452.3096169595274</c:v>
                </c:pt>
                <c:pt idx="528">
                  <c:v>-5473.9457662331761</c:v>
                </c:pt>
                <c:pt idx="529">
                  <c:v>-5495.5819155068248</c:v>
                </c:pt>
                <c:pt idx="530">
                  <c:v>-5517.2180647804744</c:v>
                </c:pt>
                <c:pt idx="531">
                  <c:v>-5538.8542140541231</c:v>
                </c:pt>
                <c:pt idx="532">
                  <c:v>-5560.4903633277718</c:v>
                </c:pt>
                <c:pt idx="533">
                  <c:v>-5582.1265126014205</c:v>
                </c:pt>
                <c:pt idx="534">
                  <c:v>-5603.7626618750692</c:v>
                </c:pt>
                <c:pt idx="535">
                  <c:v>-5625.3988111487179</c:v>
                </c:pt>
                <c:pt idx="536">
                  <c:v>-5647.0349604223666</c:v>
                </c:pt>
                <c:pt idx="537">
                  <c:v>-5668.6711096960153</c:v>
                </c:pt>
                <c:pt idx="538">
                  <c:v>-5690.3072589696649</c:v>
                </c:pt>
                <c:pt idx="539">
                  <c:v>-5711.9434082433136</c:v>
                </c:pt>
                <c:pt idx="540">
                  <c:v>-5733.5795575169623</c:v>
                </c:pt>
                <c:pt idx="541">
                  <c:v>-5755.215706790611</c:v>
                </c:pt>
                <c:pt idx="542">
                  <c:v>-5776.8518560642597</c:v>
                </c:pt>
                <c:pt idx="543">
                  <c:v>-5798.4880053379084</c:v>
                </c:pt>
                <c:pt idx="544">
                  <c:v>-5820.1241546115571</c:v>
                </c:pt>
                <c:pt idx="545">
                  <c:v>-5841.7603038852058</c:v>
                </c:pt>
                <c:pt idx="546">
                  <c:v>-5863.3964531588554</c:v>
                </c:pt>
                <c:pt idx="547">
                  <c:v>-5885.0326024325041</c:v>
                </c:pt>
                <c:pt idx="548">
                  <c:v>-5906.6687517061528</c:v>
                </c:pt>
                <c:pt idx="549">
                  <c:v>-5928.3049009798015</c:v>
                </c:pt>
                <c:pt idx="550">
                  <c:v>-5949.9410502534502</c:v>
                </c:pt>
                <c:pt idx="551">
                  <c:v>-5971.5771995270989</c:v>
                </c:pt>
                <c:pt idx="552">
                  <c:v>-5993.2133488007476</c:v>
                </c:pt>
                <c:pt idx="553">
                  <c:v>-6014.8494980743972</c:v>
                </c:pt>
                <c:pt idx="554">
                  <c:v>-6036.4856473480459</c:v>
                </c:pt>
                <c:pt idx="555">
                  <c:v>-6058.1217966216946</c:v>
                </c:pt>
                <c:pt idx="556">
                  <c:v>-6079.7579458953433</c:v>
                </c:pt>
                <c:pt idx="557">
                  <c:v>-6101.394095168992</c:v>
                </c:pt>
                <c:pt idx="558">
                  <c:v>-6123.0302444426407</c:v>
                </c:pt>
                <c:pt idx="559">
                  <c:v>-6144.6663937162893</c:v>
                </c:pt>
                <c:pt idx="560">
                  <c:v>-6166.302542989938</c:v>
                </c:pt>
                <c:pt idx="561">
                  <c:v>-6187.9386922635877</c:v>
                </c:pt>
                <c:pt idx="562">
                  <c:v>-6209.5748415372364</c:v>
                </c:pt>
                <c:pt idx="563">
                  <c:v>-6231.2109908108851</c:v>
                </c:pt>
                <c:pt idx="564">
                  <c:v>-6252.8471400845337</c:v>
                </c:pt>
                <c:pt idx="565">
                  <c:v>-6274.4832893581824</c:v>
                </c:pt>
                <c:pt idx="566">
                  <c:v>-6296.1194386318311</c:v>
                </c:pt>
                <c:pt idx="567">
                  <c:v>-6317.7555879054798</c:v>
                </c:pt>
                <c:pt idx="568">
                  <c:v>-6339.3917371791285</c:v>
                </c:pt>
                <c:pt idx="569">
                  <c:v>-6361.0278864527781</c:v>
                </c:pt>
                <c:pt idx="570">
                  <c:v>-6382.6640357264268</c:v>
                </c:pt>
                <c:pt idx="571">
                  <c:v>-6404.3001850000755</c:v>
                </c:pt>
                <c:pt idx="572">
                  <c:v>-6425.9363342737242</c:v>
                </c:pt>
                <c:pt idx="573">
                  <c:v>-6447.5724835473729</c:v>
                </c:pt>
                <c:pt idx="574">
                  <c:v>-6469.2086328210216</c:v>
                </c:pt>
                <c:pt idx="575">
                  <c:v>-6490.8447820946703</c:v>
                </c:pt>
                <c:pt idx="576">
                  <c:v>-6512.480931368319</c:v>
                </c:pt>
                <c:pt idx="577">
                  <c:v>-6534.1170806419686</c:v>
                </c:pt>
                <c:pt idx="578">
                  <c:v>-6555.7532299156173</c:v>
                </c:pt>
                <c:pt idx="579">
                  <c:v>-6577.389379189266</c:v>
                </c:pt>
                <c:pt idx="580">
                  <c:v>14351.472497565042</c:v>
                </c:pt>
                <c:pt idx="581">
                  <c:v>14304.418489376301</c:v>
                </c:pt>
                <c:pt idx="582">
                  <c:v>14257.364481187564</c:v>
                </c:pt>
                <c:pt idx="583">
                  <c:v>14210.310472998823</c:v>
                </c:pt>
                <c:pt idx="584">
                  <c:v>14163.256464810083</c:v>
                </c:pt>
                <c:pt idx="585">
                  <c:v>14116.202456621344</c:v>
                </c:pt>
                <c:pt idx="586">
                  <c:v>14069.148448432607</c:v>
                </c:pt>
                <c:pt idx="587">
                  <c:v>14022.094440243865</c:v>
                </c:pt>
                <c:pt idx="588">
                  <c:v>13975.040432055128</c:v>
                </c:pt>
                <c:pt idx="589">
                  <c:v>13927.986423866387</c:v>
                </c:pt>
                <c:pt idx="590">
                  <c:v>13880.932415677649</c:v>
                </c:pt>
                <c:pt idx="591">
                  <c:v>13833.878407488908</c:v>
                </c:pt>
                <c:pt idx="592">
                  <c:v>13786.824399300169</c:v>
                </c:pt>
                <c:pt idx="593">
                  <c:v>13739.770391111429</c:v>
                </c:pt>
                <c:pt idx="594">
                  <c:v>13692.71638292269</c:v>
                </c:pt>
                <c:pt idx="595">
                  <c:v>13645.662374733951</c:v>
                </c:pt>
                <c:pt idx="596">
                  <c:v>13598.608366545212</c:v>
                </c:pt>
                <c:pt idx="597">
                  <c:v>13551.554358356472</c:v>
                </c:pt>
                <c:pt idx="598">
                  <c:v>13504.500350167733</c:v>
                </c:pt>
                <c:pt idx="599">
                  <c:v>13457.446341978994</c:v>
                </c:pt>
                <c:pt idx="600">
                  <c:v>13410.392333790254</c:v>
                </c:pt>
                <c:pt idx="601">
                  <c:v>13363.338325601515</c:v>
                </c:pt>
                <c:pt idx="602">
                  <c:v>13316.284317412776</c:v>
                </c:pt>
                <c:pt idx="603">
                  <c:v>13269.230309224036</c:v>
                </c:pt>
                <c:pt idx="604">
                  <c:v>13222.176301035297</c:v>
                </c:pt>
                <c:pt idx="605">
                  <c:v>13175.122292846558</c:v>
                </c:pt>
                <c:pt idx="606">
                  <c:v>13128.068284657818</c:v>
                </c:pt>
                <c:pt idx="607">
                  <c:v>13081.014276469079</c:v>
                </c:pt>
                <c:pt idx="608">
                  <c:v>13033.960268280338</c:v>
                </c:pt>
                <c:pt idx="609">
                  <c:v>12986.9062600916</c:v>
                </c:pt>
                <c:pt idx="610">
                  <c:v>12939.852251902861</c:v>
                </c:pt>
                <c:pt idx="611">
                  <c:v>12892.798243714122</c:v>
                </c:pt>
                <c:pt idx="612">
                  <c:v>12845.744235525382</c:v>
                </c:pt>
                <c:pt idx="613">
                  <c:v>12798.690227336643</c:v>
                </c:pt>
                <c:pt idx="614">
                  <c:v>12751.636219147904</c:v>
                </c:pt>
                <c:pt idx="615">
                  <c:v>12704.582210959165</c:v>
                </c:pt>
                <c:pt idx="616">
                  <c:v>12657.528202770423</c:v>
                </c:pt>
                <c:pt idx="617">
                  <c:v>12610.474194581686</c:v>
                </c:pt>
                <c:pt idx="618">
                  <c:v>12563.420186392947</c:v>
                </c:pt>
                <c:pt idx="619">
                  <c:v>12516.366178204207</c:v>
                </c:pt>
                <c:pt idx="620">
                  <c:v>12469.312170015468</c:v>
                </c:pt>
                <c:pt idx="621">
                  <c:v>12422.258161826729</c:v>
                </c:pt>
                <c:pt idx="622">
                  <c:v>12375.204153637989</c:v>
                </c:pt>
                <c:pt idx="623">
                  <c:v>12328.150145449248</c:v>
                </c:pt>
                <c:pt idx="624">
                  <c:v>12281.096137260509</c:v>
                </c:pt>
                <c:pt idx="625">
                  <c:v>12234.04212907177</c:v>
                </c:pt>
                <c:pt idx="626">
                  <c:v>12186.98812088303</c:v>
                </c:pt>
                <c:pt idx="627">
                  <c:v>12139.934112694291</c:v>
                </c:pt>
                <c:pt idx="628">
                  <c:v>12092.880104505552</c:v>
                </c:pt>
                <c:pt idx="629">
                  <c:v>12045.826096316814</c:v>
                </c:pt>
                <c:pt idx="630">
                  <c:v>11998.772088128073</c:v>
                </c:pt>
                <c:pt idx="631">
                  <c:v>11951.718079939334</c:v>
                </c:pt>
                <c:pt idx="632">
                  <c:v>11904.664071750594</c:v>
                </c:pt>
                <c:pt idx="633">
                  <c:v>11857.610063561855</c:v>
                </c:pt>
                <c:pt idx="634">
                  <c:v>11810.556055373116</c:v>
                </c:pt>
                <c:pt idx="635">
                  <c:v>11763.502047184376</c:v>
                </c:pt>
                <c:pt idx="636">
                  <c:v>11716.448038995637</c:v>
                </c:pt>
                <c:pt idx="637">
                  <c:v>11669.394030806898</c:v>
                </c:pt>
                <c:pt idx="638">
                  <c:v>11622.340022618158</c:v>
                </c:pt>
                <c:pt idx="639">
                  <c:v>11575.286014429419</c:v>
                </c:pt>
                <c:pt idx="640">
                  <c:v>11528.23200624068</c:v>
                </c:pt>
                <c:pt idx="641">
                  <c:v>11481.177998051944</c:v>
                </c:pt>
                <c:pt idx="642">
                  <c:v>11434.123989863208</c:v>
                </c:pt>
                <c:pt idx="643">
                  <c:v>11387.069981674471</c:v>
                </c:pt>
                <c:pt idx="644">
                  <c:v>11340.015973485737</c:v>
                </c:pt>
                <c:pt idx="645">
                  <c:v>11292.961965297</c:v>
                </c:pt>
                <c:pt idx="646">
                  <c:v>11245.907957108264</c:v>
                </c:pt>
                <c:pt idx="647">
                  <c:v>11198.853948919528</c:v>
                </c:pt>
                <c:pt idx="648">
                  <c:v>11151.799940730793</c:v>
                </c:pt>
                <c:pt idx="649">
                  <c:v>11104.745932542055</c:v>
                </c:pt>
                <c:pt idx="650">
                  <c:v>11057.691924353319</c:v>
                </c:pt>
                <c:pt idx="651">
                  <c:v>11010.637916164584</c:v>
                </c:pt>
                <c:pt idx="652">
                  <c:v>10963.583907975848</c:v>
                </c:pt>
                <c:pt idx="653">
                  <c:v>10916.529899787112</c:v>
                </c:pt>
                <c:pt idx="654">
                  <c:v>10869.475891598375</c:v>
                </c:pt>
                <c:pt idx="655">
                  <c:v>10822.421883409639</c:v>
                </c:pt>
                <c:pt idx="656">
                  <c:v>10775.367875220903</c:v>
                </c:pt>
                <c:pt idx="657">
                  <c:v>10728.313867032166</c:v>
                </c:pt>
                <c:pt idx="658">
                  <c:v>10681.25985884343</c:v>
                </c:pt>
                <c:pt idx="659">
                  <c:v>10634.205850654696</c:v>
                </c:pt>
                <c:pt idx="660">
                  <c:v>10587.151842465959</c:v>
                </c:pt>
                <c:pt idx="661">
                  <c:v>10540.097834277225</c:v>
                </c:pt>
                <c:pt idx="662">
                  <c:v>10493.043826088488</c:v>
                </c:pt>
                <c:pt idx="663">
                  <c:v>10445.98981789975</c:v>
                </c:pt>
                <c:pt idx="664">
                  <c:v>10398.935809711016</c:v>
                </c:pt>
                <c:pt idx="665">
                  <c:v>10351.881801522281</c:v>
                </c:pt>
                <c:pt idx="666">
                  <c:v>10304.827793333543</c:v>
                </c:pt>
                <c:pt idx="667">
                  <c:v>10257.773785144807</c:v>
                </c:pt>
                <c:pt idx="668">
                  <c:v>10210.719776956072</c:v>
                </c:pt>
                <c:pt idx="669">
                  <c:v>10163.665768767336</c:v>
                </c:pt>
                <c:pt idx="670">
                  <c:v>10116.6117605786</c:v>
                </c:pt>
                <c:pt idx="671">
                  <c:v>10069.557752389863</c:v>
                </c:pt>
                <c:pt idx="672">
                  <c:v>10022.503744201127</c:v>
                </c:pt>
                <c:pt idx="673">
                  <c:v>9975.4497360123914</c:v>
                </c:pt>
                <c:pt idx="674">
                  <c:v>9928.3957278236558</c:v>
                </c:pt>
                <c:pt idx="675">
                  <c:v>9881.3417196349183</c:v>
                </c:pt>
                <c:pt idx="676">
                  <c:v>9834.2877114461826</c:v>
                </c:pt>
                <c:pt idx="677">
                  <c:v>9787.2337032574469</c:v>
                </c:pt>
                <c:pt idx="678">
                  <c:v>9740.1796950687112</c:v>
                </c:pt>
                <c:pt idx="679">
                  <c:v>9693.1256868799755</c:v>
                </c:pt>
                <c:pt idx="680">
                  <c:v>9646.071678691238</c:v>
                </c:pt>
                <c:pt idx="681">
                  <c:v>9599.0176705025024</c:v>
                </c:pt>
                <c:pt idx="682">
                  <c:v>9551.9636623137667</c:v>
                </c:pt>
                <c:pt idx="683">
                  <c:v>9504.909654125031</c:v>
                </c:pt>
                <c:pt idx="684">
                  <c:v>9457.8556459362953</c:v>
                </c:pt>
                <c:pt idx="685">
                  <c:v>9410.8016377475578</c:v>
                </c:pt>
                <c:pt idx="686">
                  <c:v>9363.7476295588222</c:v>
                </c:pt>
                <c:pt idx="687">
                  <c:v>9316.6936213700865</c:v>
                </c:pt>
                <c:pt idx="688">
                  <c:v>9269.6396131813526</c:v>
                </c:pt>
                <c:pt idx="689">
                  <c:v>9222.5856049926151</c:v>
                </c:pt>
                <c:pt idx="690">
                  <c:v>9175.5315968038776</c:v>
                </c:pt>
                <c:pt idx="691">
                  <c:v>9128.4775886151438</c:v>
                </c:pt>
                <c:pt idx="692">
                  <c:v>9081.4235804264063</c:v>
                </c:pt>
                <c:pt idx="693">
                  <c:v>9034.3695722376724</c:v>
                </c:pt>
                <c:pt idx="694">
                  <c:v>8987.3155640489349</c:v>
                </c:pt>
                <c:pt idx="695">
                  <c:v>8940.2615558601992</c:v>
                </c:pt>
                <c:pt idx="696">
                  <c:v>8893.2075476714635</c:v>
                </c:pt>
                <c:pt idx="697">
                  <c:v>8846.1535394827279</c:v>
                </c:pt>
                <c:pt idx="698">
                  <c:v>8799.0995312939904</c:v>
                </c:pt>
                <c:pt idx="699">
                  <c:v>8752.0455231052547</c:v>
                </c:pt>
                <c:pt idx="700">
                  <c:v>8704.991514916519</c:v>
                </c:pt>
                <c:pt idx="701">
                  <c:v>8657.9375067277833</c:v>
                </c:pt>
                <c:pt idx="702">
                  <c:v>8610.8834985390477</c:v>
                </c:pt>
                <c:pt idx="703">
                  <c:v>8563.8294903503102</c:v>
                </c:pt>
                <c:pt idx="704">
                  <c:v>8516.7754821615745</c:v>
                </c:pt>
                <c:pt idx="705">
                  <c:v>8469.7214739728388</c:v>
                </c:pt>
                <c:pt idx="706">
                  <c:v>8422.6674657841031</c:v>
                </c:pt>
                <c:pt idx="707">
                  <c:v>8375.6134575953656</c:v>
                </c:pt>
                <c:pt idx="708">
                  <c:v>8328.5594494066299</c:v>
                </c:pt>
                <c:pt idx="709">
                  <c:v>8281.5054412178943</c:v>
                </c:pt>
                <c:pt idx="710">
                  <c:v>8234.4514330291586</c:v>
                </c:pt>
                <c:pt idx="711">
                  <c:v>8187.3974248404229</c:v>
                </c:pt>
                <c:pt idx="712">
                  <c:v>8140.3434166516854</c:v>
                </c:pt>
                <c:pt idx="713">
                  <c:v>8093.2894084629497</c:v>
                </c:pt>
                <c:pt idx="714">
                  <c:v>8046.235400274214</c:v>
                </c:pt>
                <c:pt idx="715">
                  <c:v>7999.1813920854784</c:v>
                </c:pt>
                <c:pt idx="716">
                  <c:v>7952.1273838967409</c:v>
                </c:pt>
                <c:pt idx="717">
                  <c:v>7905.0733757080052</c:v>
                </c:pt>
                <c:pt idx="718">
                  <c:v>7858.0193675192695</c:v>
                </c:pt>
                <c:pt idx="719">
                  <c:v>7810.9653593305338</c:v>
                </c:pt>
                <c:pt idx="720">
                  <c:v>7763.9113511418</c:v>
                </c:pt>
                <c:pt idx="721">
                  <c:v>7716.8573429530625</c:v>
                </c:pt>
                <c:pt idx="722">
                  <c:v>7669.803334764325</c:v>
                </c:pt>
                <c:pt idx="723">
                  <c:v>7622.7493265755911</c:v>
                </c:pt>
                <c:pt idx="724">
                  <c:v>7575.6953183868536</c:v>
                </c:pt>
                <c:pt idx="725">
                  <c:v>7528.6413101981198</c:v>
                </c:pt>
                <c:pt idx="726">
                  <c:v>7481.5873020093823</c:v>
                </c:pt>
                <c:pt idx="727">
                  <c:v>7434.5332938206466</c:v>
                </c:pt>
                <c:pt idx="728">
                  <c:v>7387.4792856319109</c:v>
                </c:pt>
                <c:pt idx="729">
                  <c:v>7340.4252774431752</c:v>
                </c:pt>
                <c:pt idx="730">
                  <c:v>7293.3712692544377</c:v>
                </c:pt>
                <c:pt idx="731">
                  <c:v>7246.317261065702</c:v>
                </c:pt>
                <c:pt idx="732">
                  <c:v>7199.2632528769664</c:v>
                </c:pt>
                <c:pt idx="733">
                  <c:v>7152.2092446882307</c:v>
                </c:pt>
                <c:pt idx="734">
                  <c:v>7105.155236499495</c:v>
                </c:pt>
                <c:pt idx="735">
                  <c:v>7058.1012283107575</c:v>
                </c:pt>
                <c:pt idx="736">
                  <c:v>7011.0472201220218</c:v>
                </c:pt>
                <c:pt idx="737">
                  <c:v>6963.9932119332861</c:v>
                </c:pt>
                <c:pt idx="738">
                  <c:v>6916.9392037445505</c:v>
                </c:pt>
                <c:pt idx="739">
                  <c:v>6869.885195555813</c:v>
                </c:pt>
                <c:pt idx="740">
                  <c:v>6822.8311873670773</c:v>
                </c:pt>
                <c:pt idx="741">
                  <c:v>6775.7771791783416</c:v>
                </c:pt>
                <c:pt idx="742">
                  <c:v>6728.7231709896059</c:v>
                </c:pt>
                <c:pt idx="743">
                  <c:v>6681.6691628008703</c:v>
                </c:pt>
                <c:pt idx="744">
                  <c:v>6634.6151546121328</c:v>
                </c:pt>
                <c:pt idx="745">
                  <c:v>6587.5611464233971</c:v>
                </c:pt>
                <c:pt idx="746">
                  <c:v>6540.5071382346614</c:v>
                </c:pt>
                <c:pt idx="747">
                  <c:v>6493.4531300459275</c:v>
                </c:pt>
                <c:pt idx="748">
                  <c:v>6446.39912185719</c:v>
                </c:pt>
                <c:pt idx="749">
                  <c:v>6399.3451136684525</c:v>
                </c:pt>
                <c:pt idx="750">
                  <c:v>6352.2911054797187</c:v>
                </c:pt>
                <c:pt idx="751">
                  <c:v>6305.2370972909812</c:v>
                </c:pt>
                <c:pt idx="752">
                  <c:v>6258.1830891022473</c:v>
                </c:pt>
                <c:pt idx="753">
                  <c:v>6211.1290809135098</c:v>
                </c:pt>
                <c:pt idx="754">
                  <c:v>6164.0750727247723</c:v>
                </c:pt>
                <c:pt idx="755">
                  <c:v>6117.0210645360385</c:v>
                </c:pt>
                <c:pt idx="756">
                  <c:v>6069.967056347301</c:v>
                </c:pt>
                <c:pt idx="757">
                  <c:v>6022.9130481585671</c:v>
                </c:pt>
                <c:pt idx="758">
                  <c:v>5975.8590399698296</c:v>
                </c:pt>
                <c:pt idx="759">
                  <c:v>5928.8050317810921</c:v>
                </c:pt>
                <c:pt idx="760">
                  <c:v>5881.7510235923583</c:v>
                </c:pt>
                <c:pt idx="761">
                  <c:v>5834.6970154036208</c:v>
                </c:pt>
                <c:pt idx="762">
                  <c:v>5787.6430072148851</c:v>
                </c:pt>
                <c:pt idx="763">
                  <c:v>5740.5889990261494</c:v>
                </c:pt>
                <c:pt idx="764">
                  <c:v>5693.5349908374137</c:v>
                </c:pt>
                <c:pt idx="765">
                  <c:v>5646.480982648678</c:v>
                </c:pt>
                <c:pt idx="766">
                  <c:v>5599.4269744599424</c:v>
                </c:pt>
                <c:pt idx="767">
                  <c:v>5552.3729662712049</c:v>
                </c:pt>
                <c:pt idx="768">
                  <c:v>5505.3189580824692</c:v>
                </c:pt>
                <c:pt idx="769">
                  <c:v>5458.2649498937335</c:v>
                </c:pt>
                <c:pt idx="770">
                  <c:v>5411.2109417049978</c:v>
                </c:pt>
                <c:pt idx="771">
                  <c:v>5364.1569335162603</c:v>
                </c:pt>
                <c:pt idx="772">
                  <c:v>5317.1029253275246</c:v>
                </c:pt>
                <c:pt idx="773">
                  <c:v>5270.048917138789</c:v>
                </c:pt>
                <c:pt idx="774">
                  <c:v>5222.9949089500533</c:v>
                </c:pt>
                <c:pt idx="775">
                  <c:v>5175.9409007613176</c:v>
                </c:pt>
                <c:pt idx="776">
                  <c:v>5128.8868925725801</c:v>
                </c:pt>
                <c:pt idx="777">
                  <c:v>5081.8328843838444</c:v>
                </c:pt>
                <c:pt idx="778">
                  <c:v>5034.7788761951088</c:v>
                </c:pt>
                <c:pt idx="779">
                  <c:v>4987.7248680063749</c:v>
                </c:pt>
                <c:pt idx="780">
                  <c:v>4940.6708598176374</c:v>
                </c:pt>
                <c:pt idx="781">
                  <c:v>4893.6168516288999</c:v>
                </c:pt>
                <c:pt idx="782">
                  <c:v>4846.562843440166</c:v>
                </c:pt>
                <c:pt idx="783">
                  <c:v>4799.5088352514285</c:v>
                </c:pt>
                <c:pt idx="784">
                  <c:v>4752.4548270626947</c:v>
                </c:pt>
                <c:pt idx="785">
                  <c:v>4705.4008188739572</c:v>
                </c:pt>
                <c:pt idx="786">
                  <c:v>4658.3468106852197</c:v>
                </c:pt>
                <c:pt idx="787">
                  <c:v>4611.2928024964858</c:v>
                </c:pt>
                <c:pt idx="788">
                  <c:v>4564.2387943077483</c:v>
                </c:pt>
                <c:pt idx="789">
                  <c:v>4517.1847861190108</c:v>
                </c:pt>
                <c:pt idx="790">
                  <c:v>4470.130777930277</c:v>
                </c:pt>
                <c:pt idx="791">
                  <c:v>4423.0767697415395</c:v>
                </c:pt>
                <c:pt idx="792">
                  <c:v>4376.0227615528056</c:v>
                </c:pt>
                <c:pt idx="793">
                  <c:v>4328.9687533640717</c:v>
                </c:pt>
                <c:pt idx="794">
                  <c:v>4281.9147451753342</c:v>
                </c:pt>
                <c:pt idx="795">
                  <c:v>4234.8607369865967</c:v>
                </c:pt>
                <c:pt idx="796">
                  <c:v>4187.8067287978593</c:v>
                </c:pt>
                <c:pt idx="797">
                  <c:v>4140.7527206091254</c:v>
                </c:pt>
                <c:pt idx="798">
                  <c:v>4093.6987124203915</c:v>
                </c:pt>
                <c:pt idx="799">
                  <c:v>4046.644704231654</c:v>
                </c:pt>
                <c:pt idx="800">
                  <c:v>3999.5906960429165</c:v>
                </c:pt>
                <c:pt idx="801">
                  <c:v>3952.536687854179</c:v>
                </c:pt>
                <c:pt idx="802">
                  <c:v>3905.4826796654452</c:v>
                </c:pt>
                <c:pt idx="803">
                  <c:v>3858.4286714767077</c:v>
                </c:pt>
                <c:pt idx="804">
                  <c:v>3811.3746632879738</c:v>
                </c:pt>
                <c:pt idx="805">
                  <c:v>3764.3206550992363</c:v>
                </c:pt>
                <c:pt idx="806">
                  <c:v>3717.2666469104988</c:v>
                </c:pt>
                <c:pt idx="807">
                  <c:v>3670.212638721765</c:v>
                </c:pt>
                <c:pt idx="808">
                  <c:v>3623.1586305330275</c:v>
                </c:pt>
                <c:pt idx="809">
                  <c:v>3576.1046223442936</c:v>
                </c:pt>
                <c:pt idx="810">
                  <c:v>3529.0506141555561</c:v>
                </c:pt>
                <c:pt idx="811">
                  <c:v>3481.9966059668222</c:v>
                </c:pt>
                <c:pt idx="812">
                  <c:v>3434.9425977780847</c:v>
                </c:pt>
                <c:pt idx="813">
                  <c:v>3387.8885895893472</c:v>
                </c:pt>
                <c:pt idx="814">
                  <c:v>3340.8345814006134</c:v>
                </c:pt>
                <c:pt idx="815">
                  <c:v>3293.7805732118759</c:v>
                </c:pt>
                <c:pt idx="816">
                  <c:v>3246.726565023142</c:v>
                </c:pt>
                <c:pt idx="817">
                  <c:v>3199.6725568344045</c:v>
                </c:pt>
                <c:pt idx="818">
                  <c:v>3152.618548645667</c:v>
                </c:pt>
                <c:pt idx="819">
                  <c:v>3105.5645404569332</c:v>
                </c:pt>
                <c:pt idx="820">
                  <c:v>3058.5105322681957</c:v>
                </c:pt>
                <c:pt idx="821">
                  <c:v>3011.4565240794582</c:v>
                </c:pt>
                <c:pt idx="822">
                  <c:v>2964.4025158907243</c:v>
                </c:pt>
                <c:pt idx="823">
                  <c:v>2917.3485077019868</c:v>
                </c:pt>
                <c:pt idx="824">
                  <c:v>2870.294499513253</c:v>
                </c:pt>
                <c:pt idx="825">
                  <c:v>2823.2404913245155</c:v>
                </c:pt>
                <c:pt idx="826">
                  <c:v>2776.186483135778</c:v>
                </c:pt>
                <c:pt idx="827">
                  <c:v>2729.1324749470441</c:v>
                </c:pt>
                <c:pt idx="828">
                  <c:v>2682.0784667583102</c:v>
                </c:pt>
                <c:pt idx="829">
                  <c:v>2635.0244585695727</c:v>
                </c:pt>
                <c:pt idx="830">
                  <c:v>2587.9704503808352</c:v>
                </c:pt>
                <c:pt idx="831">
                  <c:v>2540.9164421920977</c:v>
                </c:pt>
                <c:pt idx="832">
                  <c:v>2493.8624340033639</c:v>
                </c:pt>
                <c:pt idx="833">
                  <c:v>2446.80842581463</c:v>
                </c:pt>
                <c:pt idx="834">
                  <c:v>2399.7544176258925</c:v>
                </c:pt>
                <c:pt idx="835">
                  <c:v>2352.700409437155</c:v>
                </c:pt>
                <c:pt idx="836">
                  <c:v>2305.6464012484175</c:v>
                </c:pt>
                <c:pt idx="837">
                  <c:v>2258.5923930596837</c:v>
                </c:pt>
                <c:pt idx="838">
                  <c:v>2211.5383848709498</c:v>
                </c:pt>
                <c:pt idx="839">
                  <c:v>2164.4843766822123</c:v>
                </c:pt>
                <c:pt idx="840">
                  <c:v>2117.4303684934748</c:v>
                </c:pt>
                <c:pt idx="841">
                  <c:v>2070.376360304741</c:v>
                </c:pt>
                <c:pt idx="842">
                  <c:v>2023.3223521160035</c:v>
                </c:pt>
                <c:pt idx="843">
                  <c:v>1976.2683439272696</c:v>
                </c:pt>
                <c:pt idx="844">
                  <c:v>1929.2143357385321</c:v>
                </c:pt>
                <c:pt idx="845">
                  <c:v>1882.1603275497946</c:v>
                </c:pt>
                <c:pt idx="846">
                  <c:v>1835.1063193610607</c:v>
                </c:pt>
                <c:pt idx="847">
                  <c:v>1788.0523111723232</c:v>
                </c:pt>
                <c:pt idx="848">
                  <c:v>1740.9983029835894</c:v>
                </c:pt>
                <c:pt idx="849">
                  <c:v>1693.9442947948519</c:v>
                </c:pt>
                <c:pt idx="850">
                  <c:v>1646.8902866061144</c:v>
                </c:pt>
                <c:pt idx="851">
                  <c:v>1599.8362784173805</c:v>
                </c:pt>
                <c:pt idx="852">
                  <c:v>1552.782270228643</c:v>
                </c:pt>
                <c:pt idx="853">
                  <c:v>1505.7282620399055</c:v>
                </c:pt>
                <c:pt idx="854">
                  <c:v>1458.6742538511717</c:v>
                </c:pt>
                <c:pt idx="855">
                  <c:v>1411.6202456624342</c:v>
                </c:pt>
                <c:pt idx="856">
                  <c:v>1364.5662374737003</c:v>
                </c:pt>
                <c:pt idx="857">
                  <c:v>1317.5122292849665</c:v>
                </c:pt>
                <c:pt idx="858">
                  <c:v>1270.458221096229</c:v>
                </c:pt>
                <c:pt idx="859">
                  <c:v>1223.4042129074915</c:v>
                </c:pt>
                <c:pt idx="860">
                  <c:v>1176.350204718754</c:v>
                </c:pt>
                <c:pt idx="861">
                  <c:v>1129.2961965300201</c:v>
                </c:pt>
                <c:pt idx="862">
                  <c:v>1082.2421883412826</c:v>
                </c:pt>
                <c:pt idx="863">
                  <c:v>1035.1881801525487</c:v>
                </c:pt>
                <c:pt idx="864">
                  <c:v>988.13417196381124</c:v>
                </c:pt>
                <c:pt idx="865">
                  <c:v>941.08016377507374</c:v>
                </c:pt>
                <c:pt idx="866">
                  <c:v>894.02615558633988</c:v>
                </c:pt>
                <c:pt idx="867">
                  <c:v>846.97214739760238</c:v>
                </c:pt>
                <c:pt idx="868">
                  <c:v>799.91813920886852</c:v>
                </c:pt>
                <c:pt idx="869">
                  <c:v>752.86413102013103</c:v>
                </c:pt>
                <c:pt idx="870">
                  <c:v>705.81012283139353</c:v>
                </c:pt>
                <c:pt idx="871">
                  <c:v>658.75611464265967</c:v>
                </c:pt>
                <c:pt idx="872">
                  <c:v>611.70210645392217</c:v>
                </c:pt>
                <c:pt idx="873">
                  <c:v>564.64809826518831</c:v>
                </c:pt>
                <c:pt idx="874">
                  <c:v>517.59409007645081</c:v>
                </c:pt>
                <c:pt idx="875">
                  <c:v>470.54008188771695</c:v>
                </c:pt>
                <c:pt idx="876">
                  <c:v>423.48607369897945</c:v>
                </c:pt>
                <c:pt idx="877">
                  <c:v>376.43206551024196</c:v>
                </c:pt>
                <c:pt idx="878">
                  <c:v>329.37805732150809</c:v>
                </c:pt>
                <c:pt idx="879">
                  <c:v>282.3240491327706</c:v>
                </c:pt>
                <c:pt idx="880">
                  <c:v>235.27004094403674</c:v>
                </c:pt>
                <c:pt idx="881">
                  <c:v>188.21603275529924</c:v>
                </c:pt>
                <c:pt idx="882">
                  <c:v>141.16202456656174</c:v>
                </c:pt>
                <c:pt idx="883">
                  <c:v>94.10801637782788</c:v>
                </c:pt>
                <c:pt idx="884">
                  <c:v>47.054008189090382</c:v>
                </c:pt>
                <c:pt idx="885">
                  <c:v>3.5288394428789616E-10</c:v>
                </c:pt>
                <c:pt idx="886">
                  <c:v>3.5288394428789616E-10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186.08885653821611</c:v>
                </c:pt>
                <c:pt idx="2">
                  <c:v>372.17771307643221</c:v>
                </c:pt>
                <c:pt idx="3">
                  <c:v>558.26656961464835</c:v>
                </c:pt>
                <c:pt idx="4">
                  <c:v>744.35542615286442</c:v>
                </c:pt>
                <c:pt idx="5">
                  <c:v>930.4442826910805</c:v>
                </c:pt>
                <c:pt idx="6">
                  <c:v>1116.5331392292965</c:v>
                </c:pt>
                <c:pt idx="7">
                  <c:v>1302.6219957675125</c:v>
                </c:pt>
                <c:pt idx="8">
                  <c:v>1488.7108523057286</c:v>
                </c:pt>
                <c:pt idx="9">
                  <c:v>1674.7997088439447</c:v>
                </c:pt>
                <c:pt idx="10">
                  <c:v>1860.8885653821608</c:v>
                </c:pt>
                <c:pt idx="11">
                  <c:v>2046.9774219203769</c:v>
                </c:pt>
                <c:pt idx="12">
                  <c:v>2233.0662784585929</c:v>
                </c:pt>
                <c:pt idx="13">
                  <c:v>2419.1551349968095</c:v>
                </c:pt>
                <c:pt idx="14">
                  <c:v>2605.2439915350255</c:v>
                </c:pt>
                <c:pt idx="15">
                  <c:v>2791.3328480732421</c:v>
                </c:pt>
                <c:pt idx="16">
                  <c:v>2977.4217046114582</c:v>
                </c:pt>
                <c:pt idx="17">
                  <c:v>3163.5105611496742</c:v>
                </c:pt>
                <c:pt idx="18">
                  <c:v>3349.5994176878908</c:v>
                </c:pt>
                <c:pt idx="19">
                  <c:v>3535.6882742261068</c:v>
                </c:pt>
                <c:pt idx="20">
                  <c:v>3721.7771307643229</c:v>
                </c:pt>
                <c:pt idx="21">
                  <c:v>3907.865987302539</c:v>
                </c:pt>
                <c:pt idx="22">
                  <c:v>4093.9548438407555</c:v>
                </c:pt>
                <c:pt idx="23">
                  <c:v>4280.0437003789721</c:v>
                </c:pt>
                <c:pt idx="24">
                  <c:v>4466.1325569171877</c:v>
                </c:pt>
                <c:pt idx="25">
                  <c:v>4652.2214134554042</c:v>
                </c:pt>
                <c:pt idx="26">
                  <c:v>4838.3102699936208</c:v>
                </c:pt>
                <c:pt idx="27">
                  <c:v>5024.3991265318364</c:v>
                </c:pt>
                <c:pt idx="28">
                  <c:v>5210.4879830700529</c:v>
                </c:pt>
                <c:pt idx="29">
                  <c:v>5396.5768396082694</c:v>
                </c:pt>
                <c:pt idx="30">
                  <c:v>5582.6656961464851</c:v>
                </c:pt>
                <c:pt idx="31">
                  <c:v>5768.7545526847016</c:v>
                </c:pt>
                <c:pt idx="32">
                  <c:v>5954.8434092229181</c:v>
                </c:pt>
                <c:pt idx="33">
                  <c:v>6140.9322657611347</c:v>
                </c:pt>
                <c:pt idx="34">
                  <c:v>6327.0211222993503</c:v>
                </c:pt>
                <c:pt idx="35">
                  <c:v>6513.1099788375668</c:v>
                </c:pt>
                <c:pt idx="36">
                  <c:v>6699.1988353757833</c:v>
                </c:pt>
                <c:pt idx="37">
                  <c:v>6885.287691913999</c:v>
                </c:pt>
                <c:pt idx="38">
                  <c:v>7071.3765484522155</c:v>
                </c:pt>
                <c:pt idx="39">
                  <c:v>7257.465404990432</c:v>
                </c:pt>
                <c:pt idx="40">
                  <c:v>7443.5542615286477</c:v>
                </c:pt>
                <c:pt idx="41">
                  <c:v>7629.6431180668624</c:v>
                </c:pt>
                <c:pt idx="42">
                  <c:v>7815.731974605078</c:v>
                </c:pt>
                <c:pt idx="43">
                  <c:v>8001.8208311432936</c:v>
                </c:pt>
                <c:pt idx="44">
                  <c:v>8187.9096876815092</c:v>
                </c:pt>
                <c:pt idx="45">
                  <c:v>8373.9985442197249</c:v>
                </c:pt>
                <c:pt idx="46">
                  <c:v>8560.0874007579405</c:v>
                </c:pt>
                <c:pt idx="47">
                  <c:v>8746.1762572961561</c:v>
                </c:pt>
                <c:pt idx="48">
                  <c:v>8932.2651138343717</c:v>
                </c:pt>
                <c:pt idx="49">
                  <c:v>9118.3539703725855</c:v>
                </c:pt>
                <c:pt idx="50">
                  <c:v>9304.4428269108012</c:v>
                </c:pt>
                <c:pt idx="51">
                  <c:v>9490.5316834490168</c:v>
                </c:pt>
                <c:pt idx="52">
                  <c:v>9676.6205399872324</c:v>
                </c:pt>
                <c:pt idx="53">
                  <c:v>9862.709396525448</c:v>
                </c:pt>
                <c:pt idx="54">
                  <c:v>10048.798253063664</c:v>
                </c:pt>
                <c:pt idx="55">
                  <c:v>10234.887109601879</c:v>
                </c:pt>
                <c:pt idx="56">
                  <c:v>10420.975966140095</c:v>
                </c:pt>
                <c:pt idx="57">
                  <c:v>10607.064822678311</c:v>
                </c:pt>
                <c:pt idx="58">
                  <c:v>10793.153679216524</c:v>
                </c:pt>
                <c:pt idx="59">
                  <c:v>10979.24253575474</c:v>
                </c:pt>
                <c:pt idx="60">
                  <c:v>11165.331392292956</c:v>
                </c:pt>
                <c:pt idx="61">
                  <c:v>11351.420248831171</c:v>
                </c:pt>
                <c:pt idx="62">
                  <c:v>11537.509105369387</c:v>
                </c:pt>
                <c:pt idx="63">
                  <c:v>11723.597961907602</c:v>
                </c:pt>
                <c:pt idx="64">
                  <c:v>11909.686818445818</c:v>
                </c:pt>
                <c:pt idx="65">
                  <c:v>12095.775674984034</c:v>
                </c:pt>
                <c:pt idx="66">
                  <c:v>12281.864531522249</c:v>
                </c:pt>
                <c:pt idx="67">
                  <c:v>12467.953388060465</c:v>
                </c:pt>
                <c:pt idx="68">
                  <c:v>12654.042244598679</c:v>
                </c:pt>
                <c:pt idx="69">
                  <c:v>12840.131101136894</c:v>
                </c:pt>
                <c:pt idx="70">
                  <c:v>13026.21995767511</c:v>
                </c:pt>
                <c:pt idx="71">
                  <c:v>13212.308814213326</c:v>
                </c:pt>
                <c:pt idx="72">
                  <c:v>13398.397670751541</c:v>
                </c:pt>
                <c:pt idx="73">
                  <c:v>13584.486527289757</c:v>
                </c:pt>
                <c:pt idx="74">
                  <c:v>13770.575383827972</c:v>
                </c:pt>
                <c:pt idx="75">
                  <c:v>13956.664240366188</c:v>
                </c:pt>
                <c:pt idx="76">
                  <c:v>14142.753096904404</c:v>
                </c:pt>
                <c:pt idx="77">
                  <c:v>14328.841953442619</c:v>
                </c:pt>
                <c:pt idx="78">
                  <c:v>14514.930809980833</c:v>
                </c:pt>
                <c:pt idx="79">
                  <c:v>14701.019666519049</c:v>
                </c:pt>
                <c:pt idx="80">
                  <c:v>14887.108523057264</c:v>
                </c:pt>
                <c:pt idx="81">
                  <c:v>15073.19737959548</c:v>
                </c:pt>
                <c:pt idx="82">
                  <c:v>15259.286236133696</c:v>
                </c:pt>
                <c:pt idx="83">
                  <c:v>15445.375092671911</c:v>
                </c:pt>
                <c:pt idx="84">
                  <c:v>15631.463949210127</c:v>
                </c:pt>
                <c:pt idx="85">
                  <c:v>15817.552805748343</c:v>
                </c:pt>
                <c:pt idx="86">
                  <c:v>16003.641662286558</c:v>
                </c:pt>
                <c:pt idx="87">
                  <c:v>16189.730518824774</c:v>
                </c:pt>
                <c:pt idx="88">
                  <c:v>16375.819375362988</c:v>
                </c:pt>
                <c:pt idx="89">
                  <c:v>16561.908231901205</c:v>
                </c:pt>
                <c:pt idx="90">
                  <c:v>16747.997088439421</c:v>
                </c:pt>
                <c:pt idx="91">
                  <c:v>16934.085944977636</c:v>
                </c:pt>
                <c:pt idx="92">
                  <c:v>17120.174801515852</c:v>
                </c:pt>
                <c:pt idx="93">
                  <c:v>17306.263658054064</c:v>
                </c:pt>
                <c:pt idx="94">
                  <c:v>17492.352514592279</c:v>
                </c:pt>
                <c:pt idx="95">
                  <c:v>17678.441371130495</c:v>
                </c:pt>
                <c:pt idx="96">
                  <c:v>17864.530227668711</c:v>
                </c:pt>
                <c:pt idx="97">
                  <c:v>18050.619084206926</c:v>
                </c:pt>
                <c:pt idx="98">
                  <c:v>18236.707940745142</c:v>
                </c:pt>
                <c:pt idx="99">
                  <c:v>18422.796797283358</c:v>
                </c:pt>
                <c:pt idx="100">
                  <c:v>18608.885653821573</c:v>
                </c:pt>
                <c:pt idx="101">
                  <c:v>18794.974510359789</c:v>
                </c:pt>
                <c:pt idx="102">
                  <c:v>18981.063366898004</c:v>
                </c:pt>
                <c:pt idx="103">
                  <c:v>19167.15222343622</c:v>
                </c:pt>
                <c:pt idx="104">
                  <c:v>19353.241079974436</c:v>
                </c:pt>
                <c:pt idx="105">
                  <c:v>19539.329936512651</c:v>
                </c:pt>
                <c:pt idx="106">
                  <c:v>19725.418793050867</c:v>
                </c:pt>
                <c:pt idx="107">
                  <c:v>19911.507649589083</c:v>
                </c:pt>
                <c:pt idx="108">
                  <c:v>20097.596506127298</c:v>
                </c:pt>
                <c:pt idx="109">
                  <c:v>20283.685362665514</c:v>
                </c:pt>
                <c:pt idx="110">
                  <c:v>20469.774219203729</c:v>
                </c:pt>
                <c:pt idx="111">
                  <c:v>20655.863075741945</c:v>
                </c:pt>
                <c:pt idx="112">
                  <c:v>20841.951932280161</c:v>
                </c:pt>
                <c:pt idx="113">
                  <c:v>21028.040788818373</c:v>
                </c:pt>
                <c:pt idx="114">
                  <c:v>21214.129645356588</c:v>
                </c:pt>
                <c:pt idx="115">
                  <c:v>21400.218501894804</c:v>
                </c:pt>
                <c:pt idx="116">
                  <c:v>21586.30735843302</c:v>
                </c:pt>
                <c:pt idx="117">
                  <c:v>21772.396214971235</c:v>
                </c:pt>
                <c:pt idx="118">
                  <c:v>21958.485071509451</c:v>
                </c:pt>
                <c:pt idx="119">
                  <c:v>22144.573928047666</c:v>
                </c:pt>
                <c:pt idx="120">
                  <c:v>22330.662784585882</c:v>
                </c:pt>
                <c:pt idx="121">
                  <c:v>22516.751641124098</c:v>
                </c:pt>
                <c:pt idx="122">
                  <c:v>22702.840497662313</c:v>
                </c:pt>
                <c:pt idx="123">
                  <c:v>22888.929354200529</c:v>
                </c:pt>
                <c:pt idx="124">
                  <c:v>23075.018210738745</c:v>
                </c:pt>
                <c:pt idx="125">
                  <c:v>23261.10706727696</c:v>
                </c:pt>
                <c:pt idx="126">
                  <c:v>23447.195923815176</c:v>
                </c:pt>
                <c:pt idx="127">
                  <c:v>23633.284780353391</c:v>
                </c:pt>
                <c:pt idx="128">
                  <c:v>23819.373636891607</c:v>
                </c:pt>
                <c:pt idx="129">
                  <c:v>24005.462493429823</c:v>
                </c:pt>
                <c:pt idx="130">
                  <c:v>24191.551349968038</c:v>
                </c:pt>
                <c:pt idx="131">
                  <c:v>24377.640206506254</c:v>
                </c:pt>
                <c:pt idx="132">
                  <c:v>24563.72906304447</c:v>
                </c:pt>
                <c:pt idx="133">
                  <c:v>24749.817919582681</c:v>
                </c:pt>
                <c:pt idx="134">
                  <c:v>24935.906776120897</c:v>
                </c:pt>
                <c:pt idx="135">
                  <c:v>25121.995632659113</c:v>
                </c:pt>
                <c:pt idx="136">
                  <c:v>25308.084489197328</c:v>
                </c:pt>
                <c:pt idx="137">
                  <c:v>25494.173345735544</c:v>
                </c:pt>
                <c:pt idx="138">
                  <c:v>25680.26220227376</c:v>
                </c:pt>
                <c:pt idx="139">
                  <c:v>25866.351058811975</c:v>
                </c:pt>
                <c:pt idx="140">
                  <c:v>26052.439915350191</c:v>
                </c:pt>
                <c:pt idx="141">
                  <c:v>26238.528771888406</c:v>
                </c:pt>
                <c:pt idx="142">
                  <c:v>26424.617628426622</c:v>
                </c:pt>
                <c:pt idx="143">
                  <c:v>26610.706484964838</c:v>
                </c:pt>
                <c:pt idx="144">
                  <c:v>26796.795341503053</c:v>
                </c:pt>
                <c:pt idx="145">
                  <c:v>26982.884198041269</c:v>
                </c:pt>
                <c:pt idx="146">
                  <c:v>27168.973054579485</c:v>
                </c:pt>
                <c:pt idx="147">
                  <c:v>27355.0619111177</c:v>
                </c:pt>
                <c:pt idx="148">
                  <c:v>27541.150767655916</c:v>
                </c:pt>
                <c:pt idx="149">
                  <c:v>27727.239624194131</c:v>
                </c:pt>
                <c:pt idx="150">
                  <c:v>27913.328480732347</c:v>
                </c:pt>
                <c:pt idx="151">
                  <c:v>28099.417337270563</c:v>
                </c:pt>
                <c:pt idx="152">
                  <c:v>28285.506193808778</c:v>
                </c:pt>
                <c:pt idx="153">
                  <c:v>28471.59505034699</c:v>
                </c:pt>
                <c:pt idx="154">
                  <c:v>28657.683906885206</c:v>
                </c:pt>
                <c:pt idx="155">
                  <c:v>28843.772763423422</c:v>
                </c:pt>
                <c:pt idx="156">
                  <c:v>29029.861619961637</c:v>
                </c:pt>
                <c:pt idx="157">
                  <c:v>29215.950476499853</c:v>
                </c:pt>
                <c:pt idx="158">
                  <c:v>29402.039333038068</c:v>
                </c:pt>
                <c:pt idx="159">
                  <c:v>29588.128189576284</c:v>
                </c:pt>
                <c:pt idx="160">
                  <c:v>29774.2170461145</c:v>
                </c:pt>
                <c:pt idx="161">
                  <c:v>29960.305902652715</c:v>
                </c:pt>
                <c:pt idx="162">
                  <c:v>30146.394759190935</c:v>
                </c:pt>
                <c:pt idx="163">
                  <c:v>30332.483615729154</c:v>
                </c:pt>
                <c:pt idx="164">
                  <c:v>30518.572472267373</c:v>
                </c:pt>
                <c:pt idx="165">
                  <c:v>30704.661328805589</c:v>
                </c:pt>
                <c:pt idx="166">
                  <c:v>30890.750185343808</c:v>
                </c:pt>
                <c:pt idx="167">
                  <c:v>31076.839041882027</c:v>
                </c:pt>
                <c:pt idx="168">
                  <c:v>31262.927898420246</c:v>
                </c:pt>
                <c:pt idx="169">
                  <c:v>31449.016754958466</c:v>
                </c:pt>
                <c:pt idx="170">
                  <c:v>31635.105611496685</c:v>
                </c:pt>
                <c:pt idx="171">
                  <c:v>31821.194468034904</c:v>
                </c:pt>
                <c:pt idx="172">
                  <c:v>32007.28332457312</c:v>
                </c:pt>
                <c:pt idx="173">
                  <c:v>32193.372181111339</c:v>
                </c:pt>
                <c:pt idx="174">
                  <c:v>32379.461037649558</c:v>
                </c:pt>
                <c:pt idx="175">
                  <c:v>32565.549894187778</c:v>
                </c:pt>
                <c:pt idx="176">
                  <c:v>32751.638750725997</c:v>
                </c:pt>
                <c:pt idx="177">
                  <c:v>32937.727607264213</c:v>
                </c:pt>
                <c:pt idx="178">
                  <c:v>33123.816463802432</c:v>
                </c:pt>
                <c:pt idx="179">
                  <c:v>33309.905320340651</c:v>
                </c:pt>
                <c:pt idx="180">
                  <c:v>33495.99417687887</c:v>
                </c:pt>
                <c:pt idx="181">
                  <c:v>33682.08303341709</c:v>
                </c:pt>
                <c:pt idx="182">
                  <c:v>33868.171889955309</c:v>
                </c:pt>
                <c:pt idx="183">
                  <c:v>34054.260746493528</c:v>
                </c:pt>
                <c:pt idx="184">
                  <c:v>34240.349603031747</c:v>
                </c:pt>
                <c:pt idx="185">
                  <c:v>34426.438459569967</c:v>
                </c:pt>
                <c:pt idx="186">
                  <c:v>34612.527316108186</c:v>
                </c:pt>
                <c:pt idx="187">
                  <c:v>34798.616172646405</c:v>
                </c:pt>
                <c:pt idx="188">
                  <c:v>34984.705029184624</c:v>
                </c:pt>
                <c:pt idx="189">
                  <c:v>35170.793885722844</c:v>
                </c:pt>
                <c:pt idx="190">
                  <c:v>35356.882742261056</c:v>
                </c:pt>
                <c:pt idx="191">
                  <c:v>35542.971598799275</c:v>
                </c:pt>
                <c:pt idx="192">
                  <c:v>35729.060455337494</c:v>
                </c:pt>
                <c:pt idx="193">
                  <c:v>35915.149311875713</c:v>
                </c:pt>
                <c:pt idx="194">
                  <c:v>36101.238168413933</c:v>
                </c:pt>
                <c:pt idx="195">
                  <c:v>36287.327024952152</c:v>
                </c:pt>
                <c:pt idx="196">
                  <c:v>36473.415881490371</c:v>
                </c:pt>
                <c:pt idx="197">
                  <c:v>36659.504738028591</c:v>
                </c:pt>
                <c:pt idx="198">
                  <c:v>36845.59359456681</c:v>
                </c:pt>
                <c:pt idx="199">
                  <c:v>37031.682451105029</c:v>
                </c:pt>
                <c:pt idx="200">
                  <c:v>37217.771307643248</c:v>
                </c:pt>
                <c:pt idx="201">
                  <c:v>37403.860164181468</c:v>
                </c:pt>
                <c:pt idx="202">
                  <c:v>37589.949020719687</c:v>
                </c:pt>
                <c:pt idx="203">
                  <c:v>37776.037877257906</c:v>
                </c:pt>
                <c:pt idx="204">
                  <c:v>37962.126733796118</c:v>
                </c:pt>
                <c:pt idx="205">
                  <c:v>38148.215590334337</c:v>
                </c:pt>
                <c:pt idx="206">
                  <c:v>38334.304446872557</c:v>
                </c:pt>
                <c:pt idx="207">
                  <c:v>38520.393303410776</c:v>
                </c:pt>
                <c:pt idx="208">
                  <c:v>38706.482159948995</c:v>
                </c:pt>
                <c:pt idx="209">
                  <c:v>38892.571016487214</c:v>
                </c:pt>
                <c:pt idx="210">
                  <c:v>39078.659873025434</c:v>
                </c:pt>
                <c:pt idx="211">
                  <c:v>39264.748729563653</c:v>
                </c:pt>
                <c:pt idx="212">
                  <c:v>39450.837586101872</c:v>
                </c:pt>
                <c:pt idx="213">
                  <c:v>39636.926442640091</c:v>
                </c:pt>
                <c:pt idx="214">
                  <c:v>39823.015299178311</c:v>
                </c:pt>
                <c:pt idx="215">
                  <c:v>40009.10415571653</c:v>
                </c:pt>
                <c:pt idx="216">
                  <c:v>40195.193012254749</c:v>
                </c:pt>
                <c:pt idx="217">
                  <c:v>40381.281868792968</c:v>
                </c:pt>
                <c:pt idx="218">
                  <c:v>40567.37072533118</c:v>
                </c:pt>
                <c:pt idx="219">
                  <c:v>40753.4595818694</c:v>
                </c:pt>
                <c:pt idx="220">
                  <c:v>40939.548438407619</c:v>
                </c:pt>
                <c:pt idx="221">
                  <c:v>41125.637294945838</c:v>
                </c:pt>
                <c:pt idx="222">
                  <c:v>41311.726151484057</c:v>
                </c:pt>
                <c:pt idx="223">
                  <c:v>41497.815008022277</c:v>
                </c:pt>
                <c:pt idx="224">
                  <c:v>41683.903864560496</c:v>
                </c:pt>
                <c:pt idx="225">
                  <c:v>41869.992721098715</c:v>
                </c:pt>
                <c:pt idx="226">
                  <c:v>42056.081577636935</c:v>
                </c:pt>
                <c:pt idx="227">
                  <c:v>42242.170434175154</c:v>
                </c:pt>
                <c:pt idx="228">
                  <c:v>42428.259290713373</c:v>
                </c:pt>
                <c:pt idx="229">
                  <c:v>42614.348147251592</c:v>
                </c:pt>
                <c:pt idx="230">
                  <c:v>42800.437003789812</c:v>
                </c:pt>
                <c:pt idx="231">
                  <c:v>42986.525860328031</c:v>
                </c:pt>
                <c:pt idx="232">
                  <c:v>43172.614716866243</c:v>
                </c:pt>
                <c:pt idx="233">
                  <c:v>43358.703573404462</c:v>
                </c:pt>
                <c:pt idx="234">
                  <c:v>43544.792429942681</c:v>
                </c:pt>
                <c:pt idx="235">
                  <c:v>43730.881286480901</c:v>
                </c:pt>
                <c:pt idx="236">
                  <c:v>43916.97014301912</c:v>
                </c:pt>
                <c:pt idx="237">
                  <c:v>44103.058999557339</c:v>
                </c:pt>
                <c:pt idx="238">
                  <c:v>44289.147856095558</c:v>
                </c:pt>
                <c:pt idx="239">
                  <c:v>44475.236712633778</c:v>
                </c:pt>
                <c:pt idx="240">
                  <c:v>44661.325569171997</c:v>
                </c:pt>
                <c:pt idx="241">
                  <c:v>44847.414425710216</c:v>
                </c:pt>
                <c:pt idx="242">
                  <c:v>45033.503282248435</c:v>
                </c:pt>
                <c:pt idx="243">
                  <c:v>45219.592138786655</c:v>
                </c:pt>
                <c:pt idx="244">
                  <c:v>45405.680995324874</c:v>
                </c:pt>
                <c:pt idx="245">
                  <c:v>45591.769851863093</c:v>
                </c:pt>
                <c:pt idx="246">
                  <c:v>45777.858708401305</c:v>
                </c:pt>
                <c:pt idx="247">
                  <c:v>45963.947564939524</c:v>
                </c:pt>
                <c:pt idx="248">
                  <c:v>46150.036421477744</c:v>
                </c:pt>
                <c:pt idx="249">
                  <c:v>46336.125278015963</c:v>
                </c:pt>
                <c:pt idx="250">
                  <c:v>46522.214134554182</c:v>
                </c:pt>
                <c:pt idx="251">
                  <c:v>46708.302991092401</c:v>
                </c:pt>
                <c:pt idx="252">
                  <c:v>46894.391847630621</c:v>
                </c:pt>
                <c:pt idx="253">
                  <c:v>47080.48070416884</c:v>
                </c:pt>
                <c:pt idx="254">
                  <c:v>47266.569560707059</c:v>
                </c:pt>
                <c:pt idx="255">
                  <c:v>47452.658417245279</c:v>
                </c:pt>
                <c:pt idx="256">
                  <c:v>47638.747273783498</c:v>
                </c:pt>
                <c:pt idx="257">
                  <c:v>47824.836130321717</c:v>
                </c:pt>
                <c:pt idx="258">
                  <c:v>48010.924986859936</c:v>
                </c:pt>
                <c:pt idx="259">
                  <c:v>48197.013843398156</c:v>
                </c:pt>
                <c:pt idx="260">
                  <c:v>48383.102699936375</c:v>
                </c:pt>
                <c:pt idx="261">
                  <c:v>48569.191556474587</c:v>
                </c:pt>
                <c:pt idx="262">
                  <c:v>48755.280413012806</c:v>
                </c:pt>
                <c:pt idx="263">
                  <c:v>48941.369269551025</c:v>
                </c:pt>
                <c:pt idx="264">
                  <c:v>49127.458126089245</c:v>
                </c:pt>
                <c:pt idx="265">
                  <c:v>49313.546982627464</c:v>
                </c:pt>
                <c:pt idx="266">
                  <c:v>49499.635839165683</c:v>
                </c:pt>
                <c:pt idx="267">
                  <c:v>49685.724695703902</c:v>
                </c:pt>
                <c:pt idx="268">
                  <c:v>49871.813552242122</c:v>
                </c:pt>
                <c:pt idx="269">
                  <c:v>50057.902408780341</c:v>
                </c:pt>
                <c:pt idx="270">
                  <c:v>50243.99126531856</c:v>
                </c:pt>
                <c:pt idx="271">
                  <c:v>50430.080121856779</c:v>
                </c:pt>
                <c:pt idx="272">
                  <c:v>50616.168978394999</c:v>
                </c:pt>
                <c:pt idx="273">
                  <c:v>50802.257834933218</c:v>
                </c:pt>
                <c:pt idx="274">
                  <c:v>50988.346691471437</c:v>
                </c:pt>
                <c:pt idx="275">
                  <c:v>51143.625548009652</c:v>
                </c:pt>
                <c:pt idx="276">
                  <c:v>51329.584404547866</c:v>
                </c:pt>
                <c:pt idx="277">
                  <c:v>51515.543261086088</c:v>
                </c:pt>
                <c:pt idx="278">
                  <c:v>51701.50211762431</c:v>
                </c:pt>
                <c:pt idx="279">
                  <c:v>51887.460974162525</c:v>
                </c:pt>
                <c:pt idx="280">
                  <c:v>52073.419830700746</c:v>
                </c:pt>
                <c:pt idx="281">
                  <c:v>52259.378687238961</c:v>
                </c:pt>
                <c:pt idx="282">
                  <c:v>52445.337543777183</c:v>
                </c:pt>
                <c:pt idx="283">
                  <c:v>52631.296400315405</c:v>
                </c:pt>
                <c:pt idx="284">
                  <c:v>52817.255256853619</c:v>
                </c:pt>
                <c:pt idx="285">
                  <c:v>53003.214113391841</c:v>
                </c:pt>
                <c:pt idx="286">
                  <c:v>53189.172969930063</c:v>
                </c:pt>
                <c:pt idx="287">
                  <c:v>53375.131826468278</c:v>
                </c:pt>
                <c:pt idx="288">
                  <c:v>53561.0906830065</c:v>
                </c:pt>
                <c:pt idx="289">
                  <c:v>53747.049539544714</c:v>
                </c:pt>
                <c:pt idx="290">
                  <c:v>53933.008396082929</c:v>
                </c:pt>
                <c:pt idx="291">
                  <c:v>54118.967252621151</c:v>
                </c:pt>
                <c:pt idx="292">
                  <c:v>54304.926109159365</c:v>
                </c:pt>
                <c:pt idx="293">
                  <c:v>54490.884965697587</c:v>
                </c:pt>
                <c:pt idx="294">
                  <c:v>54676.843822235809</c:v>
                </c:pt>
                <c:pt idx="295">
                  <c:v>54862.802678774024</c:v>
                </c:pt>
                <c:pt idx="296">
                  <c:v>55048.761535312246</c:v>
                </c:pt>
                <c:pt idx="297">
                  <c:v>55234.720391850467</c:v>
                </c:pt>
                <c:pt idx="298">
                  <c:v>55420.679248388682</c:v>
                </c:pt>
                <c:pt idx="299">
                  <c:v>55606.638104926904</c:v>
                </c:pt>
                <c:pt idx="300">
                  <c:v>55792.596961465126</c:v>
                </c:pt>
                <c:pt idx="301">
                  <c:v>55978.55581800334</c:v>
                </c:pt>
                <c:pt idx="302">
                  <c:v>56164.514674541562</c:v>
                </c:pt>
                <c:pt idx="303">
                  <c:v>56350.473531079777</c:v>
                </c:pt>
                <c:pt idx="304">
                  <c:v>56536.432387617991</c:v>
                </c:pt>
                <c:pt idx="305">
                  <c:v>56722.391244156213</c:v>
                </c:pt>
                <c:pt idx="306">
                  <c:v>56908.350100694428</c:v>
                </c:pt>
                <c:pt idx="307">
                  <c:v>57094.30895723265</c:v>
                </c:pt>
                <c:pt idx="308">
                  <c:v>57280.267813770872</c:v>
                </c:pt>
                <c:pt idx="309">
                  <c:v>57466.226670309086</c:v>
                </c:pt>
                <c:pt idx="310">
                  <c:v>57652.185526847308</c:v>
                </c:pt>
                <c:pt idx="311">
                  <c:v>57838.14438338553</c:v>
                </c:pt>
                <c:pt idx="312">
                  <c:v>58024.103239923745</c:v>
                </c:pt>
                <c:pt idx="313">
                  <c:v>58210.062096461967</c:v>
                </c:pt>
                <c:pt idx="314">
                  <c:v>58396.020953000188</c:v>
                </c:pt>
                <c:pt idx="315">
                  <c:v>58581.979809538403</c:v>
                </c:pt>
                <c:pt idx="316">
                  <c:v>58767.938666076625</c:v>
                </c:pt>
                <c:pt idx="317">
                  <c:v>58953.897522614832</c:v>
                </c:pt>
                <c:pt idx="318">
                  <c:v>59139.856379153054</c:v>
                </c:pt>
                <c:pt idx="319">
                  <c:v>59325.815235691276</c:v>
                </c:pt>
                <c:pt idx="320">
                  <c:v>59511.774092229491</c:v>
                </c:pt>
                <c:pt idx="321">
                  <c:v>59697.732948767713</c:v>
                </c:pt>
                <c:pt idx="322">
                  <c:v>59883.691805305934</c:v>
                </c:pt>
                <c:pt idx="323">
                  <c:v>60069.650661844149</c:v>
                </c:pt>
                <c:pt idx="324">
                  <c:v>60255.609518382371</c:v>
                </c:pt>
                <c:pt idx="325">
                  <c:v>60441.568374920593</c:v>
                </c:pt>
                <c:pt idx="326">
                  <c:v>60627.527231458807</c:v>
                </c:pt>
                <c:pt idx="327">
                  <c:v>60813.486087997029</c:v>
                </c:pt>
                <c:pt idx="328">
                  <c:v>60999.444944535251</c:v>
                </c:pt>
                <c:pt idx="329">
                  <c:v>61185.403801073466</c:v>
                </c:pt>
                <c:pt idx="330">
                  <c:v>61371.362657611688</c:v>
                </c:pt>
                <c:pt idx="331">
                  <c:v>61557.321514149895</c:v>
                </c:pt>
                <c:pt idx="332">
                  <c:v>61743.280370688117</c:v>
                </c:pt>
                <c:pt idx="333">
                  <c:v>61929.239227226339</c:v>
                </c:pt>
                <c:pt idx="334">
                  <c:v>62115.198083764553</c:v>
                </c:pt>
                <c:pt idx="335">
                  <c:v>62301.156940302775</c:v>
                </c:pt>
                <c:pt idx="336">
                  <c:v>62487.115796840997</c:v>
                </c:pt>
                <c:pt idx="337">
                  <c:v>62673.074653379212</c:v>
                </c:pt>
                <c:pt idx="338">
                  <c:v>62859.033509917434</c:v>
                </c:pt>
                <c:pt idx="339">
                  <c:v>63044.992366455655</c:v>
                </c:pt>
                <c:pt idx="340">
                  <c:v>63230.95122299387</c:v>
                </c:pt>
                <c:pt idx="341">
                  <c:v>63416.910079532092</c:v>
                </c:pt>
                <c:pt idx="342">
                  <c:v>63602.868936070307</c:v>
                </c:pt>
                <c:pt idx="343">
                  <c:v>63788.827792608528</c:v>
                </c:pt>
                <c:pt idx="344">
                  <c:v>63974.78664914675</c:v>
                </c:pt>
                <c:pt idx="345">
                  <c:v>64160.745505684958</c:v>
                </c:pt>
                <c:pt idx="346">
                  <c:v>64346.704362223179</c:v>
                </c:pt>
                <c:pt idx="347">
                  <c:v>64532.663218761401</c:v>
                </c:pt>
                <c:pt idx="348">
                  <c:v>64718.622075299616</c:v>
                </c:pt>
                <c:pt idx="349">
                  <c:v>64904.580931837838</c:v>
                </c:pt>
                <c:pt idx="350">
                  <c:v>65090.53978837606</c:v>
                </c:pt>
                <c:pt idx="351">
                  <c:v>65276.498644914274</c:v>
                </c:pt>
                <c:pt idx="352">
                  <c:v>65462.457501452496</c:v>
                </c:pt>
                <c:pt idx="353">
                  <c:v>65648.416357990718</c:v>
                </c:pt>
                <c:pt idx="354">
                  <c:v>65834.375214528933</c:v>
                </c:pt>
                <c:pt idx="355">
                  <c:v>66020.334071067147</c:v>
                </c:pt>
                <c:pt idx="356">
                  <c:v>66206.292927605376</c:v>
                </c:pt>
                <c:pt idx="357">
                  <c:v>66392.251784143591</c:v>
                </c:pt>
                <c:pt idx="358">
                  <c:v>66578.210640681806</c:v>
                </c:pt>
                <c:pt idx="359">
                  <c:v>66764.169497220035</c:v>
                </c:pt>
                <c:pt idx="360">
                  <c:v>66950.128353758249</c:v>
                </c:pt>
                <c:pt idx="361">
                  <c:v>67136.087210296464</c:v>
                </c:pt>
                <c:pt idx="362">
                  <c:v>67322.046066834693</c:v>
                </c:pt>
                <c:pt idx="363">
                  <c:v>67508.004923372908</c:v>
                </c:pt>
                <c:pt idx="364">
                  <c:v>67693.963779911122</c:v>
                </c:pt>
                <c:pt idx="365">
                  <c:v>67879.922636449352</c:v>
                </c:pt>
                <c:pt idx="366">
                  <c:v>68065.881492987552</c:v>
                </c:pt>
                <c:pt idx="367">
                  <c:v>68251.840349525766</c:v>
                </c:pt>
                <c:pt idx="368">
                  <c:v>68437.799206063995</c:v>
                </c:pt>
                <c:pt idx="369">
                  <c:v>68623.75806260221</c:v>
                </c:pt>
                <c:pt idx="370">
                  <c:v>68809.716919140425</c:v>
                </c:pt>
                <c:pt idx="371">
                  <c:v>68995.675775678639</c:v>
                </c:pt>
                <c:pt idx="372">
                  <c:v>69181.634632216868</c:v>
                </c:pt>
                <c:pt idx="373">
                  <c:v>69367.593488755083</c:v>
                </c:pt>
                <c:pt idx="374">
                  <c:v>69553.552345293298</c:v>
                </c:pt>
                <c:pt idx="375">
                  <c:v>69739.511201831527</c:v>
                </c:pt>
                <c:pt idx="376">
                  <c:v>69925.470058369741</c:v>
                </c:pt>
                <c:pt idx="377">
                  <c:v>70111.428914907956</c:v>
                </c:pt>
                <c:pt idx="378">
                  <c:v>70297.387771446185</c:v>
                </c:pt>
                <c:pt idx="379">
                  <c:v>70483.3466279844</c:v>
                </c:pt>
                <c:pt idx="380">
                  <c:v>70669.305484522614</c:v>
                </c:pt>
                <c:pt idx="381">
                  <c:v>70855.264341060843</c:v>
                </c:pt>
                <c:pt idx="382">
                  <c:v>71041.223197599058</c:v>
                </c:pt>
                <c:pt idx="383">
                  <c:v>71227.182054137273</c:v>
                </c:pt>
                <c:pt idx="384">
                  <c:v>71413.140910675502</c:v>
                </c:pt>
                <c:pt idx="385">
                  <c:v>71599.099767213716</c:v>
                </c:pt>
                <c:pt idx="386">
                  <c:v>71785.058623751931</c:v>
                </c:pt>
                <c:pt idx="387">
                  <c:v>71971.01748029016</c:v>
                </c:pt>
                <c:pt idx="388">
                  <c:v>72156.976336828375</c:v>
                </c:pt>
                <c:pt idx="389">
                  <c:v>72342.935193366589</c:v>
                </c:pt>
                <c:pt idx="390">
                  <c:v>72528.894049904819</c:v>
                </c:pt>
                <c:pt idx="391">
                  <c:v>72714.852906443033</c:v>
                </c:pt>
                <c:pt idx="392">
                  <c:v>72900.811762981248</c:v>
                </c:pt>
                <c:pt idx="393">
                  <c:v>73086.770619519477</c:v>
                </c:pt>
                <c:pt idx="394">
                  <c:v>73272.729476057691</c:v>
                </c:pt>
                <c:pt idx="395">
                  <c:v>73458.688332595892</c:v>
                </c:pt>
                <c:pt idx="396">
                  <c:v>73644.647189134106</c:v>
                </c:pt>
                <c:pt idx="397">
                  <c:v>73830.606045672335</c:v>
                </c:pt>
                <c:pt idx="398">
                  <c:v>74016.56490221055</c:v>
                </c:pt>
                <c:pt idx="399">
                  <c:v>74202.523758748765</c:v>
                </c:pt>
                <c:pt idx="400">
                  <c:v>74388.482615286994</c:v>
                </c:pt>
                <c:pt idx="401">
                  <c:v>74574.441471825208</c:v>
                </c:pt>
                <c:pt idx="402">
                  <c:v>74760.400328363423</c:v>
                </c:pt>
                <c:pt idx="403">
                  <c:v>74946.359184901652</c:v>
                </c:pt>
                <c:pt idx="404">
                  <c:v>75132.318041439867</c:v>
                </c:pt>
                <c:pt idx="405">
                  <c:v>75318.276897978081</c:v>
                </c:pt>
                <c:pt idx="406">
                  <c:v>75504.23575451631</c:v>
                </c:pt>
                <c:pt idx="407">
                  <c:v>75690.194611054525</c:v>
                </c:pt>
                <c:pt idx="408">
                  <c:v>75876.15346759274</c:v>
                </c:pt>
                <c:pt idx="409">
                  <c:v>76062.112324130969</c:v>
                </c:pt>
                <c:pt idx="410">
                  <c:v>76248.071180669183</c:v>
                </c:pt>
                <c:pt idx="411">
                  <c:v>76434.030037207398</c:v>
                </c:pt>
                <c:pt idx="412">
                  <c:v>76619.988893745627</c:v>
                </c:pt>
                <c:pt idx="413">
                  <c:v>76805.947750283842</c:v>
                </c:pt>
                <c:pt idx="414">
                  <c:v>76991.906606822056</c:v>
                </c:pt>
                <c:pt idx="415">
                  <c:v>77177.865463360286</c:v>
                </c:pt>
                <c:pt idx="416">
                  <c:v>77363.8243198985</c:v>
                </c:pt>
                <c:pt idx="417">
                  <c:v>77549.783176436715</c:v>
                </c:pt>
                <c:pt idx="418">
                  <c:v>77735.742032974944</c:v>
                </c:pt>
                <c:pt idx="419">
                  <c:v>77921.700889513158</c:v>
                </c:pt>
                <c:pt idx="420">
                  <c:v>78107.659746051373</c:v>
                </c:pt>
                <c:pt idx="421">
                  <c:v>78293.618602589588</c:v>
                </c:pt>
                <c:pt idx="422">
                  <c:v>78479.577459127817</c:v>
                </c:pt>
                <c:pt idx="423">
                  <c:v>78665.536315666017</c:v>
                </c:pt>
                <c:pt idx="424">
                  <c:v>78851.495172204231</c:v>
                </c:pt>
                <c:pt idx="425">
                  <c:v>79037.454028742461</c:v>
                </c:pt>
                <c:pt idx="426">
                  <c:v>79223.412885280675</c:v>
                </c:pt>
                <c:pt idx="427">
                  <c:v>79409.37174181889</c:v>
                </c:pt>
                <c:pt idx="428">
                  <c:v>79595.330598357119</c:v>
                </c:pt>
                <c:pt idx="429">
                  <c:v>79781.289454895334</c:v>
                </c:pt>
                <c:pt idx="430">
                  <c:v>79967.248311433548</c:v>
                </c:pt>
                <c:pt idx="431">
                  <c:v>80153.207167971777</c:v>
                </c:pt>
                <c:pt idx="432">
                  <c:v>80339.166024509992</c:v>
                </c:pt>
                <c:pt idx="433">
                  <c:v>80525.124881048207</c:v>
                </c:pt>
                <c:pt idx="434">
                  <c:v>80711.083737586436</c:v>
                </c:pt>
                <c:pt idx="435">
                  <c:v>80897.04259412465</c:v>
                </c:pt>
                <c:pt idx="436">
                  <c:v>81083.001450662865</c:v>
                </c:pt>
                <c:pt idx="437">
                  <c:v>81268.960307201094</c:v>
                </c:pt>
                <c:pt idx="438">
                  <c:v>81454.919163739309</c:v>
                </c:pt>
                <c:pt idx="439">
                  <c:v>81640.878020277523</c:v>
                </c:pt>
                <c:pt idx="440">
                  <c:v>81826.836876815752</c:v>
                </c:pt>
                <c:pt idx="441">
                  <c:v>82012.795733353967</c:v>
                </c:pt>
                <c:pt idx="442">
                  <c:v>82198.754589892182</c:v>
                </c:pt>
                <c:pt idx="443">
                  <c:v>82384.713446430411</c:v>
                </c:pt>
                <c:pt idx="444">
                  <c:v>82570.672302968625</c:v>
                </c:pt>
                <c:pt idx="445">
                  <c:v>82756.63115950684</c:v>
                </c:pt>
                <c:pt idx="446">
                  <c:v>82942.590016045055</c:v>
                </c:pt>
                <c:pt idx="447">
                  <c:v>83128.548872583284</c:v>
                </c:pt>
                <c:pt idx="448">
                  <c:v>83314.507729121498</c:v>
                </c:pt>
                <c:pt idx="449">
                  <c:v>83500.466585659713</c:v>
                </c:pt>
                <c:pt idx="450">
                  <c:v>83686.425442197942</c:v>
                </c:pt>
                <c:pt idx="451">
                  <c:v>83872.384298736142</c:v>
                </c:pt>
                <c:pt idx="452">
                  <c:v>84058.343155274357</c:v>
                </c:pt>
                <c:pt idx="453">
                  <c:v>84244.302011812586</c:v>
                </c:pt>
                <c:pt idx="454">
                  <c:v>84430.260868350801</c:v>
                </c:pt>
                <c:pt idx="455">
                  <c:v>84616.219724889015</c:v>
                </c:pt>
                <c:pt idx="456">
                  <c:v>84802.178581427244</c:v>
                </c:pt>
                <c:pt idx="457">
                  <c:v>84988.137437965459</c:v>
                </c:pt>
                <c:pt idx="458">
                  <c:v>85174.096294503674</c:v>
                </c:pt>
                <c:pt idx="459">
                  <c:v>85360.055151041903</c:v>
                </c:pt>
                <c:pt idx="460">
                  <c:v>85546.014007580117</c:v>
                </c:pt>
                <c:pt idx="461">
                  <c:v>85731.972864118332</c:v>
                </c:pt>
                <c:pt idx="462">
                  <c:v>85917.931720656561</c:v>
                </c:pt>
                <c:pt idx="463">
                  <c:v>86103.890577194776</c:v>
                </c:pt>
                <c:pt idx="464">
                  <c:v>86289.84943373299</c:v>
                </c:pt>
                <c:pt idx="465">
                  <c:v>86475.808290271219</c:v>
                </c:pt>
                <c:pt idx="466">
                  <c:v>86661.767146809434</c:v>
                </c:pt>
                <c:pt idx="467">
                  <c:v>86847.726003347649</c:v>
                </c:pt>
                <c:pt idx="468">
                  <c:v>87033.684859885878</c:v>
                </c:pt>
                <c:pt idx="469">
                  <c:v>87219.643716424092</c:v>
                </c:pt>
                <c:pt idx="470">
                  <c:v>87405.602572962307</c:v>
                </c:pt>
                <c:pt idx="471">
                  <c:v>87591.561429500522</c:v>
                </c:pt>
                <c:pt idx="472">
                  <c:v>87777.520286038751</c:v>
                </c:pt>
                <c:pt idx="473">
                  <c:v>87963.479142576965</c:v>
                </c:pt>
                <c:pt idx="474">
                  <c:v>88149.43799911518</c:v>
                </c:pt>
                <c:pt idx="475">
                  <c:v>88335.396855653409</c:v>
                </c:pt>
                <c:pt idx="476">
                  <c:v>88521.355712191624</c:v>
                </c:pt>
                <c:pt idx="477">
                  <c:v>88707.314568729838</c:v>
                </c:pt>
                <c:pt idx="478">
                  <c:v>88893.273425268068</c:v>
                </c:pt>
                <c:pt idx="479">
                  <c:v>89079.232281806268</c:v>
                </c:pt>
                <c:pt idx="480">
                  <c:v>89265.191138344482</c:v>
                </c:pt>
                <c:pt idx="481">
                  <c:v>89451.149994882711</c:v>
                </c:pt>
                <c:pt idx="482">
                  <c:v>89637.108851420926</c:v>
                </c:pt>
                <c:pt idx="483">
                  <c:v>89823.067707959141</c:v>
                </c:pt>
                <c:pt idx="484">
                  <c:v>90009.02656449737</c:v>
                </c:pt>
                <c:pt idx="485">
                  <c:v>90194.985421035584</c:v>
                </c:pt>
                <c:pt idx="486">
                  <c:v>90380.944277573799</c:v>
                </c:pt>
                <c:pt idx="487">
                  <c:v>90566.903134112028</c:v>
                </c:pt>
                <c:pt idx="488">
                  <c:v>90752.861990650243</c:v>
                </c:pt>
                <c:pt idx="489">
                  <c:v>90938.820847188457</c:v>
                </c:pt>
                <c:pt idx="490">
                  <c:v>91124.779703726686</c:v>
                </c:pt>
                <c:pt idx="491">
                  <c:v>91310.738560264901</c:v>
                </c:pt>
                <c:pt idx="492">
                  <c:v>91496.697416803116</c:v>
                </c:pt>
                <c:pt idx="493">
                  <c:v>91682.656273341345</c:v>
                </c:pt>
                <c:pt idx="494">
                  <c:v>91868.615129879559</c:v>
                </c:pt>
                <c:pt idx="495">
                  <c:v>92054.573986417774</c:v>
                </c:pt>
                <c:pt idx="496">
                  <c:v>92240.532842955989</c:v>
                </c:pt>
                <c:pt idx="497">
                  <c:v>92426.491699494218</c:v>
                </c:pt>
                <c:pt idx="498">
                  <c:v>92612.450556032432</c:v>
                </c:pt>
                <c:pt idx="499">
                  <c:v>92798.409412570647</c:v>
                </c:pt>
                <c:pt idx="500">
                  <c:v>92984.368269108876</c:v>
                </c:pt>
                <c:pt idx="501">
                  <c:v>93170.327125647091</c:v>
                </c:pt>
                <c:pt idx="502">
                  <c:v>93356.285982185305</c:v>
                </c:pt>
                <c:pt idx="503">
                  <c:v>93542.244838723534</c:v>
                </c:pt>
                <c:pt idx="504">
                  <c:v>93728.203695261749</c:v>
                </c:pt>
                <c:pt idx="505">
                  <c:v>93914.162551799964</c:v>
                </c:pt>
                <c:pt idx="506">
                  <c:v>94100.121408338193</c:v>
                </c:pt>
                <c:pt idx="507">
                  <c:v>94286.080264876393</c:v>
                </c:pt>
                <c:pt idx="508">
                  <c:v>94472.039121414608</c:v>
                </c:pt>
                <c:pt idx="509">
                  <c:v>94657.997977952837</c:v>
                </c:pt>
                <c:pt idx="510">
                  <c:v>94843.956834491051</c:v>
                </c:pt>
                <c:pt idx="511">
                  <c:v>95029.915691029266</c:v>
                </c:pt>
                <c:pt idx="512">
                  <c:v>95215.874547567495</c:v>
                </c:pt>
                <c:pt idx="513">
                  <c:v>95401.83340410571</c:v>
                </c:pt>
                <c:pt idx="514">
                  <c:v>95587.792260643924</c:v>
                </c:pt>
                <c:pt idx="515">
                  <c:v>95773.751117182153</c:v>
                </c:pt>
                <c:pt idx="516">
                  <c:v>95959.709973720368</c:v>
                </c:pt>
                <c:pt idx="517">
                  <c:v>96145.668830258583</c:v>
                </c:pt>
                <c:pt idx="518">
                  <c:v>96331.627686796812</c:v>
                </c:pt>
                <c:pt idx="519">
                  <c:v>96517.586543335026</c:v>
                </c:pt>
                <c:pt idx="520">
                  <c:v>96703.545399873241</c:v>
                </c:pt>
                <c:pt idx="521">
                  <c:v>96889.504256411456</c:v>
                </c:pt>
                <c:pt idx="522">
                  <c:v>97075.463112949685</c:v>
                </c:pt>
                <c:pt idx="523">
                  <c:v>97261.421969487899</c:v>
                </c:pt>
                <c:pt idx="524">
                  <c:v>97447.380826026114</c:v>
                </c:pt>
                <c:pt idx="525">
                  <c:v>97633.339682564343</c:v>
                </c:pt>
                <c:pt idx="526">
                  <c:v>97819.298539102558</c:v>
                </c:pt>
                <c:pt idx="527">
                  <c:v>98005.257395640772</c:v>
                </c:pt>
                <c:pt idx="528">
                  <c:v>98191.216252179001</c:v>
                </c:pt>
                <c:pt idx="529">
                  <c:v>98377.175108717216</c:v>
                </c:pt>
                <c:pt idx="530">
                  <c:v>98563.133965255431</c:v>
                </c:pt>
                <c:pt idx="531">
                  <c:v>98749.09282179366</c:v>
                </c:pt>
                <c:pt idx="532">
                  <c:v>98935.051678331874</c:v>
                </c:pt>
                <c:pt idx="533">
                  <c:v>99121.010534870089</c:v>
                </c:pt>
                <c:pt idx="534">
                  <c:v>99306.969391408318</c:v>
                </c:pt>
                <c:pt idx="535">
                  <c:v>99492.928247946533</c:v>
                </c:pt>
                <c:pt idx="536">
                  <c:v>99678.887104484733</c:v>
                </c:pt>
                <c:pt idx="537">
                  <c:v>99864.845961022962</c:v>
                </c:pt>
                <c:pt idx="538">
                  <c:v>100050.80481756118</c:v>
                </c:pt>
                <c:pt idx="539">
                  <c:v>100236.76367409939</c:v>
                </c:pt>
                <c:pt idx="540">
                  <c:v>100422.72253063762</c:v>
                </c:pt>
                <c:pt idx="541">
                  <c:v>100608.68138717583</c:v>
                </c:pt>
                <c:pt idx="542">
                  <c:v>100794.64024371405</c:v>
                </c:pt>
                <c:pt idx="543">
                  <c:v>100980.59910025226</c:v>
                </c:pt>
                <c:pt idx="544">
                  <c:v>101166.55795679049</c:v>
                </c:pt>
                <c:pt idx="545">
                  <c:v>101352.51681332871</c:v>
                </c:pt>
                <c:pt idx="546">
                  <c:v>101538.47566986692</c:v>
                </c:pt>
                <c:pt idx="547">
                  <c:v>101724.43452640515</c:v>
                </c:pt>
                <c:pt idx="548">
                  <c:v>101910.39338294337</c:v>
                </c:pt>
                <c:pt idx="549">
                  <c:v>102096.35223948158</c:v>
                </c:pt>
                <c:pt idx="550">
                  <c:v>102282.31109601981</c:v>
                </c:pt>
                <c:pt idx="551">
                  <c:v>102468.26995255802</c:v>
                </c:pt>
                <c:pt idx="552">
                  <c:v>102654.22880909624</c:v>
                </c:pt>
                <c:pt idx="553">
                  <c:v>102840.18766563447</c:v>
                </c:pt>
                <c:pt idx="554">
                  <c:v>103026.14652217268</c:v>
                </c:pt>
                <c:pt idx="555">
                  <c:v>103212.1053787109</c:v>
                </c:pt>
                <c:pt idx="556">
                  <c:v>103398.06423524913</c:v>
                </c:pt>
                <c:pt idx="557">
                  <c:v>103584.02309178734</c:v>
                </c:pt>
                <c:pt idx="558">
                  <c:v>103769.98194832556</c:v>
                </c:pt>
                <c:pt idx="559">
                  <c:v>103955.94080486379</c:v>
                </c:pt>
                <c:pt idx="560">
                  <c:v>104141.899661402</c:v>
                </c:pt>
                <c:pt idx="561">
                  <c:v>104327.85851794021</c:v>
                </c:pt>
                <c:pt idx="562">
                  <c:v>104513.81737447844</c:v>
                </c:pt>
                <c:pt idx="563">
                  <c:v>104699.77623101666</c:v>
                </c:pt>
                <c:pt idx="564">
                  <c:v>104885.73508755486</c:v>
                </c:pt>
                <c:pt idx="565">
                  <c:v>105071.69394409309</c:v>
                </c:pt>
                <c:pt idx="566">
                  <c:v>105257.6528006313</c:v>
                </c:pt>
                <c:pt idx="567">
                  <c:v>105443.61165716952</c:v>
                </c:pt>
                <c:pt idx="568">
                  <c:v>105629.57051370773</c:v>
                </c:pt>
                <c:pt idx="569">
                  <c:v>105815.52937024596</c:v>
                </c:pt>
                <c:pt idx="570">
                  <c:v>106001.48822678417</c:v>
                </c:pt>
                <c:pt idx="571">
                  <c:v>106187.44708332239</c:v>
                </c:pt>
                <c:pt idx="572">
                  <c:v>106373.40593986062</c:v>
                </c:pt>
                <c:pt idx="573">
                  <c:v>106559.36479639883</c:v>
                </c:pt>
                <c:pt idx="574">
                  <c:v>106745.32365293705</c:v>
                </c:pt>
                <c:pt idx="575">
                  <c:v>106931.28250947528</c:v>
                </c:pt>
                <c:pt idx="576">
                  <c:v>107117.24136601349</c:v>
                </c:pt>
                <c:pt idx="577">
                  <c:v>107303.20022255171</c:v>
                </c:pt>
                <c:pt idx="578">
                  <c:v>107489.15907908994</c:v>
                </c:pt>
                <c:pt idx="579">
                  <c:v>107675.11793562815</c:v>
                </c:pt>
                <c:pt idx="580">
                  <c:v>34810.246726179408</c:v>
                </c:pt>
                <c:pt idx="581">
                  <c:v>34696.114769700129</c:v>
                </c:pt>
                <c:pt idx="582">
                  <c:v>34581.982813220857</c:v>
                </c:pt>
                <c:pt idx="583">
                  <c:v>34467.850856741577</c:v>
                </c:pt>
                <c:pt idx="584">
                  <c:v>34353.718900262291</c:v>
                </c:pt>
                <c:pt idx="585">
                  <c:v>34239.586943783012</c:v>
                </c:pt>
                <c:pt idx="586">
                  <c:v>34125.454987303739</c:v>
                </c:pt>
                <c:pt idx="587">
                  <c:v>34011.323030824446</c:v>
                </c:pt>
                <c:pt idx="588">
                  <c:v>33897.191074345174</c:v>
                </c:pt>
                <c:pt idx="589">
                  <c:v>33783.059117865894</c:v>
                </c:pt>
                <c:pt idx="590">
                  <c:v>33668.927161386622</c:v>
                </c:pt>
                <c:pt idx="591">
                  <c:v>33554.795204907328</c:v>
                </c:pt>
                <c:pt idx="592">
                  <c:v>33440.663248428042</c:v>
                </c:pt>
                <c:pt idx="593">
                  <c:v>33326.531291948762</c:v>
                </c:pt>
                <c:pt idx="594">
                  <c:v>33212.399335469476</c:v>
                </c:pt>
                <c:pt idx="595">
                  <c:v>33098.267378990196</c:v>
                </c:pt>
                <c:pt idx="596">
                  <c:v>32984.135422510924</c:v>
                </c:pt>
                <c:pt idx="597">
                  <c:v>32870.003466031645</c:v>
                </c:pt>
                <c:pt idx="598">
                  <c:v>32755.871509552355</c:v>
                </c:pt>
                <c:pt idx="599">
                  <c:v>32641.739553073079</c:v>
                </c:pt>
                <c:pt idx="600">
                  <c:v>32527.607596593803</c:v>
                </c:pt>
                <c:pt idx="601">
                  <c:v>32413.475640114513</c:v>
                </c:pt>
                <c:pt idx="602">
                  <c:v>32299.343683635238</c:v>
                </c:pt>
                <c:pt idx="603">
                  <c:v>32185.211727155962</c:v>
                </c:pt>
                <c:pt idx="604">
                  <c:v>32071.079770676686</c:v>
                </c:pt>
                <c:pt idx="605">
                  <c:v>31956.947814197396</c:v>
                </c:pt>
                <c:pt idx="606">
                  <c:v>31842.815857718117</c:v>
                </c:pt>
                <c:pt idx="607">
                  <c:v>31728.683901238841</c:v>
                </c:pt>
                <c:pt idx="608">
                  <c:v>31614.551944759565</c:v>
                </c:pt>
                <c:pt idx="609">
                  <c:v>31500.419988280275</c:v>
                </c:pt>
                <c:pt idx="610">
                  <c:v>31386.288031800999</c:v>
                </c:pt>
                <c:pt idx="611">
                  <c:v>31272.156075321724</c:v>
                </c:pt>
                <c:pt idx="612">
                  <c:v>31158.024118842433</c:v>
                </c:pt>
                <c:pt idx="613">
                  <c:v>31043.892162363158</c:v>
                </c:pt>
                <c:pt idx="614">
                  <c:v>30929.760205883882</c:v>
                </c:pt>
                <c:pt idx="615">
                  <c:v>30815.628249404606</c:v>
                </c:pt>
                <c:pt idx="616">
                  <c:v>30701.496292925316</c:v>
                </c:pt>
                <c:pt idx="617">
                  <c:v>30587.36433644604</c:v>
                </c:pt>
                <c:pt idx="618">
                  <c:v>30473.232379966765</c:v>
                </c:pt>
                <c:pt idx="619">
                  <c:v>30359.100423487474</c:v>
                </c:pt>
                <c:pt idx="620">
                  <c:v>30244.968467008184</c:v>
                </c:pt>
                <c:pt idx="621">
                  <c:v>30130.836510528909</c:v>
                </c:pt>
                <c:pt idx="622">
                  <c:v>30016.704554049633</c:v>
                </c:pt>
                <c:pt idx="623">
                  <c:v>29902.572597570343</c:v>
                </c:pt>
                <c:pt idx="624">
                  <c:v>29788.440641091067</c:v>
                </c:pt>
                <c:pt idx="625">
                  <c:v>29674.308684611788</c:v>
                </c:pt>
                <c:pt idx="626">
                  <c:v>29560.176728132501</c:v>
                </c:pt>
                <c:pt idx="627">
                  <c:v>29446.044771653222</c:v>
                </c:pt>
                <c:pt idx="628">
                  <c:v>29331.912815173946</c:v>
                </c:pt>
                <c:pt idx="629">
                  <c:v>29217.78085869467</c:v>
                </c:pt>
                <c:pt idx="630">
                  <c:v>29103.64890221538</c:v>
                </c:pt>
                <c:pt idx="631">
                  <c:v>28989.516945736104</c:v>
                </c:pt>
                <c:pt idx="632">
                  <c:v>28875.384989256829</c:v>
                </c:pt>
                <c:pt idx="633">
                  <c:v>28761.253032777553</c:v>
                </c:pt>
                <c:pt idx="634">
                  <c:v>28647.121076298263</c:v>
                </c:pt>
                <c:pt idx="635">
                  <c:v>28532.989119818987</c:v>
                </c:pt>
                <c:pt idx="636">
                  <c:v>28418.857163339711</c:v>
                </c:pt>
                <c:pt idx="637">
                  <c:v>28304.725206860421</c:v>
                </c:pt>
                <c:pt idx="638">
                  <c:v>28190.593250381145</c:v>
                </c:pt>
                <c:pt idx="639">
                  <c:v>28076.46129390187</c:v>
                </c:pt>
                <c:pt idx="640">
                  <c:v>27962.329337422594</c:v>
                </c:pt>
                <c:pt idx="641">
                  <c:v>27848.197380943308</c:v>
                </c:pt>
                <c:pt idx="642">
                  <c:v>27734.065424464035</c:v>
                </c:pt>
                <c:pt idx="643">
                  <c:v>27619.933467984763</c:v>
                </c:pt>
                <c:pt idx="644">
                  <c:v>27505.801511505491</c:v>
                </c:pt>
                <c:pt idx="645">
                  <c:v>27391.669555026219</c:v>
                </c:pt>
                <c:pt idx="646">
                  <c:v>27277.537598546951</c:v>
                </c:pt>
                <c:pt idx="647">
                  <c:v>27163.405642067679</c:v>
                </c:pt>
                <c:pt idx="648">
                  <c:v>27049.273685588407</c:v>
                </c:pt>
                <c:pt idx="649">
                  <c:v>26935.141729109135</c:v>
                </c:pt>
                <c:pt idx="650">
                  <c:v>26821.009772629848</c:v>
                </c:pt>
                <c:pt idx="651">
                  <c:v>26706.877816150576</c:v>
                </c:pt>
                <c:pt idx="652">
                  <c:v>26592.745859671304</c:v>
                </c:pt>
                <c:pt idx="653">
                  <c:v>26478.613903192047</c:v>
                </c:pt>
                <c:pt idx="654">
                  <c:v>26364.481946712775</c:v>
                </c:pt>
                <c:pt idx="655">
                  <c:v>26250.349990233506</c:v>
                </c:pt>
                <c:pt idx="656">
                  <c:v>26136.218033754234</c:v>
                </c:pt>
                <c:pt idx="657">
                  <c:v>26022.086077274962</c:v>
                </c:pt>
                <c:pt idx="658">
                  <c:v>25907.95412079569</c:v>
                </c:pt>
                <c:pt idx="659">
                  <c:v>25793.822164316403</c:v>
                </c:pt>
                <c:pt idx="660">
                  <c:v>25679.690207837131</c:v>
                </c:pt>
                <c:pt idx="661">
                  <c:v>25565.558251357863</c:v>
                </c:pt>
                <c:pt idx="662">
                  <c:v>25451.426294878591</c:v>
                </c:pt>
                <c:pt idx="663">
                  <c:v>25337.294338399319</c:v>
                </c:pt>
                <c:pt idx="664">
                  <c:v>25223.162381920047</c:v>
                </c:pt>
                <c:pt idx="665">
                  <c:v>25109.030425440775</c:v>
                </c:pt>
                <c:pt idx="666">
                  <c:v>24994.898468961503</c:v>
                </c:pt>
                <c:pt idx="667">
                  <c:v>24880.766512482231</c:v>
                </c:pt>
                <c:pt idx="668">
                  <c:v>24766.634556002944</c:v>
                </c:pt>
                <c:pt idx="669">
                  <c:v>24652.502599523672</c:v>
                </c:pt>
                <c:pt idx="670">
                  <c:v>24538.370643044404</c:v>
                </c:pt>
                <c:pt idx="671">
                  <c:v>24424.238686565146</c:v>
                </c:pt>
                <c:pt idx="672">
                  <c:v>24310.106730085874</c:v>
                </c:pt>
                <c:pt idx="673">
                  <c:v>24195.974773606602</c:v>
                </c:pt>
                <c:pt idx="674">
                  <c:v>24081.84281712733</c:v>
                </c:pt>
                <c:pt idx="675">
                  <c:v>23967.710860648058</c:v>
                </c:pt>
                <c:pt idx="676">
                  <c:v>23853.578904168789</c:v>
                </c:pt>
                <c:pt idx="677">
                  <c:v>23739.446947689503</c:v>
                </c:pt>
                <c:pt idx="678">
                  <c:v>23625.314991210231</c:v>
                </c:pt>
                <c:pt idx="679">
                  <c:v>23511.183034730959</c:v>
                </c:pt>
                <c:pt idx="680">
                  <c:v>23397.051078251687</c:v>
                </c:pt>
                <c:pt idx="681">
                  <c:v>23282.919121772415</c:v>
                </c:pt>
                <c:pt idx="682">
                  <c:v>23168.787165293143</c:v>
                </c:pt>
                <c:pt idx="683">
                  <c:v>23054.655208813871</c:v>
                </c:pt>
                <c:pt idx="684">
                  <c:v>22940.523252334599</c:v>
                </c:pt>
                <c:pt idx="685">
                  <c:v>22826.391295855326</c:v>
                </c:pt>
                <c:pt idx="686">
                  <c:v>22712.259339376043</c:v>
                </c:pt>
                <c:pt idx="687">
                  <c:v>22598.127382896771</c:v>
                </c:pt>
                <c:pt idx="688">
                  <c:v>22483.995426417499</c:v>
                </c:pt>
                <c:pt idx="689">
                  <c:v>22369.863469938242</c:v>
                </c:pt>
                <c:pt idx="690">
                  <c:v>22255.73151345897</c:v>
                </c:pt>
                <c:pt idx="691">
                  <c:v>22141.599556979698</c:v>
                </c:pt>
                <c:pt idx="692">
                  <c:v>22027.467600500429</c:v>
                </c:pt>
                <c:pt idx="693">
                  <c:v>21913.335644021157</c:v>
                </c:pt>
                <c:pt idx="694">
                  <c:v>21799.203687541885</c:v>
                </c:pt>
                <c:pt idx="695">
                  <c:v>21685.071731062599</c:v>
                </c:pt>
                <c:pt idx="696">
                  <c:v>21570.939774583327</c:v>
                </c:pt>
                <c:pt idx="697">
                  <c:v>21456.807818104055</c:v>
                </c:pt>
                <c:pt idx="698">
                  <c:v>21342.675861624783</c:v>
                </c:pt>
                <c:pt idx="699">
                  <c:v>21228.543905145511</c:v>
                </c:pt>
                <c:pt idx="700">
                  <c:v>21114.411948666238</c:v>
                </c:pt>
                <c:pt idx="701">
                  <c:v>21000.27999218697</c:v>
                </c:pt>
                <c:pt idx="702">
                  <c:v>20886.148035707698</c:v>
                </c:pt>
                <c:pt idx="703">
                  <c:v>20772.016079228426</c:v>
                </c:pt>
                <c:pt idx="704">
                  <c:v>20657.884122749139</c:v>
                </c:pt>
                <c:pt idx="705">
                  <c:v>20543.752166269867</c:v>
                </c:pt>
                <c:pt idx="706">
                  <c:v>20429.620209790595</c:v>
                </c:pt>
                <c:pt idx="707">
                  <c:v>20315.488253311327</c:v>
                </c:pt>
                <c:pt idx="708">
                  <c:v>20201.356296832055</c:v>
                </c:pt>
                <c:pt idx="709">
                  <c:v>20087.224340352783</c:v>
                </c:pt>
                <c:pt idx="710">
                  <c:v>19973.092383873511</c:v>
                </c:pt>
                <c:pt idx="711">
                  <c:v>19858.960427394239</c:v>
                </c:pt>
                <c:pt idx="712">
                  <c:v>19744.828470914967</c:v>
                </c:pt>
                <c:pt idx="713">
                  <c:v>19630.69651443568</c:v>
                </c:pt>
                <c:pt idx="714">
                  <c:v>19516.564557956408</c:v>
                </c:pt>
                <c:pt idx="715">
                  <c:v>19402.432601477136</c:v>
                </c:pt>
                <c:pt idx="716">
                  <c:v>19288.300644997893</c:v>
                </c:pt>
                <c:pt idx="717">
                  <c:v>19174.168688518621</c:v>
                </c:pt>
                <c:pt idx="718">
                  <c:v>19060.036732039353</c:v>
                </c:pt>
                <c:pt idx="719">
                  <c:v>18945.90477556008</c:v>
                </c:pt>
                <c:pt idx="720">
                  <c:v>18831.772819080808</c:v>
                </c:pt>
                <c:pt idx="721">
                  <c:v>18717.640862601536</c:v>
                </c:pt>
                <c:pt idx="722">
                  <c:v>18603.508906122253</c:v>
                </c:pt>
                <c:pt idx="723">
                  <c:v>18489.376949642981</c:v>
                </c:pt>
                <c:pt idx="724">
                  <c:v>18375.244993163709</c:v>
                </c:pt>
                <c:pt idx="725">
                  <c:v>18261.113036684437</c:v>
                </c:pt>
                <c:pt idx="726">
                  <c:v>18146.981080205165</c:v>
                </c:pt>
                <c:pt idx="727">
                  <c:v>18032.849123725893</c:v>
                </c:pt>
                <c:pt idx="728">
                  <c:v>17918.717167246621</c:v>
                </c:pt>
                <c:pt idx="729">
                  <c:v>17804.585210767349</c:v>
                </c:pt>
                <c:pt idx="730">
                  <c:v>17690.453254288077</c:v>
                </c:pt>
                <c:pt idx="731">
                  <c:v>17576.32129780879</c:v>
                </c:pt>
                <c:pt idx="732">
                  <c:v>17462.189341329518</c:v>
                </c:pt>
                <c:pt idx="733">
                  <c:v>17348.05738485025</c:v>
                </c:pt>
                <c:pt idx="734">
                  <c:v>17233.925428370978</c:v>
                </c:pt>
                <c:pt idx="735">
                  <c:v>17119.793471891706</c:v>
                </c:pt>
                <c:pt idx="736">
                  <c:v>17005.661515412434</c:v>
                </c:pt>
                <c:pt idx="737">
                  <c:v>16891.529558933165</c:v>
                </c:pt>
                <c:pt idx="738">
                  <c:v>16777.397602453893</c:v>
                </c:pt>
                <c:pt idx="739">
                  <c:v>16663.265645974621</c:v>
                </c:pt>
                <c:pt idx="740">
                  <c:v>16549.133689495335</c:v>
                </c:pt>
                <c:pt idx="741">
                  <c:v>16435.001733016063</c:v>
                </c:pt>
                <c:pt idx="742">
                  <c:v>16320.869776536791</c:v>
                </c:pt>
                <c:pt idx="743">
                  <c:v>16206.737820057519</c:v>
                </c:pt>
                <c:pt idx="744">
                  <c:v>16092.605863578246</c:v>
                </c:pt>
                <c:pt idx="745">
                  <c:v>15978.473907098976</c:v>
                </c:pt>
                <c:pt idx="746">
                  <c:v>15864.341950619704</c:v>
                </c:pt>
                <c:pt idx="747">
                  <c:v>15750.209994140432</c:v>
                </c:pt>
                <c:pt idx="748">
                  <c:v>15636.07803766116</c:v>
                </c:pt>
                <c:pt idx="749">
                  <c:v>15521.94608118189</c:v>
                </c:pt>
                <c:pt idx="750">
                  <c:v>15407.814124702603</c:v>
                </c:pt>
                <c:pt idx="751">
                  <c:v>15293.682168223331</c:v>
                </c:pt>
                <c:pt idx="752">
                  <c:v>15179.550211744088</c:v>
                </c:pt>
                <c:pt idx="753">
                  <c:v>15065.418255264818</c:v>
                </c:pt>
                <c:pt idx="754">
                  <c:v>14951.286298785546</c:v>
                </c:pt>
                <c:pt idx="755">
                  <c:v>14837.154342306274</c:v>
                </c:pt>
                <c:pt idx="756">
                  <c:v>14723.022385827004</c:v>
                </c:pt>
                <c:pt idx="757">
                  <c:v>14608.890429347732</c:v>
                </c:pt>
                <c:pt idx="758">
                  <c:v>14494.75847286846</c:v>
                </c:pt>
                <c:pt idx="759">
                  <c:v>14380.626516389173</c:v>
                </c:pt>
                <c:pt idx="760">
                  <c:v>14266.494559909903</c:v>
                </c:pt>
                <c:pt idx="761">
                  <c:v>14152.362603430631</c:v>
                </c:pt>
                <c:pt idx="762">
                  <c:v>14038.230646951359</c:v>
                </c:pt>
                <c:pt idx="763">
                  <c:v>13924.098690472087</c:v>
                </c:pt>
                <c:pt idx="764">
                  <c:v>13809.966733992816</c:v>
                </c:pt>
                <c:pt idx="765">
                  <c:v>13695.834777513544</c:v>
                </c:pt>
                <c:pt idx="766">
                  <c:v>13581.702821034272</c:v>
                </c:pt>
                <c:pt idx="767">
                  <c:v>13467.570864555</c:v>
                </c:pt>
                <c:pt idx="768">
                  <c:v>13353.438908075716</c:v>
                </c:pt>
                <c:pt idx="769">
                  <c:v>13239.306951596443</c:v>
                </c:pt>
                <c:pt idx="770">
                  <c:v>13125.174995117171</c:v>
                </c:pt>
                <c:pt idx="771">
                  <c:v>13011.043038637899</c:v>
                </c:pt>
                <c:pt idx="772">
                  <c:v>12896.911082158629</c:v>
                </c:pt>
                <c:pt idx="773">
                  <c:v>12782.779125679357</c:v>
                </c:pt>
                <c:pt idx="774">
                  <c:v>12668.647169200085</c:v>
                </c:pt>
                <c:pt idx="775">
                  <c:v>12554.515212720813</c:v>
                </c:pt>
                <c:pt idx="776">
                  <c:v>12440.383256241543</c:v>
                </c:pt>
                <c:pt idx="777">
                  <c:v>12326.251299762256</c:v>
                </c:pt>
                <c:pt idx="778">
                  <c:v>12212.119343282984</c:v>
                </c:pt>
                <c:pt idx="779">
                  <c:v>12097.987386803712</c:v>
                </c:pt>
                <c:pt idx="780">
                  <c:v>11983.855430324442</c:v>
                </c:pt>
                <c:pt idx="781">
                  <c:v>11869.72347384517</c:v>
                </c:pt>
                <c:pt idx="782">
                  <c:v>11755.591517365898</c:v>
                </c:pt>
                <c:pt idx="783">
                  <c:v>11641.459560886626</c:v>
                </c:pt>
                <c:pt idx="784">
                  <c:v>11527.327604407355</c:v>
                </c:pt>
                <c:pt idx="785">
                  <c:v>11413.195647928083</c:v>
                </c:pt>
                <c:pt idx="786">
                  <c:v>11299.063691448797</c:v>
                </c:pt>
                <c:pt idx="787">
                  <c:v>11184.931734969527</c:v>
                </c:pt>
                <c:pt idx="788">
                  <c:v>11070.799778490284</c:v>
                </c:pt>
                <c:pt idx="789">
                  <c:v>10956.667822011012</c:v>
                </c:pt>
                <c:pt idx="790">
                  <c:v>10842.53586553174</c:v>
                </c:pt>
                <c:pt idx="791">
                  <c:v>10728.403909052469</c:v>
                </c:pt>
                <c:pt idx="792">
                  <c:v>10614.271952573197</c:v>
                </c:pt>
                <c:pt idx="793">
                  <c:v>10500.139996093925</c:v>
                </c:pt>
                <c:pt idx="794">
                  <c:v>10386.008039614653</c:v>
                </c:pt>
                <c:pt idx="795">
                  <c:v>10271.876083135368</c:v>
                </c:pt>
                <c:pt idx="796">
                  <c:v>10157.744126656096</c:v>
                </c:pt>
                <c:pt idx="797">
                  <c:v>10043.612170176824</c:v>
                </c:pt>
                <c:pt idx="798">
                  <c:v>9929.4802136975522</c:v>
                </c:pt>
                <c:pt idx="799">
                  <c:v>9815.348257218282</c:v>
                </c:pt>
                <c:pt idx="800">
                  <c:v>9701.21630073901</c:v>
                </c:pt>
                <c:pt idx="801">
                  <c:v>9587.0843442597379</c:v>
                </c:pt>
                <c:pt idx="802">
                  <c:v>9472.9523877804659</c:v>
                </c:pt>
                <c:pt idx="803">
                  <c:v>9358.8204313011956</c:v>
                </c:pt>
                <c:pt idx="804">
                  <c:v>9244.688474821909</c:v>
                </c:pt>
                <c:pt idx="805">
                  <c:v>9130.556518342637</c:v>
                </c:pt>
                <c:pt idx="806">
                  <c:v>9016.4245618633649</c:v>
                </c:pt>
                <c:pt idx="807">
                  <c:v>8902.2926053840947</c:v>
                </c:pt>
                <c:pt idx="808">
                  <c:v>8788.1606489048227</c:v>
                </c:pt>
                <c:pt idx="809">
                  <c:v>8674.0286924255506</c:v>
                </c:pt>
                <c:pt idx="810">
                  <c:v>8559.8967359462786</c:v>
                </c:pt>
                <c:pt idx="811">
                  <c:v>8445.7647794670083</c:v>
                </c:pt>
                <c:pt idx="812">
                  <c:v>8331.6328229877363</c:v>
                </c:pt>
                <c:pt idx="813">
                  <c:v>8217.5008665084497</c:v>
                </c:pt>
                <c:pt idx="814">
                  <c:v>8103.3689100291795</c:v>
                </c:pt>
                <c:pt idx="815">
                  <c:v>7989.2369535499074</c:v>
                </c:pt>
                <c:pt idx="816">
                  <c:v>7875.1049970706354</c:v>
                </c:pt>
                <c:pt idx="817">
                  <c:v>7760.9730405913633</c:v>
                </c:pt>
                <c:pt idx="818">
                  <c:v>7646.8410841120931</c:v>
                </c:pt>
                <c:pt idx="819">
                  <c:v>7532.709127632821</c:v>
                </c:pt>
                <c:pt idx="820">
                  <c:v>7418.577171153549</c:v>
                </c:pt>
                <c:pt idx="821">
                  <c:v>7304.4452146742769</c:v>
                </c:pt>
                <c:pt idx="822">
                  <c:v>7190.3132581950067</c:v>
                </c:pt>
                <c:pt idx="823">
                  <c:v>7076.1813017157492</c:v>
                </c:pt>
                <c:pt idx="824">
                  <c:v>6962.0493452364917</c:v>
                </c:pt>
                <c:pt idx="825">
                  <c:v>6847.9173887572051</c:v>
                </c:pt>
                <c:pt idx="826">
                  <c:v>6733.7854322779494</c:v>
                </c:pt>
                <c:pt idx="827">
                  <c:v>6619.6534757986628</c:v>
                </c:pt>
                <c:pt idx="828">
                  <c:v>6505.5215193193762</c:v>
                </c:pt>
                <c:pt idx="829">
                  <c:v>6391.3895628401187</c:v>
                </c:pt>
                <c:pt idx="830">
                  <c:v>6277.257606360834</c:v>
                </c:pt>
                <c:pt idx="831">
                  <c:v>6163.1256498815765</c:v>
                </c:pt>
                <c:pt idx="832">
                  <c:v>6048.9936934022899</c:v>
                </c:pt>
                <c:pt idx="833">
                  <c:v>5934.8617369230324</c:v>
                </c:pt>
                <c:pt idx="834">
                  <c:v>5820.7297804437476</c:v>
                </c:pt>
                <c:pt idx="835">
                  <c:v>5706.5978239644901</c:v>
                </c:pt>
                <c:pt idx="836">
                  <c:v>5592.4658674852035</c:v>
                </c:pt>
                <c:pt idx="837">
                  <c:v>5478.3339110059169</c:v>
                </c:pt>
                <c:pt idx="838">
                  <c:v>5364.2019545266612</c:v>
                </c:pt>
                <c:pt idx="839">
                  <c:v>5250.0699980473746</c:v>
                </c:pt>
                <c:pt idx="840">
                  <c:v>5135.9380415681171</c:v>
                </c:pt>
                <c:pt idx="841">
                  <c:v>5021.8060850888323</c:v>
                </c:pt>
                <c:pt idx="842">
                  <c:v>4907.6741286095748</c:v>
                </c:pt>
                <c:pt idx="843">
                  <c:v>4793.5421721302882</c:v>
                </c:pt>
                <c:pt idx="844">
                  <c:v>4679.4102156510307</c:v>
                </c:pt>
                <c:pt idx="845">
                  <c:v>4565.278259171746</c:v>
                </c:pt>
                <c:pt idx="846">
                  <c:v>4451.1463026924594</c:v>
                </c:pt>
                <c:pt idx="847">
                  <c:v>4337.0143462132019</c:v>
                </c:pt>
                <c:pt idx="848">
                  <c:v>4222.8823897339153</c:v>
                </c:pt>
                <c:pt idx="849">
                  <c:v>4108.7504332546596</c:v>
                </c:pt>
                <c:pt idx="850">
                  <c:v>3994.618476775373</c:v>
                </c:pt>
                <c:pt idx="851">
                  <c:v>3880.4865202961155</c:v>
                </c:pt>
                <c:pt idx="852">
                  <c:v>3766.3545638168289</c:v>
                </c:pt>
                <c:pt idx="853">
                  <c:v>3652.2226073375714</c:v>
                </c:pt>
                <c:pt idx="854">
                  <c:v>3538.0906508582848</c:v>
                </c:pt>
                <c:pt idx="855">
                  <c:v>3423.9586943790018</c:v>
                </c:pt>
                <c:pt idx="856">
                  <c:v>3309.8267378997443</c:v>
                </c:pt>
                <c:pt idx="857">
                  <c:v>3195.6947814204577</c:v>
                </c:pt>
                <c:pt idx="858">
                  <c:v>3081.5628249412002</c:v>
                </c:pt>
                <c:pt idx="859">
                  <c:v>2967.4308684619427</c:v>
                </c:pt>
                <c:pt idx="860">
                  <c:v>2853.2989119826852</c:v>
                </c:pt>
                <c:pt idx="861">
                  <c:v>2739.1669555033986</c:v>
                </c:pt>
                <c:pt idx="862">
                  <c:v>2625.0349990241411</c:v>
                </c:pt>
                <c:pt idx="863">
                  <c:v>2510.9030425448582</c:v>
                </c:pt>
                <c:pt idx="864">
                  <c:v>2396.7710860655716</c:v>
                </c:pt>
                <c:pt idx="865">
                  <c:v>2282.6391295863141</c:v>
                </c:pt>
                <c:pt idx="866">
                  <c:v>2168.5071731070275</c:v>
                </c:pt>
                <c:pt idx="867">
                  <c:v>2054.37521662777</c:v>
                </c:pt>
                <c:pt idx="868">
                  <c:v>1940.2432601484834</c:v>
                </c:pt>
                <c:pt idx="869">
                  <c:v>1826.1113036692259</c:v>
                </c:pt>
                <c:pt idx="870">
                  <c:v>1711.9793471899429</c:v>
                </c:pt>
                <c:pt idx="871">
                  <c:v>1597.8473907106854</c:v>
                </c:pt>
                <c:pt idx="872">
                  <c:v>1483.7154342313988</c:v>
                </c:pt>
                <c:pt idx="873">
                  <c:v>1369.5834777521122</c:v>
                </c:pt>
                <c:pt idx="874">
                  <c:v>1255.4515212728547</c:v>
                </c:pt>
                <c:pt idx="875">
                  <c:v>1141.3195647935681</c:v>
                </c:pt>
                <c:pt idx="876">
                  <c:v>1027.1876083143106</c:v>
                </c:pt>
                <c:pt idx="877">
                  <c:v>913.05565183502404</c:v>
                </c:pt>
                <c:pt idx="878">
                  <c:v>798.92369535577018</c:v>
                </c:pt>
                <c:pt idx="879">
                  <c:v>684.79173887648358</c:v>
                </c:pt>
                <c:pt idx="880">
                  <c:v>570.65978239722608</c:v>
                </c:pt>
                <c:pt idx="881">
                  <c:v>456.52782591793948</c:v>
                </c:pt>
                <c:pt idx="882">
                  <c:v>342.39586943865288</c:v>
                </c:pt>
                <c:pt idx="883">
                  <c:v>228.26391295939538</c:v>
                </c:pt>
                <c:pt idx="884">
                  <c:v>114.13195648010878</c:v>
                </c:pt>
                <c:pt idx="885">
                  <c:v>8.5128704085946083E-10</c:v>
                </c:pt>
                <c:pt idx="886">
                  <c:v>8.5128704085946083E-10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186.08885653821611</c:v>
                </c:pt>
                <c:pt idx="2">
                  <c:v>372.17771307643221</c:v>
                </c:pt>
                <c:pt idx="3">
                  <c:v>558.26656961464835</c:v>
                </c:pt>
                <c:pt idx="4">
                  <c:v>744.35542615286442</c:v>
                </c:pt>
                <c:pt idx="5">
                  <c:v>930.4442826910805</c:v>
                </c:pt>
                <c:pt idx="6">
                  <c:v>1116.5331392292965</c:v>
                </c:pt>
                <c:pt idx="7">
                  <c:v>1302.6219957675125</c:v>
                </c:pt>
                <c:pt idx="8">
                  <c:v>1488.7108523057286</c:v>
                </c:pt>
                <c:pt idx="9">
                  <c:v>1674.7997088439447</c:v>
                </c:pt>
                <c:pt idx="10">
                  <c:v>1860.8885653821608</c:v>
                </c:pt>
                <c:pt idx="11">
                  <c:v>2046.9774219203769</c:v>
                </c:pt>
                <c:pt idx="12">
                  <c:v>2233.0662784585929</c:v>
                </c:pt>
                <c:pt idx="13">
                  <c:v>2419.1551349968095</c:v>
                </c:pt>
                <c:pt idx="14">
                  <c:v>2605.2439915350255</c:v>
                </c:pt>
                <c:pt idx="15">
                  <c:v>2791.3328480732421</c:v>
                </c:pt>
                <c:pt idx="16">
                  <c:v>2977.4217046114582</c:v>
                </c:pt>
                <c:pt idx="17">
                  <c:v>3163.5105611496742</c:v>
                </c:pt>
                <c:pt idx="18">
                  <c:v>3349.5994176878908</c:v>
                </c:pt>
                <c:pt idx="19">
                  <c:v>3535.6882742261068</c:v>
                </c:pt>
                <c:pt idx="20">
                  <c:v>3721.7771307643229</c:v>
                </c:pt>
                <c:pt idx="21">
                  <c:v>3907.865987302539</c:v>
                </c:pt>
                <c:pt idx="22">
                  <c:v>4093.9548438407555</c:v>
                </c:pt>
                <c:pt idx="23">
                  <c:v>4280.0437003789721</c:v>
                </c:pt>
                <c:pt idx="24">
                  <c:v>4466.1325569171877</c:v>
                </c:pt>
                <c:pt idx="25">
                  <c:v>4652.2214134554042</c:v>
                </c:pt>
                <c:pt idx="26">
                  <c:v>4838.3102699936208</c:v>
                </c:pt>
                <c:pt idx="27">
                  <c:v>5024.3991265318364</c:v>
                </c:pt>
                <c:pt idx="28">
                  <c:v>5210.4879830700529</c:v>
                </c:pt>
                <c:pt idx="29">
                  <c:v>5396.5768396082694</c:v>
                </c:pt>
                <c:pt idx="30">
                  <c:v>5582.6656961464851</c:v>
                </c:pt>
                <c:pt idx="31">
                  <c:v>5768.7545526847016</c:v>
                </c:pt>
                <c:pt idx="32">
                  <c:v>5954.8434092229181</c:v>
                </c:pt>
                <c:pt idx="33">
                  <c:v>6140.9322657611347</c:v>
                </c:pt>
                <c:pt idx="34">
                  <c:v>6327.0211222993503</c:v>
                </c:pt>
                <c:pt idx="35">
                  <c:v>6513.1099788375668</c:v>
                </c:pt>
                <c:pt idx="36">
                  <c:v>6699.1988353757833</c:v>
                </c:pt>
                <c:pt idx="37">
                  <c:v>6885.287691913999</c:v>
                </c:pt>
                <c:pt idx="38">
                  <c:v>7071.3765484522155</c:v>
                </c:pt>
                <c:pt idx="39">
                  <c:v>7257.465404990432</c:v>
                </c:pt>
                <c:pt idx="40">
                  <c:v>7443.5542615286477</c:v>
                </c:pt>
                <c:pt idx="41">
                  <c:v>7629.6431180668624</c:v>
                </c:pt>
                <c:pt idx="42">
                  <c:v>7815.731974605078</c:v>
                </c:pt>
                <c:pt idx="43">
                  <c:v>8001.8208311432936</c:v>
                </c:pt>
                <c:pt idx="44">
                  <c:v>8187.9096876815092</c:v>
                </c:pt>
                <c:pt idx="45">
                  <c:v>8373.9985442197249</c:v>
                </c:pt>
                <c:pt idx="46">
                  <c:v>8560.0874007579405</c:v>
                </c:pt>
                <c:pt idx="47">
                  <c:v>8746.1762572961561</c:v>
                </c:pt>
                <c:pt idx="48">
                  <c:v>8932.2651138343717</c:v>
                </c:pt>
                <c:pt idx="49">
                  <c:v>9118.3539703725855</c:v>
                </c:pt>
                <c:pt idx="50">
                  <c:v>9304.4428269108012</c:v>
                </c:pt>
                <c:pt idx="51">
                  <c:v>9490.5316834490168</c:v>
                </c:pt>
                <c:pt idx="52">
                  <c:v>9676.6205399872324</c:v>
                </c:pt>
                <c:pt idx="53">
                  <c:v>9862.709396525448</c:v>
                </c:pt>
                <c:pt idx="54">
                  <c:v>10048.798253063664</c:v>
                </c:pt>
                <c:pt idx="55">
                  <c:v>10234.887109601879</c:v>
                </c:pt>
                <c:pt idx="56">
                  <c:v>10420.975966140095</c:v>
                </c:pt>
                <c:pt idx="57">
                  <c:v>10607.064822678311</c:v>
                </c:pt>
                <c:pt idx="58">
                  <c:v>10793.153679216524</c:v>
                </c:pt>
                <c:pt idx="59">
                  <c:v>10979.24253575474</c:v>
                </c:pt>
                <c:pt idx="60">
                  <c:v>11165.331392292956</c:v>
                </c:pt>
                <c:pt idx="61">
                  <c:v>11351.420248831171</c:v>
                </c:pt>
                <c:pt idx="62">
                  <c:v>11537.509105369387</c:v>
                </c:pt>
                <c:pt idx="63">
                  <c:v>11723.597961907602</c:v>
                </c:pt>
                <c:pt idx="64">
                  <c:v>11909.686818445818</c:v>
                </c:pt>
                <c:pt idx="65">
                  <c:v>12095.775674984034</c:v>
                </c:pt>
                <c:pt idx="66">
                  <c:v>12281.864531522249</c:v>
                </c:pt>
                <c:pt idx="67">
                  <c:v>12467.953388060465</c:v>
                </c:pt>
                <c:pt idx="68">
                  <c:v>12654.042244598679</c:v>
                </c:pt>
                <c:pt idx="69">
                  <c:v>12840.131101136894</c:v>
                </c:pt>
                <c:pt idx="70">
                  <c:v>13026.21995767511</c:v>
                </c:pt>
                <c:pt idx="71">
                  <c:v>13212.308814213326</c:v>
                </c:pt>
                <c:pt idx="72">
                  <c:v>13398.397670751541</c:v>
                </c:pt>
                <c:pt idx="73">
                  <c:v>13584.486527289757</c:v>
                </c:pt>
                <c:pt idx="74">
                  <c:v>13770.575383827972</c:v>
                </c:pt>
                <c:pt idx="75">
                  <c:v>13956.664240366188</c:v>
                </c:pt>
                <c:pt idx="76">
                  <c:v>14142.753096904404</c:v>
                </c:pt>
                <c:pt idx="77">
                  <c:v>14328.841953442619</c:v>
                </c:pt>
                <c:pt idx="78">
                  <c:v>14514.930809980833</c:v>
                </c:pt>
                <c:pt idx="79">
                  <c:v>14701.019666519049</c:v>
                </c:pt>
                <c:pt idx="80">
                  <c:v>14887.108523057264</c:v>
                </c:pt>
                <c:pt idx="81">
                  <c:v>15073.19737959548</c:v>
                </c:pt>
                <c:pt idx="82">
                  <c:v>15259.286236133696</c:v>
                </c:pt>
                <c:pt idx="83">
                  <c:v>15445.375092671911</c:v>
                </c:pt>
                <c:pt idx="84">
                  <c:v>15631.463949210127</c:v>
                </c:pt>
                <c:pt idx="85">
                  <c:v>15817.552805748343</c:v>
                </c:pt>
                <c:pt idx="86">
                  <c:v>16003.641662286558</c:v>
                </c:pt>
                <c:pt idx="87">
                  <c:v>16189.730518824774</c:v>
                </c:pt>
                <c:pt idx="88">
                  <c:v>16375.819375362988</c:v>
                </c:pt>
                <c:pt idx="89">
                  <c:v>16561.908231901205</c:v>
                </c:pt>
                <c:pt idx="90">
                  <c:v>16747.997088439421</c:v>
                </c:pt>
                <c:pt idx="91">
                  <c:v>16934.085944977636</c:v>
                </c:pt>
                <c:pt idx="92">
                  <c:v>17120.174801515852</c:v>
                </c:pt>
                <c:pt idx="93">
                  <c:v>17306.263658054064</c:v>
                </c:pt>
                <c:pt idx="94">
                  <c:v>17492.352514592279</c:v>
                </c:pt>
                <c:pt idx="95">
                  <c:v>17678.441371130495</c:v>
                </c:pt>
                <c:pt idx="96">
                  <c:v>17864.530227668711</c:v>
                </c:pt>
                <c:pt idx="97">
                  <c:v>18050.619084206926</c:v>
                </c:pt>
                <c:pt idx="98">
                  <c:v>18236.707940745142</c:v>
                </c:pt>
                <c:pt idx="99">
                  <c:v>18422.796797283358</c:v>
                </c:pt>
                <c:pt idx="100">
                  <c:v>18608.885653821573</c:v>
                </c:pt>
                <c:pt idx="101">
                  <c:v>18794.974510359789</c:v>
                </c:pt>
                <c:pt idx="102">
                  <c:v>18981.063366898004</c:v>
                </c:pt>
                <c:pt idx="103">
                  <c:v>19167.15222343622</c:v>
                </c:pt>
                <c:pt idx="104">
                  <c:v>19353.241079974436</c:v>
                </c:pt>
                <c:pt idx="105">
                  <c:v>19539.329936512651</c:v>
                </c:pt>
                <c:pt idx="106">
                  <c:v>19725.418793050867</c:v>
                </c:pt>
                <c:pt idx="107">
                  <c:v>19911.507649589083</c:v>
                </c:pt>
                <c:pt idx="108">
                  <c:v>20097.596506127298</c:v>
                </c:pt>
                <c:pt idx="109">
                  <c:v>20283.685362665514</c:v>
                </c:pt>
                <c:pt idx="110">
                  <c:v>20469.774219203729</c:v>
                </c:pt>
                <c:pt idx="111">
                  <c:v>20655.863075741945</c:v>
                </c:pt>
                <c:pt idx="112">
                  <c:v>20841.951932280161</c:v>
                </c:pt>
                <c:pt idx="113">
                  <c:v>21028.040788818373</c:v>
                </c:pt>
                <c:pt idx="114">
                  <c:v>21214.129645356588</c:v>
                </c:pt>
                <c:pt idx="115">
                  <c:v>21400.218501894804</c:v>
                </c:pt>
                <c:pt idx="116">
                  <c:v>21586.30735843302</c:v>
                </c:pt>
                <c:pt idx="117">
                  <c:v>21772.396214971235</c:v>
                </c:pt>
                <c:pt idx="118">
                  <c:v>21958.485071509451</c:v>
                </c:pt>
                <c:pt idx="119">
                  <c:v>22144.573928047666</c:v>
                </c:pt>
                <c:pt idx="120">
                  <c:v>22330.662784585882</c:v>
                </c:pt>
                <c:pt idx="121">
                  <c:v>22516.751641124098</c:v>
                </c:pt>
                <c:pt idx="122">
                  <c:v>22702.840497662313</c:v>
                </c:pt>
                <c:pt idx="123">
                  <c:v>22888.929354200529</c:v>
                </c:pt>
                <c:pt idx="124">
                  <c:v>23075.018210738745</c:v>
                </c:pt>
                <c:pt idx="125">
                  <c:v>23261.10706727696</c:v>
                </c:pt>
                <c:pt idx="126">
                  <c:v>23447.195923815176</c:v>
                </c:pt>
                <c:pt idx="127">
                  <c:v>23633.284780353391</c:v>
                </c:pt>
                <c:pt idx="128">
                  <c:v>23819.373636891607</c:v>
                </c:pt>
                <c:pt idx="129">
                  <c:v>24005.462493429823</c:v>
                </c:pt>
                <c:pt idx="130">
                  <c:v>24191.551349968038</c:v>
                </c:pt>
                <c:pt idx="131">
                  <c:v>24377.640206506254</c:v>
                </c:pt>
                <c:pt idx="132">
                  <c:v>24563.72906304447</c:v>
                </c:pt>
                <c:pt idx="133">
                  <c:v>24749.817919582681</c:v>
                </c:pt>
                <c:pt idx="134">
                  <c:v>24935.906776120897</c:v>
                </c:pt>
                <c:pt idx="135">
                  <c:v>25121.995632659113</c:v>
                </c:pt>
                <c:pt idx="136">
                  <c:v>25308.084489197328</c:v>
                </c:pt>
                <c:pt idx="137">
                  <c:v>25494.173345735544</c:v>
                </c:pt>
                <c:pt idx="138">
                  <c:v>25680.26220227376</c:v>
                </c:pt>
                <c:pt idx="139">
                  <c:v>25866.351058811975</c:v>
                </c:pt>
                <c:pt idx="140">
                  <c:v>26052.439915350191</c:v>
                </c:pt>
                <c:pt idx="141">
                  <c:v>26238.528771888406</c:v>
                </c:pt>
                <c:pt idx="142">
                  <c:v>26424.617628426622</c:v>
                </c:pt>
                <c:pt idx="143">
                  <c:v>26610.706484964838</c:v>
                </c:pt>
                <c:pt idx="144">
                  <c:v>26796.795341503053</c:v>
                </c:pt>
                <c:pt idx="145">
                  <c:v>26982.884198041269</c:v>
                </c:pt>
                <c:pt idx="146">
                  <c:v>27168.973054579485</c:v>
                </c:pt>
                <c:pt idx="147">
                  <c:v>27355.0619111177</c:v>
                </c:pt>
                <c:pt idx="148">
                  <c:v>27541.150767655916</c:v>
                </c:pt>
                <c:pt idx="149">
                  <c:v>27727.239624194131</c:v>
                </c:pt>
                <c:pt idx="150">
                  <c:v>27913.328480732347</c:v>
                </c:pt>
                <c:pt idx="151">
                  <c:v>28099.417337270563</c:v>
                </c:pt>
                <c:pt idx="152">
                  <c:v>28285.506193808778</c:v>
                </c:pt>
                <c:pt idx="153">
                  <c:v>28471.59505034699</c:v>
                </c:pt>
                <c:pt idx="154">
                  <c:v>28657.683906885206</c:v>
                </c:pt>
                <c:pt idx="155">
                  <c:v>28843.772763423422</c:v>
                </c:pt>
                <c:pt idx="156">
                  <c:v>29029.861619961637</c:v>
                </c:pt>
                <c:pt idx="157">
                  <c:v>29215.950476499853</c:v>
                </c:pt>
                <c:pt idx="158">
                  <c:v>29402.039333038068</c:v>
                </c:pt>
                <c:pt idx="159">
                  <c:v>29588.128189576284</c:v>
                </c:pt>
                <c:pt idx="160">
                  <c:v>29774.2170461145</c:v>
                </c:pt>
                <c:pt idx="161">
                  <c:v>29960.305902652715</c:v>
                </c:pt>
                <c:pt idx="162">
                  <c:v>30146.394759190935</c:v>
                </c:pt>
                <c:pt idx="163">
                  <c:v>30332.483615729154</c:v>
                </c:pt>
                <c:pt idx="164">
                  <c:v>30518.572472267373</c:v>
                </c:pt>
                <c:pt idx="165">
                  <c:v>30704.661328805589</c:v>
                </c:pt>
                <c:pt idx="166">
                  <c:v>30890.750185343808</c:v>
                </c:pt>
                <c:pt idx="167">
                  <c:v>31076.839041882027</c:v>
                </c:pt>
                <c:pt idx="168">
                  <c:v>31262.927898420246</c:v>
                </c:pt>
                <c:pt idx="169">
                  <c:v>31449.016754958466</c:v>
                </c:pt>
                <c:pt idx="170">
                  <c:v>31635.105611496685</c:v>
                </c:pt>
                <c:pt idx="171">
                  <c:v>31821.194468034904</c:v>
                </c:pt>
                <c:pt idx="172">
                  <c:v>32007.28332457312</c:v>
                </c:pt>
                <c:pt idx="173">
                  <c:v>32193.372181111339</c:v>
                </c:pt>
                <c:pt idx="174">
                  <c:v>32379.461037649558</c:v>
                </c:pt>
                <c:pt idx="175">
                  <c:v>32565.549894187778</c:v>
                </c:pt>
                <c:pt idx="176">
                  <c:v>32751.638750725997</c:v>
                </c:pt>
                <c:pt idx="177">
                  <c:v>32937.727607264213</c:v>
                </c:pt>
                <c:pt idx="178">
                  <c:v>33123.816463802432</c:v>
                </c:pt>
                <c:pt idx="179">
                  <c:v>33309.905320340651</c:v>
                </c:pt>
                <c:pt idx="180">
                  <c:v>33495.99417687887</c:v>
                </c:pt>
                <c:pt idx="181">
                  <c:v>33682.08303341709</c:v>
                </c:pt>
                <c:pt idx="182">
                  <c:v>33868.171889955309</c:v>
                </c:pt>
                <c:pt idx="183">
                  <c:v>34054.260746493528</c:v>
                </c:pt>
                <c:pt idx="184">
                  <c:v>34240.349603031747</c:v>
                </c:pt>
                <c:pt idx="185">
                  <c:v>34426.438459569967</c:v>
                </c:pt>
                <c:pt idx="186">
                  <c:v>34612.527316108186</c:v>
                </c:pt>
                <c:pt idx="187">
                  <c:v>34798.616172646405</c:v>
                </c:pt>
                <c:pt idx="188">
                  <c:v>34984.705029184624</c:v>
                </c:pt>
                <c:pt idx="189">
                  <c:v>35170.793885722844</c:v>
                </c:pt>
                <c:pt idx="190">
                  <c:v>35356.882742261056</c:v>
                </c:pt>
                <c:pt idx="191">
                  <c:v>35542.971598799275</c:v>
                </c:pt>
                <c:pt idx="192">
                  <c:v>35729.060455337494</c:v>
                </c:pt>
                <c:pt idx="193">
                  <c:v>35915.149311875713</c:v>
                </c:pt>
                <c:pt idx="194">
                  <c:v>36101.238168413933</c:v>
                </c:pt>
                <c:pt idx="195">
                  <c:v>36287.327024952152</c:v>
                </c:pt>
                <c:pt idx="196">
                  <c:v>36473.415881490371</c:v>
                </c:pt>
                <c:pt idx="197">
                  <c:v>36659.504738028591</c:v>
                </c:pt>
                <c:pt idx="198">
                  <c:v>36845.59359456681</c:v>
                </c:pt>
                <c:pt idx="199">
                  <c:v>37031.682451105029</c:v>
                </c:pt>
                <c:pt idx="200">
                  <c:v>37217.771307643248</c:v>
                </c:pt>
                <c:pt idx="201">
                  <c:v>37403.860164181468</c:v>
                </c:pt>
                <c:pt idx="202">
                  <c:v>37589.949020719687</c:v>
                </c:pt>
                <c:pt idx="203">
                  <c:v>37776.037877257906</c:v>
                </c:pt>
                <c:pt idx="204">
                  <c:v>37962.126733796118</c:v>
                </c:pt>
                <c:pt idx="205">
                  <c:v>38148.215590334337</c:v>
                </c:pt>
                <c:pt idx="206">
                  <c:v>38334.304446872557</c:v>
                </c:pt>
                <c:pt idx="207">
                  <c:v>38520.393303410776</c:v>
                </c:pt>
                <c:pt idx="208">
                  <c:v>38706.482159948995</c:v>
                </c:pt>
                <c:pt idx="209">
                  <c:v>38892.571016487214</c:v>
                </c:pt>
                <c:pt idx="210">
                  <c:v>39078.659873025434</c:v>
                </c:pt>
                <c:pt idx="211">
                  <c:v>39264.748729563653</c:v>
                </c:pt>
                <c:pt idx="212">
                  <c:v>39450.837586101872</c:v>
                </c:pt>
                <c:pt idx="213">
                  <c:v>39636.926442640091</c:v>
                </c:pt>
                <c:pt idx="214">
                  <c:v>39823.015299178311</c:v>
                </c:pt>
                <c:pt idx="215">
                  <c:v>40009.10415571653</c:v>
                </c:pt>
                <c:pt idx="216">
                  <c:v>40195.193012254749</c:v>
                </c:pt>
                <c:pt idx="217">
                  <c:v>40381.281868792968</c:v>
                </c:pt>
                <c:pt idx="218">
                  <c:v>40567.37072533118</c:v>
                </c:pt>
                <c:pt idx="219">
                  <c:v>40753.4595818694</c:v>
                </c:pt>
                <c:pt idx="220">
                  <c:v>40939.548438407619</c:v>
                </c:pt>
                <c:pt idx="221">
                  <c:v>41125.637294945838</c:v>
                </c:pt>
                <c:pt idx="222">
                  <c:v>41311.726151484057</c:v>
                </c:pt>
                <c:pt idx="223">
                  <c:v>41497.815008022277</c:v>
                </c:pt>
                <c:pt idx="224">
                  <c:v>41683.903864560496</c:v>
                </c:pt>
                <c:pt idx="225">
                  <c:v>41869.992721098715</c:v>
                </c:pt>
                <c:pt idx="226">
                  <c:v>42056.081577636935</c:v>
                </c:pt>
                <c:pt idx="227">
                  <c:v>42242.170434175154</c:v>
                </c:pt>
                <c:pt idx="228">
                  <c:v>42428.259290713373</c:v>
                </c:pt>
                <c:pt idx="229">
                  <c:v>42614.348147251592</c:v>
                </c:pt>
                <c:pt idx="230">
                  <c:v>42800.437003789812</c:v>
                </c:pt>
                <c:pt idx="231">
                  <c:v>42986.525860328031</c:v>
                </c:pt>
                <c:pt idx="232">
                  <c:v>43172.614716866243</c:v>
                </c:pt>
                <c:pt idx="233">
                  <c:v>43358.703573404462</c:v>
                </c:pt>
                <c:pt idx="234">
                  <c:v>43544.792429942681</c:v>
                </c:pt>
                <c:pt idx="235">
                  <c:v>43730.881286480901</c:v>
                </c:pt>
                <c:pt idx="236">
                  <c:v>43916.97014301912</c:v>
                </c:pt>
                <c:pt idx="237">
                  <c:v>44103.058999557339</c:v>
                </c:pt>
                <c:pt idx="238">
                  <c:v>44289.147856095558</c:v>
                </c:pt>
                <c:pt idx="239">
                  <c:v>44475.236712633778</c:v>
                </c:pt>
                <c:pt idx="240">
                  <c:v>44661.325569171997</c:v>
                </c:pt>
                <c:pt idx="241">
                  <c:v>44847.414425710216</c:v>
                </c:pt>
                <c:pt idx="242">
                  <c:v>45033.503282248435</c:v>
                </c:pt>
                <c:pt idx="243">
                  <c:v>45219.592138786655</c:v>
                </c:pt>
                <c:pt idx="244">
                  <c:v>45405.680995324874</c:v>
                </c:pt>
                <c:pt idx="245">
                  <c:v>45591.769851863093</c:v>
                </c:pt>
                <c:pt idx="246">
                  <c:v>45777.858708401305</c:v>
                </c:pt>
                <c:pt idx="247">
                  <c:v>45963.947564939524</c:v>
                </c:pt>
                <c:pt idx="248">
                  <c:v>46150.036421477744</c:v>
                </c:pt>
                <c:pt idx="249">
                  <c:v>46336.125278015963</c:v>
                </c:pt>
                <c:pt idx="250">
                  <c:v>46522.214134554182</c:v>
                </c:pt>
                <c:pt idx="251">
                  <c:v>46708.302991092401</c:v>
                </c:pt>
                <c:pt idx="252">
                  <c:v>46894.391847630621</c:v>
                </c:pt>
                <c:pt idx="253">
                  <c:v>47080.48070416884</c:v>
                </c:pt>
                <c:pt idx="254">
                  <c:v>47266.569560707059</c:v>
                </c:pt>
                <c:pt idx="255">
                  <c:v>47452.658417245279</c:v>
                </c:pt>
                <c:pt idx="256">
                  <c:v>47638.747273783498</c:v>
                </c:pt>
                <c:pt idx="257">
                  <c:v>47824.836130321717</c:v>
                </c:pt>
                <c:pt idx="258">
                  <c:v>48010.924986859936</c:v>
                </c:pt>
                <c:pt idx="259">
                  <c:v>48197.013843398156</c:v>
                </c:pt>
                <c:pt idx="260">
                  <c:v>48383.102699936375</c:v>
                </c:pt>
                <c:pt idx="261">
                  <c:v>48569.191556474587</c:v>
                </c:pt>
                <c:pt idx="262">
                  <c:v>48755.280413012806</c:v>
                </c:pt>
                <c:pt idx="263">
                  <c:v>48941.369269551025</c:v>
                </c:pt>
                <c:pt idx="264">
                  <c:v>49127.458126089245</c:v>
                </c:pt>
                <c:pt idx="265">
                  <c:v>49313.546982627464</c:v>
                </c:pt>
                <c:pt idx="266">
                  <c:v>49499.635839165683</c:v>
                </c:pt>
                <c:pt idx="267">
                  <c:v>49685.724695703902</c:v>
                </c:pt>
                <c:pt idx="268">
                  <c:v>49871.813552242122</c:v>
                </c:pt>
                <c:pt idx="269">
                  <c:v>50057.902408780341</c:v>
                </c:pt>
                <c:pt idx="270">
                  <c:v>50243.99126531856</c:v>
                </c:pt>
                <c:pt idx="271">
                  <c:v>50430.080121856779</c:v>
                </c:pt>
                <c:pt idx="272">
                  <c:v>50616.168978394999</c:v>
                </c:pt>
                <c:pt idx="273">
                  <c:v>50802.257834933218</c:v>
                </c:pt>
                <c:pt idx="274">
                  <c:v>50988.346691471437</c:v>
                </c:pt>
                <c:pt idx="275">
                  <c:v>51143.625548009652</c:v>
                </c:pt>
                <c:pt idx="276">
                  <c:v>51329.588964519855</c:v>
                </c:pt>
                <c:pt idx="277">
                  <c:v>51515.56143513001</c:v>
                </c:pt>
                <c:pt idx="278">
                  <c:v>51701.542862136223</c:v>
                </c:pt>
                <c:pt idx="279">
                  <c:v>51887.533149230803</c:v>
                </c:pt>
                <c:pt idx="280">
                  <c:v>52073.532201477392</c:v>
                </c:pt>
                <c:pt idx="281">
                  <c:v>52259.53992528675</c:v>
                </c:pt>
                <c:pt idx="282">
                  <c:v>52445.55622839307</c:v>
                </c:pt>
                <c:pt idx="283">
                  <c:v>52631.581019830657</c:v>
                </c:pt>
                <c:pt idx="284">
                  <c:v>52817.614209911248</c:v>
                </c:pt>
                <c:pt idx="285">
                  <c:v>53003.655710201718</c:v>
                </c:pt>
                <c:pt idx="286">
                  <c:v>53189.705433502277</c:v>
                </c:pt>
                <c:pt idx="287">
                  <c:v>53375.763293825068</c:v>
                </c:pt>
                <c:pt idx="288">
                  <c:v>53561.829206373324</c:v>
                </c:pt>
                <c:pt idx="289">
                  <c:v>53747.903087520826</c:v>
                </c:pt>
                <c:pt idx="290">
                  <c:v>53933.984854791837</c:v>
                </c:pt>
                <c:pt idx="291">
                  <c:v>54120.074426841478</c:v>
                </c:pt>
                <c:pt idx="292">
                  <c:v>54306.171723436433</c:v>
                </c:pt>
                <c:pt idx="293">
                  <c:v>54492.276665436118</c:v>
                </c:pt>
                <c:pt idx="294">
                  <c:v>54678.38917477418</c:v>
                </c:pt>
                <c:pt idx="295">
                  <c:v>54864.509174440362</c:v>
                </c:pt>
                <c:pt idx="296">
                  <c:v>55050.63658846281</c:v>
                </c:pt>
                <c:pt idx="297">
                  <c:v>55236.771341890642</c:v>
                </c:pt>
                <c:pt idx="298">
                  <c:v>55422.913360776896</c:v>
                </c:pt>
                <c:pt idx="299">
                  <c:v>55609.062572161871</c:v>
                </c:pt>
                <c:pt idx="300">
                  <c:v>55795.21890405671</c:v>
                </c:pt>
                <c:pt idx="301">
                  <c:v>55981.38228542736</c:v>
                </c:pt>
                <c:pt idx="302">
                  <c:v>56167.552646178869</c:v>
                </c:pt>
                <c:pt idx="303">
                  <c:v>56353.729917139906</c:v>
                </c:pt>
                <c:pt idx="304">
                  <c:v>56539.914030047701</c:v>
                </c:pt>
                <c:pt idx="305">
                  <c:v>56726.104917533179</c:v>
                </c:pt>
                <c:pt idx="306">
                  <c:v>56912.302513106413</c:v>
                </c:pt>
                <c:pt idx="307">
                  <c:v>57098.506751142428</c:v>
                </c:pt>
                <c:pt idx="308">
                  <c:v>57284.717566867141</c:v>
                </c:pt>
                <c:pt idx="309">
                  <c:v>57470.934896343701</c:v>
                </c:pt>
                <c:pt idx="310">
                  <c:v>57657.158676459047</c:v>
                </c:pt>
                <c:pt idx="311">
                  <c:v>57843.388844910696</c:v>
                </c:pt>
                <c:pt idx="312">
                  <c:v>58029.625340193787</c:v>
                </c:pt>
                <c:pt idx="313">
                  <c:v>58215.86810158845</c:v>
                </c:pt>
                <c:pt idx="314">
                  <c:v>58402.117069147309</c:v>
                </c:pt>
                <c:pt idx="315">
                  <c:v>58588.37218368327</c:v>
                </c:pt>
                <c:pt idx="316">
                  <c:v>58774.633386757567</c:v>
                </c:pt>
                <c:pt idx="317">
                  <c:v>58960.900620667948</c:v>
                </c:pt>
                <c:pt idx="318">
                  <c:v>59147.173828437226</c:v>
                </c:pt>
                <c:pt idx="319">
                  <c:v>59333.452953801854</c:v>
                </c:pt>
                <c:pt idx="320">
                  <c:v>59519.737941200859</c:v>
                </c:pt>
                <c:pt idx="321">
                  <c:v>59706.028735764994</c:v>
                </c:pt>
                <c:pt idx="322">
                  <c:v>59892.325283305916</c:v>
                </c:pt>
                <c:pt idx="323">
                  <c:v>60078.627530305777</c:v>
                </c:pt>
                <c:pt idx="324">
                  <c:v>60264.935423906893</c:v>
                </c:pt>
                <c:pt idx="325">
                  <c:v>60451.248911901566</c:v>
                </c:pt>
                <c:pt idx="326">
                  <c:v>60637.567942722213</c:v>
                </c:pt>
                <c:pt idx="327">
                  <c:v>60823.8924654316</c:v>
                </c:pt>
                <c:pt idx="328">
                  <c:v>61010.22242971322</c:v>
                </c:pt>
                <c:pt idx="329">
                  <c:v>61196.557785861922</c:v>
                </c:pt>
                <c:pt idx="330">
                  <c:v>61382.898484774683</c:v>
                </c:pt>
                <c:pt idx="331">
                  <c:v>61569.244477941495</c:v>
                </c:pt>
                <c:pt idx="332">
                  <c:v>61755.595717436554</c:v>
                </c:pt>
                <c:pt idx="333">
                  <c:v>61941.952155909385</c:v>
                </c:pt>
                <c:pt idx="334">
                  <c:v>62128.313746576336</c:v>
                </c:pt>
                <c:pt idx="335">
                  <c:v>62314.68044321215</c:v>
                </c:pt>
                <c:pt idx="336">
                  <c:v>62501.052200141625</c:v>
                </c:pt>
                <c:pt idx="337">
                  <c:v>62687.428972231501</c:v>
                </c:pt>
                <c:pt idx="338">
                  <c:v>62873.810714882486</c:v>
                </c:pt>
                <c:pt idx="339">
                  <c:v>63060.197384021369</c:v>
                </c:pt>
                <c:pt idx="340">
                  <c:v>63246.588936093307</c:v>
                </c:pt>
                <c:pt idx="341">
                  <c:v>63432.985328054245</c:v>
                </c:pt>
                <c:pt idx="342">
                  <c:v>63619.386517363484</c:v>
                </c:pt>
                <c:pt idx="343">
                  <c:v>63805.792461976343</c:v>
                </c:pt>
                <c:pt idx="344">
                  <c:v>63992.203120336977</c:v>
                </c:pt>
                <c:pt idx="345">
                  <c:v>64178.618451371258</c:v>
                </c:pt>
                <c:pt idx="346">
                  <c:v>64365.038414479961</c:v>
                </c:pt>
                <c:pt idx="347">
                  <c:v>64551.462969531764</c:v>
                </c:pt>
                <c:pt idx="348">
                  <c:v>64737.892076856668</c:v>
                </c:pt>
                <c:pt idx="349">
                  <c:v>64924.325697239343</c:v>
                </c:pt>
                <c:pt idx="350">
                  <c:v>65110.763791912657</c:v>
                </c:pt>
                <c:pt idx="351">
                  <c:v>65297.206322551327</c:v>
                </c:pt>
                <c:pt idx="352">
                  <c:v>65483.653251265627</c:v>
                </c:pt>
                <c:pt idx="353">
                  <c:v>65670.104540595232</c:v>
                </c:pt>
                <c:pt idx="354">
                  <c:v>65856.56015350316</c:v>
                </c:pt>
                <c:pt idx="355">
                  <c:v>66043.020053369881</c:v>
                </c:pt>
                <c:pt idx="356">
                  <c:v>66229.484203987377</c:v>
                </c:pt>
                <c:pt idx="357">
                  <c:v>66415.952569553439</c:v>
                </c:pt>
                <c:pt idx="358">
                  <c:v>66602.425114665981</c:v>
                </c:pt>
                <c:pt idx="359">
                  <c:v>66788.901804317531</c:v>
                </c:pt>
                <c:pt idx="360">
                  <c:v>66975.38260388968</c:v>
                </c:pt>
                <c:pt idx="361">
                  <c:v>67161.867479147782</c:v>
                </c:pt>
                <c:pt idx="362">
                  <c:v>67348.356396235627</c:v>
                </c:pt>
                <c:pt idx="363">
                  <c:v>67534.849321670161</c:v>
                </c:pt>
                <c:pt idx="364">
                  <c:v>67721.34622233655</c:v>
                </c:pt>
                <c:pt idx="365">
                  <c:v>67907.847065482943</c:v>
                </c:pt>
                <c:pt idx="366">
                  <c:v>68094.351818715644</c:v>
                </c:pt>
                <c:pt idx="367">
                  <c:v>68280.860449994245</c:v>
                </c:pt>
                <c:pt idx="368">
                  <c:v>68467.37292762674</c:v>
                </c:pt>
                <c:pt idx="369">
                  <c:v>68653.889220264886</c:v>
                </c:pt>
                <c:pt idx="370">
                  <c:v>68840.40929689951</c:v>
                </c:pt>
                <c:pt idx="371">
                  <c:v>69026.933126856049</c:v>
                </c:pt>
                <c:pt idx="372">
                  <c:v>69213.460679789947</c:v>
                </c:pt>
                <c:pt idx="373">
                  <c:v>69399.991925682218</c:v>
                </c:pt>
                <c:pt idx="374">
                  <c:v>69586.526834835269</c:v>
                </c:pt>
                <c:pt idx="375">
                  <c:v>69773.065377868421</c:v>
                </c:pt>
                <c:pt idx="376">
                  <c:v>69959.607525713815</c:v>
                </c:pt>
                <c:pt idx="377">
                  <c:v>70146.153249612238</c:v>
                </c:pt>
                <c:pt idx="378">
                  <c:v>70332.702521109066</c:v>
                </c:pt>
                <c:pt idx="379">
                  <c:v>70519.255312050169</c:v>
                </c:pt>
                <c:pt idx="380">
                  <c:v>70705.811594578074</c:v>
                </c:pt>
                <c:pt idx="381">
                  <c:v>70892.371341128004</c:v>
                </c:pt>
                <c:pt idx="382">
                  <c:v>71078.934524424083</c:v>
                </c:pt>
                <c:pt idx="383">
                  <c:v>71265.501117475505</c:v>
                </c:pt>
                <c:pt idx="384">
                  <c:v>71452.071093572944</c:v>
                </c:pt>
                <c:pt idx="385">
                  <c:v>71638.644426284765</c:v>
                </c:pt>
                <c:pt idx="386">
                  <c:v>71825.221089453538</c:v>
                </c:pt>
                <c:pt idx="387">
                  <c:v>72011.801057192453</c:v>
                </c:pt>
                <c:pt idx="388">
                  <c:v>72198.384303881801</c:v>
                </c:pt>
                <c:pt idx="389">
                  <c:v>72384.970804165612</c:v>
                </c:pt>
                <c:pt idx="390">
                  <c:v>72571.560532948264</c:v>
                </c:pt>
                <c:pt idx="391">
                  <c:v>72758.153465391049</c:v>
                </c:pt>
                <c:pt idx="392">
                  <c:v>72944.749576909104</c:v>
                </c:pt>
                <c:pt idx="393">
                  <c:v>73131.348843168002</c:v>
                </c:pt>
                <c:pt idx="394">
                  <c:v>73317.951240080583</c:v>
                </c:pt>
                <c:pt idx="395">
                  <c:v>73504.556743803972</c:v>
                </c:pt>
                <c:pt idx="396">
                  <c:v>73691.165330736403</c:v>
                </c:pt>
                <c:pt idx="397">
                  <c:v>73877.776977514135</c:v>
                </c:pt>
                <c:pt idx="398">
                  <c:v>74064.3916610085</c:v>
                </c:pt>
                <c:pt idx="399">
                  <c:v>74251.009358323048</c:v>
                </c:pt>
                <c:pt idx="400">
                  <c:v>74437.630046790509</c:v>
                </c:pt>
                <c:pt idx="401">
                  <c:v>74624.253703970011</c:v>
                </c:pt>
                <c:pt idx="402">
                  <c:v>74810.880307644242</c:v>
                </c:pt>
                <c:pt idx="403">
                  <c:v>74997.509835816745</c:v>
                </c:pt>
                <c:pt idx="404">
                  <c:v>75184.142266709023</c:v>
                </c:pt>
                <c:pt idx="405">
                  <c:v>75370.777578758047</c:v>
                </c:pt>
                <c:pt idx="406">
                  <c:v>75557.41575061348</c:v>
                </c:pt>
                <c:pt idx="407">
                  <c:v>75744.056761135071</c:v>
                </c:pt>
                <c:pt idx="408">
                  <c:v>75930.700589390108</c:v>
                </c:pt>
                <c:pt idx="409">
                  <c:v>76117.34721465093</c:v>
                </c:pt>
                <c:pt idx="410">
                  <c:v>76303.996616392295</c:v>
                </c:pt>
                <c:pt idx="411">
                  <c:v>76490.648774289046</c:v>
                </c:pt>
                <c:pt idx="412">
                  <c:v>76677.303668213644</c:v>
                </c:pt>
                <c:pt idx="413">
                  <c:v>76863.961278233692</c:v>
                </c:pt>
                <c:pt idx="414">
                  <c:v>77050.621584609762</c:v>
                </c:pt>
                <c:pt idx="415">
                  <c:v>77237.284567792871</c:v>
                </c:pt>
                <c:pt idx="416">
                  <c:v>77423.950208422335</c:v>
                </c:pt>
                <c:pt idx="417">
                  <c:v>77610.618487323387</c:v>
                </c:pt>
                <c:pt idx="418">
                  <c:v>77797.289385505137</c:v>
                </c:pt>
                <c:pt idx="419">
                  <c:v>77983.962884158158</c:v>
                </c:pt>
                <c:pt idx="420">
                  <c:v>78170.638964652477</c:v>
                </c:pt>
                <c:pt idx="421">
                  <c:v>78357.317608535392</c:v>
                </c:pt>
                <c:pt idx="422">
                  <c:v>78543.998797529406</c:v>
                </c:pt>
                <c:pt idx="423">
                  <c:v>78730.682513530061</c:v>
                </c:pt>
                <c:pt idx="424">
                  <c:v>78917.368738604026</c:v>
                </c:pt>
                <c:pt idx="425">
                  <c:v>79104.057454987036</c:v>
                </c:pt>
                <c:pt idx="426">
                  <c:v>79290.748645081796</c:v>
                </c:pt>
                <c:pt idx="427">
                  <c:v>79477.442291456216</c:v>
                </c:pt>
                <c:pt idx="428">
                  <c:v>79664.138376841351</c:v>
                </c:pt>
                <c:pt idx="429">
                  <c:v>79850.836884129531</c:v>
                </c:pt>
                <c:pt idx="430">
                  <c:v>80037.53779637249</c:v>
                </c:pt>
                <c:pt idx="431">
                  <c:v>80224.241096779544</c:v>
                </c:pt>
                <c:pt idx="432">
                  <c:v>80410.946768715701</c:v>
                </c:pt>
                <c:pt idx="433">
                  <c:v>80597.654795699884</c:v>
                </c:pt>
                <c:pt idx="434">
                  <c:v>80784.365161403271</c:v>
                </c:pt>
                <c:pt idx="435">
                  <c:v>80971.077849647307</c:v>
                </c:pt>
                <c:pt idx="436">
                  <c:v>81157.792844402211</c:v>
                </c:pt>
                <c:pt idx="437">
                  <c:v>81344.510129785194</c:v>
                </c:pt>
                <c:pt idx="438">
                  <c:v>81531.229690058666</c:v>
                </c:pt>
                <c:pt idx="439">
                  <c:v>81717.951509628823</c:v>
                </c:pt>
                <c:pt idx="440">
                  <c:v>81904.675573043758</c:v>
                </c:pt>
                <c:pt idx="441">
                  <c:v>82091.401864992018</c:v>
                </c:pt>
                <c:pt idx="442">
                  <c:v>82278.130370300933</c:v>
                </c:pt>
                <c:pt idx="443">
                  <c:v>82464.861073935157</c:v>
                </c:pt>
                <c:pt idx="444">
                  <c:v>82651.593960994913</c:v>
                </c:pt>
                <c:pt idx="445">
                  <c:v>82838.329016714706</c:v>
                </c:pt>
                <c:pt idx="446">
                  <c:v>83025.066226461655</c:v>
                </c:pt>
                <c:pt idx="447">
                  <c:v>83211.805575734106</c:v>
                </c:pt>
                <c:pt idx="448">
                  <c:v>83398.547050160065</c:v>
                </c:pt>
                <c:pt idx="449">
                  <c:v>83585.290635495854</c:v>
                </c:pt>
                <c:pt idx="450">
                  <c:v>83772.036317624646</c:v>
                </c:pt>
                <c:pt idx="451">
                  <c:v>83958.784082555008</c:v>
                </c:pt>
                <c:pt idx="452">
                  <c:v>84145.533916419605</c:v>
                </c:pt>
                <c:pt idx="453">
                  <c:v>84332.285805473803</c:v>
                </c:pt>
                <c:pt idx="454">
                  <c:v>84519.039736094201</c:v>
                </c:pt>
                <c:pt idx="455">
                  <c:v>84705.795694777495</c:v>
                </c:pt>
                <c:pt idx="456">
                  <c:v>84892.553668139022</c:v>
                </c:pt>
                <c:pt idx="457">
                  <c:v>85079.313642911453</c:v>
                </c:pt>
                <c:pt idx="458">
                  <c:v>85266.075605943624</c:v>
                </c:pt>
                <c:pt idx="459">
                  <c:v>85452.839544199189</c:v>
                </c:pt>
                <c:pt idx="460">
                  <c:v>85639.605444755362</c:v>
                </c:pt>
                <c:pt idx="461">
                  <c:v>85826.373294801699</c:v>
                </c:pt>
                <c:pt idx="462">
                  <c:v>86013.143081638933</c:v>
                </c:pt>
                <c:pt idx="463">
                  <c:v>86199.914792677679</c:v>
                </c:pt>
                <c:pt idx="464">
                  <c:v>86386.688415437326</c:v>
                </c:pt>
                <c:pt idx="465">
                  <c:v>86573.463937544846</c:v>
                </c:pt>
                <c:pt idx="466">
                  <c:v>86760.241346733586</c:v>
                </c:pt>
                <c:pt idx="467">
                  <c:v>86947.02063084222</c:v>
                </c:pt>
                <c:pt idx="468">
                  <c:v>87133.801777813598</c:v>
                </c:pt>
                <c:pt idx="469">
                  <c:v>87320.584775693496</c:v>
                </c:pt>
                <c:pt idx="470">
                  <c:v>87507.369612629773</c:v>
                </c:pt>
                <c:pt idx="471">
                  <c:v>87694.156276871086</c:v>
                </c:pt>
                <c:pt idx="472">
                  <c:v>87880.944756765894</c:v>
                </c:pt>
                <c:pt idx="473">
                  <c:v>88067.735040761356</c:v>
                </c:pt>
                <c:pt idx="474">
                  <c:v>88254.527117402395</c:v>
                </c:pt>
                <c:pt idx="475">
                  <c:v>88441.320975330571</c:v>
                </c:pt>
                <c:pt idx="476">
                  <c:v>88628.116603283052</c:v>
                </c:pt>
                <c:pt idx="477">
                  <c:v>88814.913990091707</c:v>
                </c:pt>
                <c:pt idx="478">
                  <c:v>89001.713124682065</c:v>
                </c:pt>
                <c:pt idx="479">
                  <c:v>89188.51399607223</c:v>
                </c:pt>
                <c:pt idx="480">
                  <c:v>89375.316593372176</c:v>
                </c:pt>
                <c:pt idx="481">
                  <c:v>89562.120905782504</c:v>
                </c:pt>
                <c:pt idx="482">
                  <c:v>89748.926922593673</c:v>
                </c:pt>
                <c:pt idx="483">
                  <c:v>89935.734633185013</c:v>
                </c:pt>
                <c:pt idx="484">
                  <c:v>90122.544027023861</c:v>
                </c:pt>
                <c:pt idx="485">
                  <c:v>90309.355093664533</c:v>
                </c:pt>
                <c:pt idx="486">
                  <c:v>90496.167822747564</c:v>
                </c:pt>
                <c:pt idx="487">
                  <c:v>90682.982203998734</c:v>
                </c:pt>
                <c:pt idx="488">
                  <c:v>90869.798227228239</c:v>
                </c:pt>
                <c:pt idx="489">
                  <c:v>91056.615882329774</c:v>
                </c:pt>
                <c:pt idx="490">
                  <c:v>91243.435159279805</c:v>
                </c:pt>
                <c:pt idx="491">
                  <c:v>91430.256048136493</c:v>
                </c:pt>
                <c:pt idx="492">
                  <c:v>91617.07853903911</c:v>
                </c:pt>
                <c:pt idx="493">
                  <c:v>91803.902622207126</c:v>
                </c:pt>
                <c:pt idx="494">
                  <c:v>91990.728287939288</c:v>
                </c:pt>
                <c:pt idx="495">
                  <c:v>92177.555526612981</c:v>
                </c:pt>
                <c:pt idx="496">
                  <c:v>92364.384328683343</c:v>
                </c:pt>
                <c:pt idx="497">
                  <c:v>92551.21468468252</c:v>
                </c:pt>
                <c:pt idx="498">
                  <c:v>92738.04658521885</c:v>
                </c:pt>
                <c:pt idx="499">
                  <c:v>92924.880020976139</c:v>
                </c:pt>
                <c:pt idx="500">
                  <c:v>93111.714982712903</c:v>
                </c:pt>
                <c:pt idx="501">
                  <c:v>93298.551461261566</c:v>
                </c:pt>
                <c:pt idx="502">
                  <c:v>93485.389447527821</c:v>
                </c:pt>
                <c:pt idx="503">
                  <c:v>93672.228932489787</c:v>
                </c:pt>
                <c:pt idx="504">
                  <c:v>93859.069907197409</c:v>
                </c:pt>
                <c:pt idx="505">
                  <c:v>94045.912362771647</c:v>
                </c:pt>
                <c:pt idx="506">
                  <c:v>94232.756290403806</c:v>
                </c:pt>
                <c:pt idx="507">
                  <c:v>94419.601681354878</c:v>
                </c:pt>
                <c:pt idx="508">
                  <c:v>94606.448526954802</c:v>
                </c:pt>
                <c:pt idx="509">
                  <c:v>94793.296818601826</c:v>
                </c:pt>
                <c:pt idx="510">
                  <c:v>94980.146547761789</c:v>
                </c:pt>
                <c:pt idx="511">
                  <c:v>95166.9977059675</c:v>
                </c:pt>
                <c:pt idx="512">
                  <c:v>95353.850284818094</c:v>
                </c:pt>
                <c:pt idx="513">
                  <c:v>95540.704275978336</c:v>
                </c:pt>
                <c:pt idx="514">
                  <c:v>95727.559671177994</c:v>
                </c:pt>
                <c:pt idx="515">
                  <c:v>95914.416462211288</c:v>
                </c:pt>
                <c:pt idx="516">
                  <c:v>96101.274640936099</c:v>
                </c:pt>
                <c:pt idx="517">
                  <c:v>96288.13419927354</c:v>
                </c:pt>
                <c:pt idx="518">
                  <c:v>96474.995129207222</c:v>
                </c:pt>
                <c:pt idx="519">
                  <c:v>96661.857422782661</c:v>
                </c:pt>
                <c:pt idx="520">
                  <c:v>96848.721072106724</c:v>
                </c:pt>
                <c:pt idx="521">
                  <c:v>97035.586069347017</c:v>
                </c:pt>
                <c:pt idx="522">
                  <c:v>97222.452406731347</c:v>
                </c:pt>
                <c:pt idx="523">
                  <c:v>97409.320076547025</c:v>
                </c:pt>
                <c:pt idx="524">
                  <c:v>97596.189071140456</c:v>
                </c:pt>
                <c:pt idx="525">
                  <c:v>97783.059382916472</c:v>
                </c:pt>
                <c:pt idx="526">
                  <c:v>97969.931004337748</c:v>
                </c:pt>
                <c:pt idx="527">
                  <c:v>98156.803927924368</c:v>
                </c:pt>
                <c:pt idx="528">
                  <c:v>98343.678146253224</c:v>
                </c:pt>
                <c:pt idx="529">
                  <c:v>98530.553651957394</c:v>
                </c:pt>
                <c:pt idx="530">
                  <c:v>98717.430437725779</c:v>
                </c:pt>
                <c:pt idx="531">
                  <c:v>98904.308496302445</c:v>
                </c:pt>
                <c:pt idx="532">
                  <c:v>99091.187820486142</c:v>
                </c:pt>
                <c:pt idx="533">
                  <c:v>99278.068403129771</c:v>
                </c:pt>
                <c:pt idx="534">
                  <c:v>99464.950237139987</c:v>
                </c:pt>
                <c:pt idx="535">
                  <c:v>99651.833315476499</c:v>
                </c:pt>
                <c:pt idx="536">
                  <c:v>99838.717631151725</c:v>
                </c:pt>
                <c:pt idx="537">
                  <c:v>100025.60317723031</c:v>
                </c:pt>
                <c:pt idx="538">
                  <c:v>100212.48994682851</c:v>
                </c:pt>
                <c:pt idx="539">
                  <c:v>100399.37793311384</c:v>
                </c:pt>
                <c:pt idx="540">
                  <c:v>100586.26712930453</c:v>
                </c:pt>
                <c:pt idx="541">
                  <c:v>100773.15752866906</c:v>
                </c:pt>
                <c:pt idx="542">
                  <c:v>100960.04912452574</c:v>
                </c:pt>
                <c:pt idx="543">
                  <c:v>101146.94191024224</c:v>
                </c:pt>
                <c:pt idx="544">
                  <c:v>101333.83587923503</c:v>
                </c:pt>
                <c:pt idx="545">
                  <c:v>101520.73102496912</c:v>
                </c:pt>
                <c:pt idx="546">
                  <c:v>101707.62734095744</c:v>
                </c:pt>
                <c:pt idx="547">
                  <c:v>101894.52482076052</c:v>
                </c:pt>
                <c:pt idx="548">
                  <c:v>102081.42345798598</c:v>
                </c:pt>
                <c:pt idx="549">
                  <c:v>102268.32324628813</c:v>
                </c:pt>
                <c:pt idx="550">
                  <c:v>102455.22417936758</c:v>
                </c:pt>
                <c:pt idx="551">
                  <c:v>102642.12625097074</c:v>
                </c:pt>
                <c:pt idx="552">
                  <c:v>102829.02945488947</c:v>
                </c:pt>
                <c:pt idx="553">
                  <c:v>103015.93378496068</c:v>
                </c:pt>
                <c:pt idx="554">
                  <c:v>103202.83923506578</c:v>
                </c:pt>
                <c:pt idx="555">
                  <c:v>103389.74579913051</c:v>
                </c:pt>
                <c:pt idx="556">
                  <c:v>103576.65347112437</c:v>
                </c:pt>
                <c:pt idx="557">
                  <c:v>103763.56224506027</c:v>
                </c:pt>
                <c:pt idx="558">
                  <c:v>103950.47211499412</c:v>
                </c:pt>
                <c:pt idx="559">
                  <c:v>104137.38307502455</c:v>
                </c:pt>
                <c:pt idx="560">
                  <c:v>104324.29511929235</c:v>
                </c:pt>
                <c:pt idx="561">
                  <c:v>104511.20824198026</c:v>
                </c:pt>
                <c:pt idx="562">
                  <c:v>104698.12243731253</c:v>
                </c:pt>
                <c:pt idx="563">
                  <c:v>104885.03769955448</c:v>
                </c:pt>
                <c:pt idx="564">
                  <c:v>105071.95402301225</c:v>
                </c:pt>
                <c:pt idx="565">
                  <c:v>105258.87140203244</c:v>
                </c:pt>
                <c:pt idx="566">
                  <c:v>105445.78983100162</c:v>
                </c:pt>
                <c:pt idx="567">
                  <c:v>105632.70930434609</c:v>
                </c:pt>
                <c:pt idx="568">
                  <c:v>105819.62981653154</c:v>
                </c:pt>
                <c:pt idx="569">
                  <c:v>106006.5513620626</c:v>
                </c:pt>
                <c:pt idx="570">
                  <c:v>106193.47393548259</c:v>
                </c:pt>
                <c:pt idx="571">
                  <c:v>106380.39753137316</c:v>
                </c:pt>
                <c:pt idx="572">
                  <c:v>106567.32214435395</c:v>
                </c:pt>
                <c:pt idx="573">
                  <c:v>106754.24776908224</c:v>
                </c:pt>
                <c:pt idx="574">
                  <c:v>106941.17440025262</c:v>
                </c:pt>
                <c:pt idx="575">
                  <c:v>107128.10203259674</c:v>
                </c:pt>
                <c:pt idx="576">
                  <c:v>107315.03066088285</c:v>
                </c:pt>
                <c:pt idx="577">
                  <c:v>107501.96027991563</c:v>
                </c:pt>
                <c:pt idx="578">
                  <c:v>107688.89088453577</c:v>
                </c:pt>
                <c:pt idx="579">
                  <c:v>107875.82246961968</c:v>
                </c:pt>
                <c:pt idx="580">
                  <c:v>37652.596723013012</c:v>
                </c:pt>
                <c:pt idx="581">
                  <c:v>37529.14558621624</c:v>
                </c:pt>
                <c:pt idx="582">
                  <c:v>37405.694449419483</c:v>
                </c:pt>
                <c:pt idx="583">
                  <c:v>37282.243312622719</c:v>
                </c:pt>
                <c:pt idx="584">
                  <c:v>37158.79217582594</c:v>
                </c:pt>
                <c:pt idx="585">
                  <c:v>37035.341039029176</c:v>
                </c:pt>
                <c:pt idx="586">
                  <c:v>36911.889902232411</c:v>
                </c:pt>
                <c:pt idx="587">
                  <c:v>36788.438765435632</c:v>
                </c:pt>
                <c:pt idx="588">
                  <c:v>36664.987628638875</c:v>
                </c:pt>
                <c:pt idx="589">
                  <c:v>36541.536491842111</c:v>
                </c:pt>
                <c:pt idx="590">
                  <c:v>36418.085355045347</c:v>
                </c:pt>
                <c:pt idx="591">
                  <c:v>36294.634218248568</c:v>
                </c:pt>
                <c:pt idx="592">
                  <c:v>36171.183081451796</c:v>
                </c:pt>
                <c:pt idx="593">
                  <c:v>36047.731944655025</c:v>
                </c:pt>
                <c:pt idx="594">
                  <c:v>35924.280807858253</c:v>
                </c:pt>
                <c:pt idx="595">
                  <c:v>35800.829671061481</c:v>
                </c:pt>
                <c:pt idx="596">
                  <c:v>35677.378534264724</c:v>
                </c:pt>
                <c:pt idx="597">
                  <c:v>35553.92739746796</c:v>
                </c:pt>
                <c:pt idx="598">
                  <c:v>35430.476260671181</c:v>
                </c:pt>
                <c:pt idx="599">
                  <c:v>35307.025123874417</c:v>
                </c:pt>
                <c:pt idx="600">
                  <c:v>35183.573987077652</c:v>
                </c:pt>
                <c:pt idx="601">
                  <c:v>35060.122850280874</c:v>
                </c:pt>
                <c:pt idx="602">
                  <c:v>34936.671713484116</c:v>
                </c:pt>
                <c:pt idx="603">
                  <c:v>34813.220576687352</c:v>
                </c:pt>
                <c:pt idx="604">
                  <c:v>34689.769439890588</c:v>
                </c:pt>
                <c:pt idx="605">
                  <c:v>34566.318303093809</c:v>
                </c:pt>
                <c:pt idx="606">
                  <c:v>34442.867166297045</c:v>
                </c:pt>
                <c:pt idx="607">
                  <c:v>34319.41602950028</c:v>
                </c:pt>
                <c:pt idx="608">
                  <c:v>34195.964892703516</c:v>
                </c:pt>
                <c:pt idx="609">
                  <c:v>34072.513755906737</c:v>
                </c:pt>
                <c:pt idx="610">
                  <c:v>33949.062619109973</c:v>
                </c:pt>
                <c:pt idx="611">
                  <c:v>33825.611482313208</c:v>
                </c:pt>
                <c:pt idx="612">
                  <c:v>33702.160345516437</c:v>
                </c:pt>
                <c:pt idx="613">
                  <c:v>33578.709208719672</c:v>
                </c:pt>
                <c:pt idx="614">
                  <c:v>33455.258071922908</c:v>
                </c:pt>
                <c:pt idx="615">
                  <c:v>33331.806935126144</c:v>
                </c:pt>
                <c:pt idx="616">
                  <c:v>33208.355798329365</c:v>
                </c:pt>
                <c:pt idx="617">
                  <c:v>33084.904661532601</c:v>
                </c:pt>
                <c:pt idx="618">
                  <c:v>32961.453524735844</c:v>
                </c:pt>
                <c:pt idx="619">
                  <c:v>32838.002387939065</c:v>
                </c:pt>
                <c:pt idx="620">
                  <c:v>32714.551251142286</c:v>
                </c:pt>
                <c:pt idx="621">
                  <c:v>32591.100114345521</c:v>
                </c:pt>
                <c:pt idx="622">
                  <c:v>32467.648977548757</c:v>
                </c:pt>
                <c:pt idx="623">
                  <c:v>32344.197840751982</c:v>
                </c:pt>
                <c:pt idx="624">
                  <c:v>32220.746703955218</c:v>
                </c:pt>
                <c:pt idx="625">
                  <c:v>32097.29556715845</c:v>
                </c:pt>
                <c:pt idx="626">
                  <c:v>31973.844430361678</c:v>
                </c:pt>
                <c:pt idx="627">
                  <c:v>31850.39329356491</c:v>
                </c:pt>
                <c:pt idx="628">
                  <c:v>31726.942156768146</c:v>
                </c:pt>
                <c:pt idx="629">
                  <c:v>31603.491019971381</c:v>
                </c:pt>
                <c:pt idx="630">
                  <c:v>31480.039883174606</c:v>
                </c:pt>
                <c:pt idx="631">
                  <c:v>31356.588746377842</c:v>
                </c:pt>
                <c:pt idx="632">
                  <c:v>31233.137609581077</c:v>
                </c:pt>
                <c:pt idx="633">
                  <c:v>31109.686472784313</c:v>
                </c:pt>
                <c:pt idx="634">
                  <c:v>30986.235335987538</c:v>
                </c:pt>
                <c:pt idx="635">
                  <c:v>30862.784199190774</c:v>
                </c:pt>
                <c:pt idx="636">
                  <c:v>30739.333062394009</c:v>
                </c:pt>
                <c:pt idx="637">
                  <c:v>30615.881925597234</c:v>
                </c:pt>
                <c:pt idx="638">
                  <c:v>30492.43078880047</c:v>
                </c:pt>
                <c:pt idx="639">
                  <c:v>30368.979652003705</c:v>
                </c:pt>
                <c:pt idx="640">
                  <c:v>30245.528515206945</c:v>
                </c:pt>
                <c:pt idx="641">
                  <c:v>30122.077378410169</c:v>
                </c:pt>
                <c:pt idx="642">
                  <c:v>29998.626241613412</c:v>
                </c:pt>
                <c:pt idx="643">
                  <c:v>29875.175104816655</c:v>
                </c:pt>
                <c:pt idx="644">
                  <c:v>29751.723968019895</c:v>
                </c:pt>
                <c:pt idx="645">
                  <c:v>29628.272831223134</c:v>
                </c:pt>
                <c:pt idx="646">
                  <c:v>29504.821694426377</c:v>
                </c:pt>
                <c:pt idx="647">
                  <c:v>29381.37055762962</c:v>
                </c:pt>
                <c:pt idx="648">
                  <c:v>29257.919420832863</c:v>
                </c:pt>
                <c:pt idx="649">
                  <c:v>29134.468284036102</c:v>
                </c:pt>
                <c:pt idx="650">
                  <c:v>29011.01714723933</c:v>
                </c:pt>
                <c:pt idx="651">
                  <c:v>28887.56601044257</c:v>
                </c:pt>
                <c:pt idx="652">
                  <c:v>28764.114873645813</c:v>
                </c:pt>
                <c:pt idx="653">
                  <c:v>28640.663736849066</c:v>
                </c:pt>
                <c:pt idx="654">
                  <c:v>28517.212600052306</c:v>
                </c:pt>
                <c:pt idx="655">
                  <c:v>28393.761463255552</c:v>
                </c:pt>
                <c:pt idx="656">
                  <c:v>28270.310326458795</c:v>
                </c:pt>
                <c:pt idx="657">
                  <c:v>28146.859189662035</c:v>
                </c:pt>
                <c:pt idx="658">
                  <c:v>28023.408052865278</c:v>
                </c:pt>
                <c:pt idx="659">
                  <c:v>27899.956916068502</c:v>
                </c:pt>
                <c:pt idx="660">
                  <c:v>27776.505779271742</c:v>
                </c:pt>
                <c:pt idx="661">
                  <c:v>27653.054642474992</c:v>
                </c:pt>
                <c:pt idx="662">
                  <c:v>27529.603505678231</c:v>
                </c:pt>
                <c:pt idx="663">
                  <c:v>27406.15236888147</c:v>
                </c:pt>
                <c:pt idx="664">
                  <c:v>27282.701232084713</c:v>
                </c:pt>
                <c:pt idx="665">
                  <c:v>27159.250095287956</c:v>
                </c:pt>
                <c:pt idx="666">
                  <c:v>27035.798958491192</c:v>
                </c:pt>
                <c:pt idx="667">
                  <c:v>26912.347821694435</c:v>
                </c:pt>
                <c:pt idx="668">
                  <c:v>26788.896684897663</c:v>
                </c:pt>
                <c:pt idx="669">
                  <c:v>26665.445548100903</c:v>
                </c:pt>
                <c:pt idx="670">
                  <c:v>26541.994411304146</c:v>
                </c:pt>
                <c:pt idx="671">
                  <c:v>26418.543274507399</c:v>
                </c:pt>
                <c:pt idx="672">
                  <c:v>26295.092137710642</c:v>
                </c:pt>
                <c:pt idx="673">
                  <c:v>26171.641000913885</c:v>
                </c:pt>
                <c:pt idx="674">
                  <c:v>26048.189864117125</c:v>
                </c:pt>
                <c:pt idx="675">
                  <c:v>25924.738727320368</c:v>
                </c:pt>
                <c:pt idx="676">
                  <c:v>25801.287590523611</c:v>
                </c:pt>
                <c:pt idx="677">
                  <c:v>25677.836453726839</c:v>
                </c:pt>
                <c:pt idx="678">
                  <c:v>25554.385316930082</c:v>
                </c:pt>
                <c:pt idx="679">
                  <c:v>25430.934180133321</c:v>
                </c:pt>
                <c:pt idx="680">
                  <c:v>25307.483043336561</c:v>
                </c:pt>
                <c:pt idx="681">
                  <c:v>25184.031906539803</c:v>
                </c:pt>
                <c:pt idx="682">
                  <c:v>25060.580769743043</c:v>
                </c:pt>
                <c:pt idx="683">
                  <c:v>24937.129632946286</c:v>
                </c:pt>
                <c:pt idx="684">
                  <c:v>24813.678496149529</c:v>
                </c:pt>
                <c:pt idx="685">
                  <c:v>24690.227359352768</c:v>
                </c:pt>
                <c:pt idx="686">
                  <c:v>24566.776222556</c:v>
                </c:pt>
                <c:pt idx="687">
                  <c:v>24443.325085759239</c:v>
                </c:pt>
                <c:pt idx="688">
                  <c:v>24319.873948962482</c:v>
                </c:pt>
                <c:pt idx="689">
                  <c:v>24196.422812165736</c:v>
                </c:pt>
                <c:pt idx="690">
                  <c:v>24072.971675368975</c:v>
                </c:pt>
                <c:pt idx="691">
                  <c:v>23949.520538572218</c:v>
                </c:pt>
                <c:pt idx="692">
                  <c:v>23826.069401775461</c:v>
                </c:pt>
                <c:pt idx="693">
                  <c:v>23702.618264978704</c:v>
                </c:pt>
                <c:pt idx="694">
                  <c:v>23579.167128181944</c:v>
                </c:pt>
                <c:pt idx="695">
                  <c:v>23455.715991385172</c:v>
                </c:pt>
                <c:pt idx="696">
                  <c:v>23332.264854588415</c:v>
                </c:pt>
                <c:pt idx="697">
                  <c:v>23208.813717791654</c:v>
                </c:pt>
                <c:pt idx="698">
                  <c:v>23085.362580994894</c:v>
                </c:pt>
                <c:pt idx="699">
                  <c:v>22961.911444198136</c:v>
                </c:pt>
                <c:pt idx="700">
                  <c:v>22838.460307401379</c:v>
                </c:pt>
                <c:pt idx="701">
                  <c:v>22715.009170604622</c:v>
                </c:pt>
                <c:pt idx="702">
                  <c:v>22591.558033807862</c:v>
                </c:pt>
                <c:pt idx="703">
                  <c:v>22468.106897011105</c:v>
                </c:pt>
                <c:pt idx="704">
                  <c:v>22344.655760214333</c:v>
                </c:pt>
                <c:pt idx="705">
                  <c:v>22221.204623417572</c:v>
                </c:pt>
                <c:pt idx="706">
                  <c:v>22097.753486620815</c:v>
                </c:pt>
                <c:pt idx="707">
                  <c:v>21974.302349824058</c:v>
                </c:pt>
                <c:pt idx="708">
                  <c:v>21850.851213027297</c:v>
                </c:pt>
                <c:pt idx="709">
                  <c:v>21727.40007623054</c:v>
                </c:pt>
                <c:pt idx="710">
                  <c:v>21603.94893943378</c:v>
                </c:pt>
                <c:pt idx="711">
                  <c:v>21480.497802637023</c:v>
                </c:pt>
                <c:pt idx="712">
                  <c:v>21357.046665840262</c:v>
                </c:pt>
                <c:pt idx="713">
                  <c:v>21233.59552904349</c:v>
                </c:pt>
                <c:pt idx="714">
                  <c:v>21110.144392246733</c:v>
                </c:pt>
                <c:pt idx="715">
                  <c:v>20986.693255449973</c:v>
                </c:pt>
                <c:pt idx="716">
                  <c:v>20863.242118653241</c:v>
                </c:pt>
                <c:pt idx="717">
                  <c:v>20739.79098185648</c:v>
                </c:pt>
                <c:pt idx="718">
                  <c:v>20616.339845059727</c:v>
                </c:pt>
                <c:pt idx="719">
                  <c:v>20492.888708262966</c:v>
                </c:pt>
                <c:pt idx="720">
                  <c:v>20369.437571466209</c:v>
                </c:pt>
                <c:pt idx="721">
                  <c:v>20245.986434669448</c:v>
                </c:pt>
                <c:pt idx="722">
                  <c:v>20122.535297872681</c:v>
                </c:pt>
                <c:pt idx="723">
                  <c:v>19999.084161075923</c:v>
                </c:pt>
                <c:pt idx="724">
                  <c:v>19875.633024279163</c:v>
                </c:pt>
                <c:pt idx="725">
                  <c:v>19752.181887482406</c:v>
                </c:pt>
                <c:pt idx="726">
                  <c:v>19628.730750685645</c:v>
                </c:pt>
                <c:pt idx="727">
                  <c:v>19505.279613888884</c:v>
                </c:pt>
                <c:pt idx="728">
                  <c:v>19381.828477092127</c:v>
                </c:pt>
                <c:pt idx="729">
                  <c:v>19258.37734029537</c:v>
                </c:pt>
                <c:pt idx="730">
                  <c:v>19134.92620349861</c:v>
                </c:pt>
                <c:pt idx="731">
                  <c:v>19011.475066701838</c:v>
                </c:pt>
                <c:pt idx="732">
                  <c:v>18888.023929905077</c:v>
                </c:pt>
                <c:pt idx="733">
                  <c:v>18764.57279310832</c:v>
                </c:pt>
                <c:pt idx="734">
                  <c:v>18641.121656311563</c:v>
                </c:pt>
                <c:pt idx="735">
                  <c:v>18517.670519514806</c:v>
                </c:pt>
                <c:pt idx="736">
                  <c:v>18394.219382718045</c:v>
                </c:pt>
                <c:pt idx="737">
                  <c:v>18270.768245921288</c:v>
                </c:pt>
                <c:pt idx="738">
                  <c:v>18147.317109124531</c:v>
                </c:pt>
                <c:pt idx="739">
                  <c:v>18023.865972327771</c:v>
                </c:pt>
                <c:pt idx="740">
                  <c:v>17900.414835530999</c:v>
                </c:pt>
                <c:pt idx="741">
                  <c:v>17776.963698734242</c:v>
                </c:pt>
                <c:pt idx="742">
                  <c:v>17653.512561937481</c:v>
                </c:pt>
                <c:pt idx="743">
                  <c:v>17530.061425140724</c:v>
                </c:pt>
                <c:pt idx="744">
                  <c:v>17406.610288343963</c:v>
                </c:pt>
                <c:pt idx="745">
                  <c:v>17283.159151547206</c:v>
                </c:pt>
                <c:pt idx="746">
                  <c:v>17159.708014750449</c:v>
                </c:pt>
                <c:pt idx="747">
                  <c:v>17036.256877953692</c:v>
                </c:pt>
                <c:pt idx="748">
                  <c:v>16912.805741156932</c:v>
                </c:pt>
                <c:pt idx="749">
                  <c:v>16789.354604360171</c:v>
                </c:pt>
                <c:pt idx="750">
                  <c:v>16665.903467563399</c:v>
                </c:pt>
                <c:pt idx="751">
                  <c:v>16542.452330766642</c:v>
                </c:pt>
                <c:pt idx="752">
                  <c:v>16419.001193969911</c:v>
                </c:pt>
                <c:pt idx="753">
                  <c:v>16295.550057173152</c:v>
                </c:pt>
                <c:pt idx="754">
                  <c:v>16172.098920376393</c:v>
                </c:pt>
                <c:pt idx="755">
                  <c:v>16048.647783579636</c:v>
                </c:pt>
                <c:pt idx="756">
                  <c:v>15925.196646782877</c:v>
                </c:pt>
                <c:pt idx="757">
                  <c:v>15801.74550998612</c:v>
                </c:pt>
                <c:pt idx="758">
                  <c:v>15678.294373189359</c:v>
                </c:pt>
                <c:pt idx="759">
                  <c:v>15554.843236392586</c:v>
                </c:pt>
                <c:pt idx="760">
                  <c:v>15431.392099595831</c:v>
                </c:pt>
                <c:pt idx="761">
                  <c:v>15307.94096279907</c:v>
                </c:pt>
                <c:pt idx="762">
                  <c:v>15184.489826002313</c:v>
                </c:pt>
                <c:pt idx="763">
                  <c:v>15061.038689205554</c:v>
                </c:pt>
                <c:pt idx="764">
                  <c:v>14937.587552408797</c:v>
                </c:pt>
                <c:pt idx="765">
                  <c:v>14814.136415612036</c:v>
                </c:pt>
                <c:pt idx="766">
                  <c:v>14690.685278815279</c:v>
                </c:pt>
                <c:pt idx="767">
                  <c:v>14567.234142018518</c:v>
                </c:pt>
                <c:pt idx="768">
                  <c:v>14443.783005221749</c:v>
                </c:pt>
                <c:pt idx="769">
                  <c:v>14320.33186842499</c:v>
                </c:pt>
                <c:pt idx="770">
                  <c:v>14196.880731628231</c:v>
                </c:pt>
                <c:pt idx="771">
                  <c:v>14073.42959483147</c:v>
                </c:pt>
                <c:pt idx="772">
                  <c:v>13949.978458034715</c:v>
                </c:pt>
                <c:pt idx="773">
                  <c:v>13826.527321237956</c:v>
                </c:pt>
                <c:pt idx="774">
                  <c:v>13703.076184441195</c:v>
                </c:pt>
                <c:pt idx="775">
                  <c:v>13579.625047644437</c:v>
                </c:pt>
                <c:pt idx="776">
                  <c:v>13456.17391084768</c:v>
                </c:pt>
                <c:pt idx="777">
                  <c:v>13332.722774050908</c:v>
                </c:pt>
                <c:pt idx="778">
                  <c:v>13209.271637254149</c:v>
                </c:pt>
                <c:pt idx="779">
                  <c:v>13085.820500457392</c:v>
                </c:pt>
                <c:pt idx="780">
                  <c:v>12962.369363660633</c:v>
                </c:pt>
                <c:pt idx="781">
                  <c:v>12838.918226863874</c:v>
                </c:pt>
                <c:pt idx="782">
                  <c:v>12715.467090067115</c:v>
                </c:pt>
                <c:pt idx="783">
                  <c:v>12592.015953270356</c:v>
                </c:pt>
                <c:pt idx="784">
                  <c:v>12468.564816473599</c:v>
                </c:pt>
                <c:pt idx="785">
                  <c:v>12345.113679676841</c:v>
                </c:pt>
                <c:pt idx="786">
                  <c:v>12221.662542880067</c:v>
                </c:pt>
                <c:pt idx="787">
                  <c:v>12098.211406083312</c:v>
                </c:pt>
                <c:pt idx="788">
                  <c:v>11974.760269286578</c:v>
                </c:pt>
                <c:pt idx="789">
                  <c:v>11851.309132489818</c:v>
                </c:pt>
                <c:pt idx="790">
                  <c:v>11727.857995693061</c:v>
                </c:pt>
                <c:pt idx="791">
                  <c:v>11604.406858896302</c:v>
                </c:pt>
                <c:pt idx="792">
                  <c:v>11480.955722099545</c:v>
                </c:pt>
                <c:pt idx="793">
                  <c:v>11357.504585302786</c:v>
                </c:pt>
                <c:pt idx="794">
                  <c:v>11234.053448506027</c:v>
                </c:pt>
                <c:pt idx="795">
                  <c:v>11110.602311709255</c:v>
                </c:pt>
                <c:pt idx="796">
                  <c:v>10987.151174912497</c:v>
                </c:pt>
                <c:pt idx="797">
                  <c:v>10863.700038115738</c:v>
                </c:pt>
                <c:pt idx="798">
                  <c:v>10740.248901318981</c:v>
                </c:pt>
                <c:pt idx="799">
                  <c:v>10616.797764522222</c:v>
                </c:pt>
                <c:pt idx="800">
                  <c:v>10493.346627725463</c:v>
                </c:pt>
                <c:pt idx="801">
                  <c:v>10369.895490928702</c:v>
                </c:pt>
                <c:pt idx="802">
                  <c:v>10246.444354131945</c:v>
                </c:pt>
                <c:pt idx="803">
                  <c:v>10122.993217335188</c:v>
                </c:pt>
                <c:pt idx="804">
                  <c:v>9999.5420805384165</c:v>
                </c:pt>
                <c:pt idx="805">
                  <c:v>9876.0909437416558</c:v>
                </c:pt>
                <c:pt idx="806">
                  <c:v>9752.6398069448969</c:v>
                </c:pt>
                <c:pt idx="807">
                  <c:v>9629.1886701481399</c:v>
                </c:pt>
                <c:pt idx="808">
                  <c:v>9505.737533351381</c:v>
                </c:pt>
                <c:pt idx="809">
                  <c:v>9382.2863965546239</c:v>
                </c:pt>
                <c:pt idx="810">
                  <c:v>9258.8352597578632</c:v>
                </c:pt>
                <c:pt idx="811">
                  <c:v>9135.3841229611062</c:v>
                </c:pt>
                <c:pt idx="812">
                  <c:v>9011.9329861643473</c:v>
                </c:pt>
                <c:pt idx="813">
                  <c:v>8888.4818493675757</c:v>
                </c:pt>
                <c:pt idx="814">
                  <c:v>8765.0307125708187</c:v>
                </c:pt>
                <c:pt idx="815">
                  <c:v>8641.579575774058</c:v>
                </c:pt>
                <c:pt idx="816">
                  <c:v>8518.1284389773009</c:v>
                </c:pt>
                <c:pt idx="817">
                  <c:v>8394.677302180542</c:v>
                </c:pt>
                <c:pt idx="818">
                  <c:v>8271.2261653837832</c:v>
                </c:pt>
                <c:pt idx="819">
                  <c:v>8147.7750285870252</c:v>
                </c:pt>
                <c:pt idx="820">
                  <c:v>8024.3238917902663</c:v>
                </c:pt>
                <c:pt idx="821">
                  <c:v>7900.8727549935065</c:v>
                </c:pt>
                <c:pt idx="822">
                  <c:v>7777.4216181967495</c:v>
                </c:pt>
                <c:pt idx="823">
                  <c:v>7653.9704814000042</c:v>
                </c:pt>
                <c:pt idx="824">
                  <c:v>7530.519344603259</c:v>
                </c:pt>
                <c:pt idx="825">
                  <c:v>7407.0682078064865</c:v>
                </c:pt>
                <c:pt idx="826">
                  <c:v>7283.6170710097413</c:v>
                </c:pt>
                <c:pt idx="827">
                  <c:v>7160.1659342129697</c:v>
                </c:pt>
                <c:pt idx="828">
                  <c:v>7036.714797416199</c:v>
                </c:pt>
                <c:pt idx="829">
                  <c:v>6913.2636606194528</c:v>
                </c:pt>
                <c:pt idx="830">
                  <c:v>6789.8125238226821</c:v>
                </c:pt>
                <c:pt idx="831">
                  <c:v>6666.3613870259351</c:v>
                </c:pt>
                <c:pt idx="832">
                  <c:v>6542.9102502291635</c:v>
                </c:pt>
                <c:pt idx="833">
                  <c:v>6419.4591134324191</c:v>
                </c:pt>
                <c:pt idx="834">
                  <c:v>6296.0079766356484</c:v>
                </c:pt>
                <c:pt idx="835">
                  <c:v>6172.5568398389014</c:v>
                </c:pt>
                <c:pt idx="836">
                  <c:v>6049.1057030421289</c:v>
                </c:pt>
                <c:pt idx="837">
                  <c:v>5925.6545662453573</c:v>
                </c:pt>
                <c:pt idx="838">
                  <c:v>5802.2034294486148</c:v>
                </c:pt>
                <c:pt idx="839">
                  <c:v>5678.7522926518413</c:v>
                </c:pt>
                <c:pt idx="840">
                  <c:v>5555.3011558550952</c:v>
                </c:pt>
                <c:pt idx="841">
                  <c:v>5431.8500190583254</c:v>
                </c:pt>
                <c:pt idx="842">
                  <c:v>5308.3988822615793</c:v>
                </c:pt>
                <c:pt idx="843">
                  <c:v>5184.9477454648077</c:v>
                </c:pt>
                <c:pt idx="844">
                  <c:v>5061.4966086680624</c:v>
                </c:pt>
                <c:pt idx="845">
                  <c:v>4938.0454718712899</c:v>
                </c:pt>
                <c:pt idx="846">
                  <c:v>4814.5943350745192</c:v>
                </c:pt>
                <c:pt idx="847">
                  <c:v>4691.1431982777731</c:v>
                </c:pt>
                <c:pt idx="848">
                  <c:v>4567.6920614810015</c:v>
                </c:pt>
                <c:pt idx="849">
                  <c:v>4444.2409246842572</c:v>
                </c:pt>
                <c:pt idx="850">
                  <c:v>4320.7897878874846</c:v>
                </c:pt>
                <c:pt idx="851">
                  <c:v>4197.3386510907394</c:v>
                </c:pt>
                <c:pt idx="852">
                  <c:v>4073.8875142939664</c:v>
                </c:pt>
                <c:pt idx="853">
                  <c:v>3950.4363774972207</c:v>
                </c:pt>
                <c:pt idx="854">
                  <c:v>3826.9852407004491</c:v>
                </c:pt>
                <c:pt idx="855">
                  <c:v>3703.5341039036798</c:v>
                </c:pt>
                <c:pt idx="856">
                  <c:v>3580.0829671069346</c:v>
                </c:pt>
                <c:pt idx="857">
                  <c:v>3456.6318303101634</c:v>
                </c:pt>
                <c:pt idx="858">
                  <c:v>3333.1806935134173</c:v>
                </c:pt>
                <c:pt idx="859">
                  <c:v>3209.7295567166711</c:v>
                </c:pt>
                <c:pt idx="860">
                  <c:v>3086.278419919925</c:v>
                </c:pt>
                <c:pt idx="861">
                  <c:v>2962.8272831231534</c:v>
                </c:pt>
                <c:pt idx="862">
                  <c:v>2839.3761463264077</c:v>
                </c:pt>
                <c:pt idx="863">
                  <c:v>2715.9250095296393</c:v>
                </c:pt>
                <c:pt idx="864">
                  <c:v>2592.4738727328663</c:v>
                </c:pt>
                <c:pt idx="865">
                  <c:v>2469.0227359361206</c:v>
                </c:pt>
                <c:pt idx="866">
                  <c:v>2345.571599139349</c:v>
                </c:pt>
                <c:pt idx="867">
                  <c:v>2222.1204623426029</c:v>
                </c:pt>
                <c:pt idx="868">
                  <c:v>2098.6693255458313</c:v>
                </c:pt>
                <c:pt idx="869">
                  <c:v>1975.2181887490851</c:v>
                </c:pt>
                <c:pt idx="870">
                  <c:v>1851.7670519523156</c:v>
                </c:pt>
                <c:pt idx="871">
                  <c:v>1728.315915155571</c:v>
                </c:pt>
                <c:pt idx="872">
                  <c:v>1604.864778358798</c:v>
                </c:pt>
                <c:pt idx="873">
                  <c:v>1481.4136415620264</c:v>
                </c:pt>
                <c:pt idx="874">
                  <c:v>1357.9625047652805</c:v>
                </c:pt>
                <c:pt idx="875">
                  <c:v>1234.5113679685089</c:v>
                </c:pt>
                <c:pt idx="876">
                  <c:v>1111.0602311717628</c:v>
                </c:pt>
                <c:pt idx="877">
                  <c:v>987.60909437498992</c:v>
                </c:pt>
                <c:pt idx="878">
                  <c:v>864.15795757824867</c:v>
                </c:pt>
                <c:pt idx="879">
                  <c:v>740.7068207814757</c:v>
                </c:pt>
                <c:pt idx="880">
                  <c:v>617.25568398473104</c:v>
                </c:pt>
                <c:pt idx="881">
                  <c:v>493.80454718795812</c:v>
                </c:pt>
                <c:pt idx="882">
                  <c:v>370.35341039118515</c:v>
                </c:pt>
                <c:pt idx="883">
                  <c:v>246.90227359444052</c:v>
                </c:pt>
                <c:pt idx="884">
                  <c:v>123.45113679766756</c:v>
                </c:pt>
                <c:pt idx="885">
                  <c:v>9.2152954595685116E-10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-6.6969999999999882E-5</c:v>
                </c:pt>
                <c:pt idx="1">
                  <c:v>-6.6599999999999884E-5</c:v>
                </c:pt>
                <c:pt idx="2">
                  <c:v>-6.6229999999999886E-5</c:v>
                </c:pt>
                <c:pt idx="3">
                  <c:v>-6.5859999999999888E-5</c:v>
                </c:pt>
                <c:pt idx="4">
                  <c:v>-6.548999999999989E-5</c:v>
                </c:pt>
                <c:pt idx="5">
                  <c:v>-6.5119999999999892E-5</c:v>
                </c:pt>
                <c:pt idx="6">
                  <c:v>-6.4749999999999893E-5</c:v>
                </c:pt>
                <c:pt idx="7">
                  <c:v>-6.4379999999999895E-5</c:v>
                </c:pt>
                <c:pt idx="8">
                  <c:v>-6.4009999999999897E-5</c:v>
                </c:pt>
                <c:pt idx="9">
                  <c:v>-6.3639999999999899E-5</c:v>
                </c:pt>
                <c:pt idx="10">
                  <c:v>-6.3269999999999901E-5</c:v>
                </c:pt>
                <c:pt idx="11">
                  <c:v>-6.2899999999999903E-5</c:v>
                </c:pt>
                <c:pt idx="12">
                  <c:v>-6.2529999999999904E-5</c:v>
                </c:pt>
                <c:pt idx="13">
                  <c:v>-6.2159999999999906E-5</c:v>
                </c:pt>
                <c:pt idx="14">
                  <c:v>-6.1789999999999908E-5</c:v>
                </c:pt>
                <c:pt idx="15">
                  <c:v>-6.141999999999991E-5</c:v>
                </c:pt>
                <c:pt idx="16">
                  <c:v>-6.1049999999999912E-5</c:v>
                </c:pt>
                <c:pt idx="17">
                  <c:v>-6.0679999999999907E-5</c:v>
                </c:pt>
                <c:pt idx="18">
                  <c:v>-6.0309999999999909E-5</c:v>
                </c:pt>
                <c:pt idx="19">
                  <c:v>-5.9939999999999911E-5</c:v>
                </c:pt>
                <c:pt idx="20">
                  <c:v>-5.9569999999999912E-5</c:v>
                </c:pt>
                <c:pt idx="21">
                  <c:v>-5.9199999999999914E-5</c:v>
                </c:pt>
                <c:pt idx="22">
                  <c:v>-5.8829999999999916E-5</c:v>
                </c:pt>
                <c:pt idx="23">
                  <c:v>-5.8459999999999918E-5</c:v>
                </c:pt>
                <c:pt idx="24">
                  <c:v>-5.808999999999992E-5</c:v>
                </c:pt>
                <c:pt idx="25">
                  <c:v>-5.7719999999999922E-5</c:v>
                </c:pt>
                <c:pt idx="26">
                  <c:v>-5.7349999999999924E-5</c:v>
                </c:pt>
                <c:pt idx="27">
                  <c:v>-5.6979999999999925E-5</c:v>
                </c:pt>
                <c:pt idx="28">
                  <c:v>-5.6609999999999927E-5</c:v>
                </c:pt>
                <c:pt idx="29">
                  <c:v>-5.6239999999999929E-5</c:v>
                </c:pt>
                <c:pt idx="30">
                  <c:v>-5.5869999999999931E-5</c:v>
                </c:pt>
                <c:pt idx="31">
                  <c:v>-5.5499999999999933E-5</c:v>
                </c:pt>
                <c:pt idx="32">
                  <c:v>-5.5129999999999935E-5</c:v>
                </c:pt>
                <c:pt idx="33">
                  <c:v>-5.4759999999999936E-5</c:v>
                </c:pt>
                <c:pt idx="34">
                  <c:v>-5.4389999999999938E-5</c:v>
                </c:pt>
                <c:pt idx="35">
                  <c:v>-5.401999999999994E-5</c:v>
                </c:pt>
                <c:pt idx="36">
                  <c:v>-5.3649999999999942E-5</c:v>
                </c:pt>
                <c:pt idx="37">
                  <c:v>-5.3279999999999944E-5</c:v>
                </c:pt>
                <c:pt idx="38">
                  <c:v>-5.2909999999999946E-5</c:v>
                </c:pt>
                <c:pt idx="39">
                  <c:v>-5.2539999999999948E-5</c:v>
                </c:pt>
                <c:pt idx="40">
                  <c:v>-5.2169999999999949E-5</c:v>
                </c:pt>
                <c:pt idx="41">
                  <c:v>-5.1799999999999951E-5</c:v>
                </c:pt>
                <c:pt idx="42">
                  <c:v>-5.1429999999999953E-5</c:v>
                </c:pt>
                <c:pt idx="43">
                  <c:v>-5.1059999999999955E-5</c:v>
                </c:pt>
                <c:pt idx="44">
                  <c:v>-5.0689999999999957E-5</c:v>
                </c:pt>
                <c:pt idx="45">
                  <c:v>-5.0319999999999959E-5</c:v>
                </c:pt>
                <c:pt idx="46">
                  <c:v>-4.9949999999999961E-5</c:v>
                </c:pt>
                <c:pt idx="47">
                  <c:v>-4.9579999999999962E-5</c:v>
                </c:pt>
                <c:pt idx="48">
                  <c:v>-4.9209999999999964E-5</c:v>
                </c:pt>
                <c:pt idx="49">
                  <c:v>-4.8839999999999966E-5</c:v>
                </c:pt>
                <c:pt idx="50">
                  <c:v>-4.8469999999999968E-5</c:v>
                </c:pt>
                <c:pt idx="51">
                  <c:v>-4.809999999999997E-5</c:v>
                </c:pt>
                <c:pt idx="52">
                  <c:v>-4.7729999999999972E-5</c:v>
                </c:pt>
                <c:pt idx="53">
                  <c:v>-4.7359999999999973E-5</c:v>
                </c:pt>
                <c:pt idx="54">
                  <c:v>-4.6989999999999975E-5</c:v>
                </c:pt>
                <c:pt idx="55">
                  <c:v>-4.6619999999999977E-5</c:v>
                </c:pt>
                <c:pt idx="56">
                  <c:v>-4.6249999999999979E-5</c:v>
                </c:pt>
                <c:pt idx="57">
                  <c:v>-4.5879999999999981E-5</c:v>
                </c:pt>
                <c:pt idx="58">
                  <c:v>-4.5509999999999983E-5</c:v>
                </c:pt>
                <c:pt idx="59">
                  <c:v>-4.5139999999999985E-5</c:v>
                </c:pt>
                <c:pt idx="60">
                  <c:v>-4.4769999999999986E-5</c:v>
                </c:pt>
                <c:pt idx="61">
                  <c:v>-4.4399999999999988E-5</c:v>
                </c:pt>
                <c:pt idx="62">
                  <c:v>-4.402999999999999E-5</c:v>
                </c:pt>
                <c:pt idx="63">
                  <c:v>-4.3659999999999992E-5</c:v>
                </c:pt>
                <c:pt idx="64">
                  <c:v>-4.3289999999999994E-5</c:v>
                </c:pt>
                <c:pt idx="65">
                  <c:v>-4.2919999999999996E-5</c:v>
                </c:pt>
                <c:pt idx="66">
                  <c:v>-4.2549999999999997E-5</c:v>
                </c:pt>
                <c:pt idx="67">
                  <c:v>-4.2179999999999999E-5</c:v>
                </c:pt>
                <c:pt idx="68">
                  <c:v>-4.1810000000000001E-5</c:v>
                </c:pt>
                <c:pt idx="69">
                  <c:v>-4.1440000000000003E-5</c:v>
                </c:pt>
                <c:pt idx="70">
                  <c:v>-4.1070000000000005E-5</c:v>
                </c:pt>
                <c:pt idx="71">
                  <c:v>-4.0700000000000007E-5</c:v>
                </c:pt>
                <c:pt idx="72">
                  <c:v>-4.0330000000000009E-5</c:v>
                </c:pt>
                <c:pt idx="73">
                  <c:v>-3.996000000000001E-5</c:v>
                </c:pt>
                <c:pt idx="74">
                  <c:v>-3.9590000000000012E-5</c:v>
                </c:pt>
                <c:pt idx="75">
                  <c:v>-3.9220000000000014E-5</c:v>
                </c:pt>
                <c:pt idx="76">
                  <c:v>-3.8850000000000016E-5</c:v>
                </c:pt>
                <c:pt idx="77">
                  <c:v>-3.8480000000000018E-5</c:v>
                </c:pt>
                <c:pt idx="78">
                  <c:v>-3.811000000000002E-5</c:v>
                </c:pt>
                <c:pt idx="79">
                  <c:v>-3.7740000000000022E-5</c:v>
                </c:pt>
                <c:pt idx="80">
                  <c:v>-3.7370000000000023E-5</c:v>
                </c:pt>
                <c:pt idx="81">
                  <c:v>-3.7000000000000025E-5</c:v>
                </c:pt>
                <c:pt idx="82">
                  <c:v>-3.6630000000000027E-5</c:v>
                </c:pt>
                <c:pt idx="83">
                  <c:v>-3.6260000000000029E-5</c:v>
                </c:pt>
                <c:pt idx="84">
                  <c:v>-3.5890000000000031E-5</c:v>
                </c:pt>
                <c:pt idx="85">
                  <c:v>-3.5520000000000033E-5</c:v>
                </c:pt>
                <c:pt idx="86">
                  <c:v>-3.5150000000000034E-5</c:v>
                </c:pt>
                <c:pt idx="87">
                  <c:v>-3.4780000000000036E-5</c:v>
                </c:pt>
                <c:pt idx="88">
                  <c:v>-3.4410000000000038E-5</c:v>
                </c:pt>
                <c:pt idx="89">
                  <c:v>-3.404000000000004E-5</c:v>
                </c:pt>
                <c:pt idx="90">
                  <c:v>-3.3670000000000042E-5</c:v>
                </c:pt>
                <c:pt idx="91">
                  <c:v>-3.3300000000000044E-5</c:v>
                </c:pt>
                <c:pt idx="92">
                  <c:v>-3.2930000000000046E-5</c:v>
                </c:pt>
                <c:pt idx="93">
                  <c:v>-3.2560000000000047E-5</c:v>
                </c:pt>
                <c:pt idx="94">
                  <c:v>-3.2190000000000049E-5</c:v>
                </c:pt>
                <c:pt idx="95">
                  <c:v>-3.1820000000000051E-5</c:v>
                </c:pt>
                <c:pt idx="96">
                  <c:v>-3.1450000000000053E-5</c:v>
                </c:pt>
                <c:pt idx="97">
                  <c:v>-3.1080000000000055E-5</c:v>
                </c:pt>
                <c:pt idx="98">
                  <c:v>-3.0710000000000057E-5</c:v>
                </c:pt>
                <c:pt idx="99">
                  <c:v>-3.0340000000000058E-5</c:v>
                </c:pt>
                <c:pt idx="100">
                  <c:v>-2.9970000000000057E-5</c:v>
                </c:pt>
                <c:pt idx="101">
                  <c:v>-2.9600000000000055E-5</c:v>
                </c:pt>
                <c:pt idx="102">
                  <c:v>-2.9230000000000054E-5</c:v>
                </c:pt>
                <c:pt idx="103">
                  <c:v>-2.8860000000000052E-5</c:v>
                </c:pt>
                <c:pt idx="104">
                  <c:v>-2.8490000000000051E-5</c:v>
                </c:pt>
                <c:pt idx="105">
                  <c:v>-2.8120000000000049E-5</c:v>
                </c:pt>
                <c:pt idx="106">
                  <c:v>-2.7750000000000048E-5</c:v>
                </c:pt>
                <c:pt idx="107">
                  <c:v>-2.7380000000000046E-5</c:v>
                </c:pt>
                <c:pt idx="108">
                  <c:v>-2.7010000000000045E-5</c:v>
                </c:pt>
                <c:pt idx="109">
                  <c:v>-2.6640000000000043E-5</c:v>
                </c:pt>
                <c:pt idx="110">
                  <c:v>-2.6270000000000042E-5</c:v>
                </c:pt>
                <c:pt idx="111">
                  <c:v>-2.590000000000004E-5</c:v>
                </c:pt>
                <c:pt idx="112">
                  <c:v>-2.5530000000000038E-5</c:v>
                </c:pt>
                <c:pt idx="113">
                  <c:v>-2.5160000000000037E-5</c:v>
                </c:pt>
                <c:pt idx="114">
                  <c:v>-2.4790000000000035E-5</c:v>
                </c:pt>
                <c:pt idx="115">
                  <c:v>-2.4420000000000034E-5</c:v>
                </c:pt>
                <c:pt idx="116">
                  <c:v>-2.4050000000000032E-5</c:v>
                </c:pt>
                <c:pt idx="117">
                  <c:v>-2.3680000000000031E-5</c:v>
                </c:pt>
                <c:pt idx="118">
                  <c:v>-2.3310000000000029E-5</c:v>
                </c:pt>
                <c:pt idx="119">
                  <c:v>-2.2940000000000028E-5</c:v>
                </c:pt>
                <c:pt idx="120">
                  <c:v>-2.2570000000000026E-5</c:v>
                </c:pt>
                <c:pt idx="121">
                  <c:v>-2.2200000000000025E-5</c:v>
                </c:pt>
                <c:pt idx="122">
                  <c:v>-2.1830000000000023E-5</c:v>
                </c:pt>
                <c:pt idx="123">
                  <c:v>-2.1460000000000022E-5</c:v>
                </c:pt>
                <c:pt idx="124">
                  <c:v>-2.109000000000002E-5</c:v>
                </c:pt>
                <c:pt idx="125">
                  <c:v>-2.0720000000000018E-5</c:v>
                </c:pt>
                <c:pt idx="126">
                  <c:v>-2.0350000000000017E-5</c:v>
                </c:pt>
                <c:pt idx="127">
                  <c:v>-1.9980000000000015E-5</c:v>
                </c:pt>
                <c:pt idx="128">
                  <c:v>-1.9610000000000014E-5</c:v>
                </c:pt>
                <c:pt idx="129">
                  <c:v>-1.9240000000000012E-5</c:v>
                </c:pt>
                <c:pt idx="130">
                  <c:v>-1.8870000000000011E-5</c:v>
                </c:pt>
                <c:pt idx="131">
                  <c:v>-1.8500000000000009E-5</c:v>
                </c:pt>
                <c:pt idx="132">
                  <c:v>-1.8130000000000008E-5</c:v>
                </c:pt>
                <c:pt idx="133">
                  <c:v>-1.7760000000000006E-5</c:v>
                </c:pt>
                <c:pt idx="134">
                  <c:v>-1.7390000000000005E-5</c:v>
                </c:pt>
                <c:pt idx="135">
                  <c:v>-1.7020000000000003E-5</c:v>
                </c:pt>
                <c:pt idx="136">
                  <c:v>-1.6650000000000002E-5</c:v>
                </c:pt>
                <c:pt idx="137">
                  <c:v>-1.628E-5</c:v>
                </c:pt>
                <c:pt idx="138">
                  <c:v>-1.5909999999999998E-5</c:v>
                </c:pt>
                <c:pt idx="139">
                  <c:v>-1.5539999999999997E-5</c:v>
                </c:pt>
                <c:pt idx="140">
                  <c:v>-1.5169999999999995E-5</c:v>
                </c:pt>
                <c:pt idx="141">
                  <c:v>-1.4799999999999996E-5</c:v>
                </c:pt>
                <c:pt idx="142">
                  <c:v>-1.4429999999999996E-5</c:v>
                </c:pt>
                <c:pt idx="143">
                  <c:v>-1.4059999999999996E-5</c:v>
                </c:pt>
                <c:pt idx="144">
                  <c:v>-1.3689999999999996E-5</c:v>
                </c:pt>
                <c:pt idx="145">
                  <c:v>-1.3319999999999996E-5</c:v>
                </c:pt>
                <c:pt idx="146">
                  <c:v>-1.2949999999999996E-5</c:v>
                </c:pt>
                <c:pt idx="147">
                  <c:v>-1.2579999999999996E-5</c:v>
                </c:pt>
                <c:pt idx="148">
                  <c:v>-1.2209999999999997E-5</c:v>
                </c:pt>
                <c:pt idx="149">
                  <c:v>-1.1839999999999997E-5</c:v>
                </c:pt>
                <c:pt idx="150">
                  <c:v>-1.1469999999999997E-5</c:v>
                </c:pt>
                <c:pt idx="151">
                  <c:v>-1.1099999999999997E-5</c:v>
                </c:pt>
                <c:pt idx="152">
                  <c:v>-1.0729999999999997E-5</c:v>
                </c:pt>
                <c:pt idx="153">
                  <c:v>-1.0359999999999997E-5</c:v>
                </c:pt>
                <c:pt idx="154">
                  <c:v>-9.9899999999999975E-6</c:v>
                </c:pt>
                <c:pt idx="155">
                  <c:v>-9.6199999999999977E-6</c:v>
                </c:pt>
                <c:pt idx="156">
                  <c:v>-9.2499999999999978E-6</c:v>
                </c:pt>
                <c:pt idx="157">
                  <c:v>-8.879999999999998E-6</c:v>
                </c:pt>
                <c:pt idx="158">
                  <c:v>-8.5099999999999981E-6</c:v>
                </c:pt>
                <c:pt idx="159">
                  <c:v>-8.1399999999999983E-6</c:v>
                </c:pt>
                <c:pt idx="160">
                  <c:v>-7.7699999999999985E-6</c:v>
                </c:pt>
                <c:pt idx="161">
                  <c:v>-7.3999999999999978E-6</c:v>
                </c:pt>
                <c:pt idx="162">
                  <c:v>-7.0299999999999979E-6</c:v>
                </c:pt>
                <c:pt idx="163">
                  <c:v>-6.6599999999999981E-6</c:v>
                </c:pt>
                <c:pt idx="164">
                  <c:v>-6.2899999999999982E-6</c:v>
                </c:pt>
                <c:pt idx="165">
                  <c:v>-5.9199999999999984E-6</c:v>
                </c:pt>
                <c:pt idx="166">
                  <c:v>-5.5499999999999985E-6</c:v>
                </c:pt>
                <c:pt idx="167">
                  <c:v>-5.1799999999999987E-6</c:v>
                </c:pt>
                <c:pt idx="168">
                  <c:v>-4.8099999999999988E-6</c:v>
                </c:pt>
                <c:pt idx="169">
                  <c:v>-4.439999999999999E-6</c:v>
                </c:pt>
                <c:pt idx="170">
                  <c:v>-4.0699999999999991E-6</c:v>
                </c:pt>
                <c:pt idx="171">
                  <c:v>-3.6999999999999993E-6</c:v>
                </c:pt>
                <c:pt idx="172">
                  <c:v>-3.3299999999999995E-6</c:v>
                </c:pt>
                <c:pt idx="173">
                  <c:v>-2.9599999999999996E-6</c:v>
                </c:pt>
                <c:pt idx="174">
                  <c:v>-2.5899999999999998E-6</c:v>
                </c:pt>
                <c:pt idx="175">
                  <c:v>-2.2199999999999999E-6</c:v>
                </c:pt>
                <c:pt idx="176">
                  <c:v>-1.8500000000000001E-6</c:v>
                </c:pt>
                <c:pt idx="177">
                  <c:v>-1.48E-6</c:v>
                </c:pt>
                <c:pt idx="178">
                  <c:v>-1.11E-6</c:v>
                </c:pt>
                <c:pt idx="179">
                  <c:v>-7.4000000000000001E-7</c:v>
                </c:pt>
                <c:pt idx="180">
                  <c:v>-3.7E-7</c:v>
                </c:pt>
                <c:pt idx="181">
                  <c:v>3.7E-7</c:v>
                </c:pt>
                <c:pt idx="182">
                  <c:v>7.4000000000000001E-7</c:v>
                </c:pt>
                <c:pt idx="183">
                  <c:v>1.11E-6</c:v>
                </c:pt>
                <c:pt idx="184">
                  <c:v>1.48E-6</c:v>
                </c:pt>
                <c:pt idx="185">
                  <c:v>1.8500000000000001E-6</c:v>
                </c:pt>
                <c:pt idx="186">
                  <c:v>2.2199999999999999E-6</c:v>
                </c:pt>
                <c:pt idx="187">
                  <c:v>2.5899999999999998E-6</c:v>
                </c:pt>
                <c:pt idx="188">
                  <c:v>2.9599999999999996E-6</c:v>
                </c:pt>
                <c:pt idx="189">
                  <c:v>3.3299999999999995E-6</c:v>
                </c:pt>
                <c:pt idx="190">
                  <c:v>3.6999999999999993E-6</c:v>
                </c:pt>
                <c:pt idx="191">
                  <c:v>4.0699999999999991E-6</c:v>
                </c:pt>
                <c:pt idx="192">
                  <c:v>4.439999999999999E-6</c:v>
                </c:pt>
                <c:pt idx="193">
                  <c:v>4.8099999999999988E-6</c:v>
                </c:pt>
                <c:pt idx="194">
                  <c:v>5.1799999999999987E-6</c:v>
                </c:pt>
                <c:pt idx="195">
                  <c:v>5.5499999999999985E-6</c:v>
                </c:pt>
                <c:pt idx="196">
                  <c:v>5.9199999999999984E-6</c:v>
                </c:pt>
                <c:pt idx="197">
                  <c:v>6.2899999999999982E-6</c:v>
                </c:pt>
                <c:pt idx="198">
                  <c:v>6.6599999999999981E-6</c:v>
                </c:pt>
                <c:pt idx="199">
                  <c:v>7.0299999999999979E-6</c:v>
                </c:pt>
                <c:pt idx="200">
                  <c:v>7.3999999999999978E-6</c:v>
                </c:pt>
                <c:pt idx="201">
                  <c:v>7.7699999999999985E-6</c:v>
                </c:pt>
                <c:pt idx="202">
                  <c:v>8.1399999999999983E-6</c:v>
                </c:pt>
                <c:pt idx="203">
                  <c:v>8.5099999999999981E-6</c:v>
                </c:pt>
                <c:pt idx="204">
                  <c:v>8.879999999999998E-6</c:v>
                </c:pt>
                <c:pt idx="205">
                  <c:v>9.2499999999999978E-6</c:v>
                </c:pt>
                <c:pt idx="206">
                  <c:v>9.6199999999999977E-6</c:v>
                </c:pt>
                <c:pt idx="207">
                  <c:v>9.9899999999999975E-6</c:v>
                </c:pt>
                <c:pt idx="208">
                  <c:v>1.0359999999999997E-5</c:v>
                </c:pt>
                <c:pt idx="209">
                  <c:v>1.0729999999999997E-5</c:v>
                </c:pt>
                <c:pt idx="210">
                  <c:v>1.1099999999999997E-5</c:v>
                </c:pt>
                <c:pt idx="211">
                  <c:v>1.1469999999999997E-5</c:v>
                </c:pt>
                <c:pt idx="212">
                  <c:v>1.1839999999999997E-5</c:v>
                </c:pt>
                <c:pt idx="213">
                  <c:v>1.2209999999999997E-5</c:v>
                </c:pt>
                <c:pt idx="214">
                  <c:v>1.2579999999999996E-5</c:v>
                </c:pt>
                <c:pt idx="215">
                  <c:v>1.2949999999999996E-5</c:v>
                </c:pt>
                <c:pt idx="216">
                  <c:v>1.3319999999999996E-5</c:v>
                </c:pt>
                <c:pt idx="217">
                  <c:v>1.3689999999999996E-5</c:v>
                </c:pt>
                <c:pt idx="218">
                  <c:v>1.4059999999999996E-5</c:v>
                </c:pt>
                <c:pt idx="219">
                  <c:v>1.4429999999999996E-5</c:v>
                </c:pt>
                <c:pt idx="220">
                  <c:v>1.4799999999999996E-5</c:v>
                </c:pt>
                <c:pt idx="221">
                  <c:v>1.5169999999999995E-5</c:v>
                </c:pt>
                <c:pt idx="222">
                  <c:v>1.5539999999999997E-5</c:v>
                </c:pt>
                <c:pt idx="223">
                  <c:v>1.5909999999999998E-5</c:v>
                </c:pt>
                <c:pt idx="224">
                  <c:v>1.628E-5</c:v>
                </c:pt>
                <c:pt idx="225">
                  <c:v>1.6650000000000002E-5</c:v>
                </c:pt>
                <c:pt idx="226">
                  <c:v>1.7020000000000003E-5</c:v>
                </c:pt>
                <c:pt idx="227">
                  <c:v>1.7390000000000005E-5</c:v>
                </c:pt>
                <c:pt idx="228">
                  <c:v>1.7760000000000006E-5</c:v>
                </c:pt>
                <c:pt idx="229">
                  <c:v>1.8130000000000008E-5</c:v>
                </c:pt>
                <c:pt idx="230">
                  <c:v>1.8500000000000009E-5</c:v>
                </c:pt>
                <c:pt idx="231">
                  <c:v>1.8870000000000011E-5</c:v>
                </c:pt>
                <c:pt idx="232">
                  <c:v>1.9240000000000012E-5</c:v>
                </c:pt>
                <c:pt idx="233">
                  <c:v>1.9610000000000014E-5</c:v>
                </c:pt>
                <c:pt idx="234">
                  <c:v>1.9980000000000015E-5</c:v>
                </c:pt>
                <c:pt idx="235">
                  <c:v>2.0350000000000017E-5</c:v>
                </c:pt>
                <c:pt idx="236">
                  <c:v>2.0720000000000018E-5</c:v>
                </c:pt>
                <c:pt idx="237">
                  <c:v>2.109000000000002E-5</c:v>
                </c:pt>
                <c:pt idx="238">
                  <c:v>2.1460000000000022E-5</c:v>
                </c:pt>
                <c:pt idx="239">
                  <c:v>2.1830000000000023E-5</c:v>
                </c:pt>
                <c:pt idx="240">
                  <c:v>2.2200000000000025E-5</c:v>
                </c:pt>
                <c:pt idx="241">
                  <c:v>2.2570000000000026E-5</c:v>
                </c:pt>
                <c:pt idx="242">
                  <c:v>2.2940000000000028E-5</c:v>
                </c:pt>
                <c:pt idx="243">
                  <c:v>2.3310000000000029E-5</c:v>
                </c:pt>
                <c:pt idx="244">
                  <c:v>2.3680000000000031E-5</c:v>
                </c:pt>
                <c:pt idx="245">
                  <c:v>2.4050000000000032E-5</c:v>
                </c:pt>
                <c:pt idx="246">
                  <c:v>2.4420000000000034E-5</c:v>
                </c:pt>
                <c:pt idx="247">
                  <c:v>2.4790000000000035E-5</c:v>
                </c:pt>
                <c:pt idx="248">
                  <c:v>2.5160000000000037E-5</c:v>
                </c:pt>
                <c:pt idx="249">
                  <c:v>2.5530000000000038E-5</c:v>
                </c:pt>
                <c:pt idx="250">
                  <c:v>2.590000000000004E-5</c:v>
                </c:pt>
                <c:pt idx="251">
                  <c:v>2.6270000000000042E-5</c:v>
                </c:pt>
                <c:pt idx="252">
                  <c:v>2.6640000000000043E-5</c:v>
                </c:pt>
                <c:pt idx="253">
                  <c:v>2.7010000000000045E-5</c:v>
                </c:pt>
                <c:pt idx="254">
                  <c:v>2.7380000000000046E-5</c:v>
                </c:pt>
                <c:pt idx="255">
                  <c:v>2.7750000000000048E-5</c:v>
                </c:pt>
                <c:pt idx="256">
                  <c:v>2.8120000000000049E-5</c:v>
                </c:pt>
                <c:pt idx="257">
                  <c:v>2.8490000000000051E-5</c:v>
                </c:pt>
                <c:pt idx="258">
                  <c:v>2.8860000000000052E-5</c:v>
                </c:pt>
                <c:pt idx="259">
                  <c:v>2.9230000000000054E-5</c:v>
                </c:pt>
                <c:pt idx="260">
                  <c:v>2.9600000000000055E-5</c:v>
                </c:pt>
                <c:pt idx="261">
                  <c:v>2.9970000000000057E-5</c:v>
                </c:pt>
                <c:pt idx="262">
                  <c:v>3.0340000000000058E-5</c:v>
                </c:pt>
                <c:pt idx="263">
                  <c:v>3.0710000000000057E-5</c:v>
                </c:pt>
                <c:pt idx="264">
                  <c:v>3.1080000000000055E-5</c:v>
                </c:pt>
                <c:pt idx="265">
                  <c:v>3.1450000000000053E-5</c:v>
                </c:pt>
                <c:pt idx="266">
                  <c:v>3.1820000000000051E-5</c:v>
                </c:pt>
                <c:pt idx="267">
                  <c:v>3.2190000000000049E-5</c:v>
                </c:pt>
                <c:pt idx="268">
                  <c:v>3.2560000000000047E-5</c:v>
                </c:pt>
                <c:pt idx="269">
                  <c:v>3.2930000000000046E-5</c:v>
                </c:pt>
                <c:pt idx="270">
                  <c:v>3.3300000000000044E-5</c:v>
                </c:pt>
                <c:pt idx="271">
                  <c:v>3.3670000000000042E-5</c:v>
                </c:pt>
                <c:pt idx="272">
                  <c:v>3.404000000000004E-5</c:v>
                </c:pt>
                <c:pt idx="273">
                  <c:v>3.4410000000000038E-5</c:v>
                </c:pt>
                <c:pt idx="274">
                  <c:v>3.4780000000000036E-5</c:v>
                </c:pt>
                <c:pt idx="275">
                  <c:v>3.5150000000000034E-5</c:v>
                </c:pt>
                <c:pt idx="276">
                  <c:v>3.5520143199484638E-5</c:v>
                </c:pt>
                <c:pt idx="277">
                  <c:v>3.5890572797938459E-5</c:v>
                </c:pt>
                <c:pt idx="278">
                  <c:v>3.6261431994846095E-5</c:v>
                </c:pt>
                <c:pt idx="279">
                  <c:v>3.6632863989692152E-5</c:v>
                </c:pt>
                <c:pt idx="280">
                  <c:v>3.7005011981961236E-5</c:v>
                </c:pt>
                <c:pt idx="281">
                  <c:v>3.7378019171137958E-5</c:v>
                </c:pt>
                <c:pt idx="282">
                  <c:v>3.7752028756706916E-5</c:v>
                </c:pt>
                <c:pt idx="283">
                  <c:v>3.8127183938152716E-5</c:v>
                </c:pt>
                <c:pt idx="284">
                  <c:v>3.8503627914959971E-5</c:v>
                </c:pt>
                <c:pt idx="285">
                  <c:v>3.8881503886613278E-5</c:v>
                </c:pt>
                <c:pt idx="286">
                  <c:v>3.9260955052597249E-5</c:v>
                </c:pt>
                <c:pt idx="287">
                  <c:v>3.964212461239649E-5</c:v>
                </c:pt>
                <c:pt idx="288">
                  <c:v>4.0025155765495599E-5</c:v>
                </c:pt>
                <c:pt idx="289">
                  <c:v>4.0410191711379188E-5</c:v>
                </c:pt>
                <c:pt idx="290">
                  <c:v>4.0797375649531862E-5</c:v>
                </c:pt>
                <c:pt idx="291">
                  <c:v>4.1186850779438228E-5</c:v>
                </c:pt>
                <c:pt idx="292">
                  <c:v>4.1578760300582889E-5</c:v>
                </c:pt>
                <c:pt idx="293">
                  <c:v>4.1973247412450451E-5</c:v>
                </c:pt>
                <c:pt idx="294">
                  <c:v>4.2370455314525519E-5</c:v>
                </c:pt>
                <c:pt idx="295">
                  <c:v>4.27705272062927E-5</c:v>
                </c:pt>
                <c:pt idx="296">
                  <c:v>4.3173606287236597E-5</c:v>
                </c:pt>
                <c:pt idx="297">
                  <c:v>4.3579835756841816E-5</c:v>
                </c:pt>
                <c:pt idx="298">
                  <c:v>4.3989358814592969E-5</c:v>
                </c:pt>
                <c:pt idx="299">
                  <c:v>4.4402318659974655E-5</c:v>
                </c:pt>
                <c:pt idx="300">
                  <c:v>4.4818858492471478E-5</c:v>
                </c:pt>
                <c:pt idx="301">
                  <c:v>4.5239121511568052E-5</c:v>
                </c:pt>
                <c:pt idx="302">
                  <c:v>4.5663250916748973E-5</c:v>
                </c:pt>
                <c:pt idx="303">
                  <c:v>4.6091389907498855E-5</c:v>
                </c:pt>
                <c:pt idx="304">
                  <c:v>4.6523681683302296E-5</c:v>
                </c:pt>
                <c:pt idx="305">
                  <c:v>4.6960269443643908E-5</c:v>
                </c:pt>
                <c:pt idx="306">
                  <c:v>4.7401296388008289E-5</c:v>
                </c:pt>
                <c:pt idx="307">
                  <c:v>4.7846905715880051E-5</c:v>
                </c:pt>
                <c:pt idx="308">
                  <c:v>4.82972406267438E-5</c:v>
                </c:pt>
                <c:pt idx="309">
                  <c:v>4.875244432008414E-5</c:v>
                </c:pt>
                <c:pt idx="310">
                  <c:v>4.9212659995385677E-5</c:v>
                </c:pt>
                <c:pt idx="311">
                  <c:v>4.9678030852133017E-5</c:v>
                </c:pt>
                <c:pt idx="312">
                  <c:v>5.0148700089810764E-5</c:v>
                </c:pt>
                <c:pt idx="313">
                  <c:v>5.0624810907903524E-5</c:v>
                </c:pt>
                <c:pt idx="314">
                  <c:v>5.1106506505895902E-5</c:v>
                </c:pt>
                <c:pt idx="315">
                  <c:v>5.1593930083272503E-5</c:v>
                </c:pt>
                <c:pt idx="316">
                  <c:v>5.2087224839517933E-5</c:v>
                </c:pt>
                <c:pt idx="317">
                  <c:v>5.2586533974116796E-5</c:v>
                </c:pt>
                <c:pt idx="318">
                  <c:v>5.3092000686553705E-5</c:v>
                </c:pt>
                <c:pt idx="319">
                  <c:v>5.3603768176313258E-5</c:v>
                </c:pt>
                <c:pt idx="320">
                  <c:v>5.412197964288006E-5</c:v>
                </c:pt>
                <c:pt idx="321">
                  <c:v>5.4646778285738724E-5</c:v>
                </c:pt>
                <c:pt idx="322">
                  <c:v>5.5178307304373848E-5</c:v>
                </c:pt>
                <c:pt idx="323">
                  <c:v>5.5716709898270044E-5</c:v>
                </c:pt>
                <c:pt idx="324">
                  <c:v>5.6262129266911917E-5</c:v>
                </c:pt>
                <c:pt idx="325">
                  <c:v>5.6814708609784066E-5</c:v>
                </c:pt>
                <c:pt idx="326">
                  <c:v>5.7374591126371102E-5</c:v>
                </c:pt>
                <c:pt idx="327">
                  <c:v>5.7941920016157631E-5</c:v>
                </c:pt>
                <c:pt idx="328">
                  <c:v>5.8516838478628258E-5</c:v>
                </c:pt>
                <c:pt idx="329">
                  <c:v>5.9099489713267589E-5</c:v>
                </c:pt>
                <c:pt idx="330">
                  <c:v>5.9690016919560228E-5</c:v>
                </c:pt>
                <c:pt idx="331">
                  <c:v>6.0288563296990781E-5</c:v>
                </c:pt>
                <c:pt idx="332">
                  <c:v>6.0895272045043853E-5</c:v>
                </c:pt>
                <c:pt idx="333">
                  <c:v>6.151028636320405E-5</c:v>
                </c:pt>
                <c:pt idx="334">
                  <c:v>6.2133749450955976E-5</c:v>
                </c:pt>
                <c:pt idx="335">
                  <c:v>6.2765804507784243E-5</c:v>
                </c:pt>
                <c:pt idx="336">
                  <c:v>6.3406594733173444E-5</c:v>
                </c:pt>
                <c:pt idx="337">
                  <c:v>6.4056263326608197E-5</c:v>
                </c:pt>
                <c:pt idx="338">
                  <c:v>6.4714953487573108E-5</c:v>
                </c:pt>
                <c:pt idx="339">
                  <c:v>6.5382808415552767E-5</c:v>
                </c:pt>
                <c:pt idx="340">
                  <c:v>6.6059971310031794E-5</c:v>
                </c:pt>
                <c:pt idx="341">
                  <c:v>6.6746585370494794E-5</c:v>
                </c:pt>
                <c:pt idx="342">
                  <c:v>6.7442793796426373E-5</c:v>
                </c:pt>
                <c:pt idx="343">
                  <c:v>6.8148739787311121E-5</c:v>
                </c:pt>
                <c:pt idx="344">
                  <c:v>6.8864566542633658E-5</c:v>
                </c:pt>
                <c:pt idx="345">
                  <c:v>6.9590417261878589E-5</c:v>
                </c:pt>
                <c:pt idx="346">
                  <c:v>7.032643514453052E-5</c:v>
                </c:pt>
                <c:pt idx="347">
                  <c:v>7.1072763390074055E-5</c:v>
                </c:pt>
                <c:pt idx="348">
                  <c:v>7.1829545197993799E-5</c:v>
                </c:pt>
                <c:pt idx="349">
                  <c:v>7.2596923767774359E-5</c:v>
                </c:pt>
                <c:pt idx="350">
                  <c:v>7.3375042298900339E-5</c:v>
                </c:pt>
                <c:pt idx="351">
                  <c:v>7.4164043990856344E-5</c:v>
                </c:pt>
                <c:pt idx="352">
                  <c:v>7.496407204312698E-5</c:v>
                </c:pt>
                <c:pt idx="353">
                  <c:v>7.5775269655196852E-5</c:v>
                </c:pt>
                <c:pt idx="354">
                  <c:v>7.6597780026550565E-5</c:v>
                </c:pt>
                <c:pt idx="355">
                  <c:v>7.7431746356672725E-5</c:v>
                </c:pt>
                <c:pt idx="356">
                  <c:v>7.8277311845047936E-5</c:v>
                </c:pt>
                <c:pt idx="357">
                  <c:v>7.9134619691160818E-5</c:v>
                </c:pt>
                <c:pt idx="358">
                  <c:v>8.0003813094495961E-5</c:v>
                </c:pt>
                <c:pt idx="359">
                  <c:v>8.0885035254537973E-5</c:v>
                </c:pt>
                <c:pt idx="360">
                  <c:v>8.1778429370771456E-5</c:v>
                </c:pt>
                <c:pt idx="361">
                  <c:v>8.2684138642681032E-5</c:v>
                </c:pt>
                <c:pt idx="362">
                  <c:v>8.360230626975129E-5</c:v>
                </c:pt>
                <c:pt idx="363">
                  <c:v>8.4533075451466837E-5</c:v>
                </c:pt>
                <c:pt idx="364">
                  <c:v>8.5476589387312291E-5</c:v>
                </c:pt>
                <c:pt idx="365">
                  <c:v>8.6432991276772243E-5</c:v>
                </c:pt>
                <c:pt idx="366">
                  <c:v>8.7402424319331314E-5</c:v>
                </c:pt>
                <c:pt idx="367">
                  <c:v>8.8385031714474093E-5</c:v>
                </c:pt>
                <c:pt idx="368">
                  <c:v>8.9380956661685201E-5</c:v>
                </c:pt>
                <c:pt idx="369">
                  <c:v>9.0390342360449229E-5</c:v>
                </c:pt>
                <c:pt idx="370">
                  <c:v>9.1413332010250795E-5</c:v>
                </c:pt>
                <c:pt idx="371">
                  <c:v>9.2450068810574491E-5</c:v>
                </c:pt>
                <c:pt idx="372">
                  <c:v>9.3500695960904937E-5</c:v>
                </c:pt>
                <c:pt idx="373">
                  <c:v>9.4565356660726723E-5</c:v>
                </c:pt>
                <c:pt idx="374">
                  <c:v>9.5644194109524469E-5</c:v>
                </c:pt>
                <c:pt idx="375">
                  <c:v>9.6737351506782779E-5</c:v>
                </c:pt>
                <c:pt idx="376">
                  <c:v>9.7844972051986247E-5</c:v>
                </c:pt>
                <c:pt idx="377">
                  <c:v>9.8967198944619489E-5</c:v>
                </c:pt>
                <c:pt idx="378">
                  <c:v>1.0010417538416711E-4</c:v>
                </c:pt>
                <c:pt idx="379">
                  <c:v>1.0125604457011372E-4</c:v>
                </c:pt>
                <c:pt idx="380">
                  <c:v>1.0242294970194391E-4</c:v>
                </c:pt>
                <c:pt idx="381">
                  <c:v>1.0360503397914229E-4</c:v>
                </c:pt>
                <c:pt idx="382">
                  <c:v>1.0480244060119347E-4</c:v>
                </c:pt>
                <c:pt idx="383">
                  <c:v>1.0601531276758206E-4</c:v>
                </c:pt>
                <c:pt idx="384">
                  <c:v>1.0724379367779267E-4</c:v>
                </c:pt>
                <c:pt idx="385">
                  <c:v>1.0848802653130989E-4</c:v>
                </c:pt>
                <c:pt idx="386">
                  <c:v>1.0974815452761833E-4</c:v>
                </c:pt>
                <c:pt idx="387">
                  <c:v>1.110243208662026E-4</c:v>
                </c:pt>
                <c:pt idx="388">
                  <c:v>1.123166687465473E-4</c:v>
                </c:pt>
                <c:pt idx="389">
                  <c:v>1.1362534136813704E-4</c:v>
                </c:pt>
                <c:pt idx="390">
                  <c:v>1.1495048193045643E-4</c:v>
                </c:pt>
                <c:pt idx="391">
                  <c:v>1.1629223363299006E-4</c:v>
                </c:pt>
                <c:pt idx="392">
                  <c:v>1.1765073967522255E-4</c:v>
                </c:pt>
                <c:pt idx="393">
                  <c:v>1.1902614325663849E-4</c:v>
                </c:pt>
                <c:pt idx="394">
                  <c:v>1.2041858757672252E-4</c:v>
                </c:pt>
                <c:pt idx="395">
                  <c:v>1.2182821583495921E-4</c:v>
                </c:pt>
                <c:pt idx="396">
                  <c:v>1.2325517123083318E-4</c:v>
                </c:pt>
                <c:pt idx="397">
                  <c:v>1.2469959696382904E-4</c:v>
                </c:pt>
                <c:pt idx="398">
                  <c:v>1.2616163623343138E-4</c:v>
                </c:pt>
                <c:pt idx="399">
                  <c:v>1.2764143223912482E-4</c:v>
                </c:pt>
                <c:pt idx="400">
                  <c:v>1.2913912818039396E-4</c:v>
                </c:pt>
                <c:pt idx="401">
                  <c:v>1.306548672567234E-4</c:v>
                </c:pt>
                <c:pt idx="402">
                  <c:v>1.3218879266759775E-4</c:v>
                </c:pt>
                <c:pt idx="403">
                  <c:v>1.3374104761250163E-4</c:v>
                </c:pt>
                <c:pt idx="404">
                  <c:v>1.3531177529091962E-4</c:v>
                </c:pt>
                <c:pt idx="405">
                  <c:v>1.3690111890233634E-4</c:v>
                </c:pt>
                <c:pt idx="406">
                  <c:v>1.385092216462364E-4</c:v>
                </c:pt>
                <c:pt idx="407">
                  <c:v>1.401362267221044E-4</c:v>
                </c:pt>
                <c:pt idx="408">
                  <c:v>1.4178227732942493E-4</c:v>
                </c:pt>
                <c:pt idx="409">
                  <c:v>1.4344751666768262E-4</c:v>
                </c:pt>
                <c:pt idx="410">
                  <c:v>1.4513208793636207E-4</c:v>
                </c:pt>
                <c:pt idx="411">
                  <c:v>1.4683613433494788E-4</c:v>
                </c:pt>
                <c:pt idx="412">
                  <c:v>1.4855979906292467E-4</c:v>
                </c:pt>
                <c:pt idx="413">
                  <c:v>1.5030322531977701E-4</c:v>
                </c:pt>
                <c:pt idx="414">
                  <c:v>1.5206655630498953E-4</c:v>
                </c:pt>
                <c:pt idx="415">
                  <c:v>1.5384993521804684E-4</c:v>
                </c:pt>
                <c:pt idx="416">
                  <c:v>1.5565350525843354E-4</c:v>
                </c:pt>
                <c:pt idx="417">
                  <c:v>1.5747740962563424E-4</c:v>
                </c:pt>
                <c:pt idx="418">
                  <c:v>1.5932179151913355E-4</c:v>
                </c:pt>
                <c:pt idx="419">
                  <c:v>1.6118679413841606E-4</c:v>
                </c:pt>
                <c:pt idx="420">
                  <c:v>1.6307256068296639E-4</c:v>
                </c:pt>
                <c:pt idx="421">
                  <c:v>1.6497923435226914E-4</c:v>
                </c:pt>
                <c:pt idx="422">
                  <c:v>1.6690695834580891E-4</c:v>
                </c:pt>
                <c:pt idx="423">
                  <c:v>1.6885587586307031E-4</c:v>
                </c:pt>
                <c:pt idx="424">
                  <c:v>1.7082613010353795E-4</c:v>
                </c:pt>
                <c:pt idx="425">
                  <c:v>1.7281786426669643E-4</c:v>
                </c:pt>
                <c:pt idx="426">
                  <c:v>1.7483122155203035E-4</c:v>
                </c:pt>
                <c:pt idx="427">
                  <c:v>1.7686634515902432E-4</c:v>
                </c:pt>
                <c:pt idx="428">
                  <c:v>1.7892337828716295E-4</c:v>
                </c:pt>
                <c:pt idx="429">
                  <c:v>1.8100246413593085E-4</c:v>
                </c:pt>
                <c:pt idx="430">
                  <c:v>1.831037459048126E-4</c:v>
                </c:pt>
                <c:pt idx="431">
                  <c:v>1.8522736679329284E-4</c:v>
                </c:pt>
                <c:pt idx="432">
                  <c:v>1.8737347000085614E-4</c:v>
                </c:pt>
                <c:pt idx="433">
                  <c:v>1.8954219872698713E-4</c:v>
                </c:pt>
                <c:pt idx="434">
                  <c:v>1.9173369617117041E-4</c:v>
                </c:pt>
                <c:pt idx="435">
                  <c:v>1.9394810553289058E-4</c:v>
                </c:pt>
                <c:pt idx="436">
                  <c:v>1.9618557001163225E-4</c:v>
                </c:pt>
                <c:pt idx="437">
                  <c:v>1.9844623280688005E-4</c:v>
                </c:pt>
                <c:pt idx="438">
                  <c:v>2.0073023711811855E-4</c:v>
                </c:pt>
                <c:pt idx="439">
                  <c:v>2.0303772614483238E-4</c:v>
                </c:pt>
                <c:pt idx="440">
                  <c:v>2.0536884308650612E-4</c:v>
                </c:pt>
                <c:pt idx="441">
                  <c:v>2.0772373114262438E-4</c:v>
                </c:pt>
                <c:pt idx="442">
                  <c:v>2.101025335126718E-4</c:v>
                </c:pt>
                <c:pt idx="443">
                  <c:v>2.1250539339613296E-4</c:v>
                </c:pt>
                <c:pt idx="444">
                  <c:v>2.1493245399249245E-4</c:v>
                </c:pt>
                <c:pt idx="445">
                  <c:v>2.1738385850123489E-4</c:v>
                </c:pt>
                <c:pt idx="446">
                  <c:v>2.1985975012184491E-4</c:v>
                </c:pt>
                <c:pt idx="447">
                  <c:v>2.2236027205380709E-4</c:v>
                </c:pt>
                <c:pt idx="448">
                  <c:v>2.2488556749660602E-4</c:v>
                </c:pt>
                <c:pt idx="449">
                  <c:v>2.2743577964972635E-4</c:v>
                </c:pt>
                <c:pt idx="450">
                  <c:v>2.3001105171265265E-4</c:v>
                </c:pt>
                <c:pt idx="451">
                  <c:v>2.3261152688486953E-4</c:v>
                </c:pt>
                <c:pt idx="452">
                  <c:v>2.3523734836586161E-4</c:v>
                </c:pt>
                <c:pt idx="453">
                  <c:v>2.3788865935511349E-4</c:v>
                </c:pt>
                <c:pt idx="454">
                  <c:v>2.4056560305210975E-4</c:v>
                </c:pt>
                <c:pt idx="455">
                  <c:v>2.4326832265633504E-4</c:v>
                </c:pt>
                <c:pt idx="456">
                  <c:v>2.4599696136727394E-4</c:v>
                </c:pt>
                <c:pt idx="457">
                  <c:v>2.4875166238441106E-4</c:v>
                </c:pt>
                <c:pt idx="458">
                  <c:v>2.5153256890723101E-4</c:v>
                </c:pt>
                <c:pt idx="459">
                  <c:v>2.5433982413521837E-4</c:v>
                </c:pt>
                <c:pt idx="460">
                  <c:v>2.5717357126785775E-4</c:v>
                </c:pt>
                <c:pt idx="461">
                  <c:v>2.6003395350463382E-4</c:v>
                </c:pt>
                <c:pt idx="462">
                  <c:v>2.6292111404503112E-4</c:v>
                </c:pt>
                <c:pt idx="463">
                  <c:v>2.6583519608853426E-4</c:v>
                </c:pt>
                <c:pt idx="464">
                  <c:v>2.6877634283462785E-4</c:v>
                </c:pt>
                <c:pt idx="465">
                  <c:v>2.7174469748279654E-4</c:v>
                </c:pt>
                <c:pt idx="466">
                  <c:v>2.7474040323252489E-4</c:v>
                </c:pt>
                <c:pt idx="467">
                  <c:v>2.7776360328329749E-4</c:v>
                </c:pt>
                <c:pt idx="468">
                  <c:v>2.8081444083459902E-4</c:v>
                </c:pt>
                <c:pt idx="469">
                  <c:v>2.8389305908591402E-4</c:v>
                </c:pt>
                <c:pt idx="470">
                  <c:v>2.8699960123672709E-4</c:v>
                </c:pt>
                <c:pt idx="471">
                  <c:v>2.9013421048652285E-4</c:v>
                </c:pt>
                <c:pt idx="472">
                  <c:v>2.9329703003478595E-4</c:v>
                </c:pt>
                <c:pt idx="473">
                  <c:v>2.9648820308100093E-4</c:v>
                </c:pt>
                <c:pt idx="474">
                  <c:v>2.9970787282465242E-4</c:v>
                </c:pt>
                <c:pt idx="475">
                  <c:v>3.0295618246522506E-4</c:v>
                </c:pt>
                <c:pt idx="476">
                  <c:v>3.0623327520220341E-4</c:v>
                </c:pt>
                <c:pt idx="477">
                  <c:v>3.0953929423507208E-4</c:v>
                </c:pt>
                <c:pt idx="478">
                  <c:v>3.1287438276331571E-4</c:v>
                </c:pt>
                <c:pt idx="479">
                  <c:v>3.1623868398641887E-4</c:v>
                </c:pt>
                <c:pt idx="480">
                  <c:v>3.1963234110386621E-4</c:v>
                </c:pt>
                <c:pt idx="481">
                  <c:v>3.2305549731514229E-4</c:v>
                </c:pt>
                <c:pt idx="482">
                  <c:v>3.2650829581973171E-4</c:v>
                </c:pt>
                <c:pt idx="483">
                  <c:v>3.2999087981711912E-4</c:v>
                </c:pt>
                <c:pt idx="484">
                  <c:v>3.3350339250678908E-4</c:v>
                </c:pt>
                <c:pt idx="485">
                  <c:v>3.370459770882262E-4</c:v>
                </c:pt>
                <c:pt idx="486">
                  <c:v>3.4061877676091513E-4</c:v>
                </c:pt>
                <c:pt idx="487">
                  <c:v>3.4422193472434043E-4</c:v>
                </c:pt>
                <c:pt idx="488">
                  <c:v>3.4785559417798676E-4</c:v>
                </c:pt>
                <c:pt idx="489">
                  <c:v>3.5151989832133866E-4</c:v>
                </c:pt>
                <c:pt idx="490">
                  <c:v>3.5521499035388079E-4</c:v>
                </c:pt>
                <c:pt idx="491">
                  <c:v>3.5894101347509771E-4</c:v>
                </c:pt>
                <c:pt idx="492">
                  <c:v>3.6269811088447402E-4</c:v>
                </c:pt>
                <c:pt idx="493">
                  <c:v>3.6648642578149439E-4</c:v>
                </c:pt>
                <c:pt idx="494">
                  <c:v>3.7030610136564335E-4</c:v>
                </c:pt>
                <c:pt idx="495">
                  <c:v>3.7415728083640558E-4</c:v>
                </c:pt>
                <c:pt idx="496">
                  <c:v>3.7804010739326562E-4</c:v>
                </c:pt>
                <c:pt idx="497">
                  <c:v>3.8195472423570813E-4</c:v>
                </c:pt>
                <c:pt idx="498">
                  <c:v>3.8590127456321767E-4</c:v>
                </c:pt>
                <c:pt idx="499">
                  <c:v>3.8987990157527888E-4</c:v>
                </c:pt>
                <c:pt idx="500">
                  <c:v>3.9389074847137633E-4</c:v>
                </c:pt>
                <c:pt idx="501">
                  <c:v>3.9793395845099468E-4</c:v>
                </c:pt>
                <c:pt idx="502">
                  <c:v>4.0200967471361846E-4</c:v>
                </c:pt>
                <c:pt idx="503">
                  <c:v>4.0611804045873236E-4</c:v>
                </c:pt>
                <c:pt idx="504">
                  <c:v>4.102591988858209E-4</c:v>
                </c:pt>
                <c:pt idx="505">
                  <c:v>4.1443329319436876E-4</c:v>
                </c:pt>
                <c:pt idx="506">
                  <c:v>4.1864046658386049E-4</c:v>
                </c:pt>
                <c:pt idx="507">
                  <c:v>4.2288086225378074E-4</c:v>
                </c:pt>
                <c:pt idx="508">
                  <c:v>4.2715462340361406E-4</c:v>
                </c:pt>
                <c:pt idx="509">
                  <c:v>4.3146189323284512E-4</c:v>
                </c:pt>
                <c:pt idx="510">
                  <c:v>4.3580281494095852E-4</c:v>
                </c:pt>
                <c:pt idx="511">
                  <c:v>4.4017753172743881E-4</c:v>
                </c:pt>
                <c:pt idx="512">
                  <c:v>4.4458618679177065E-4</c:v>
                </c:pt>
                <c:pt idx="513">
                  <c:v>4.4902892333343859E-4</c:v>
                </c:pt>
                <c:pt idx="514">
                  <c:v>4.535058845519273E-4</c:v>
                </c:pt>
                <c:pt idx="515">
                  <c:v>4.5801721364672137E-4</c:v>
                </c:pt>
                <c:pt idx="516">
                  <c:v>4.6256305381730536E-4</c:v>
                </c:pt>
                <c:pt idx="517">
                  <c:v>4.6714354826316392E-4</c:v>
                </c:pt>
                <c:pt idx="518">
                  <c:v>4.7175884018378162E-4</c:v>
                </c:pt>
                <c:pt idx="519">
                  <c:v>4.764090727786431E-4</c:v>
                </c:pt>
                <c:pt idx="520">
                  <c:v>4.8109438924723297E-4</c:v>
                </c:pt>
                <c:pt idx="521">
                  <c:v>4.8581493278903579E-4</c:v>
                </c:pt>
                <c:pt idx="522">
                  <c:v>4.9057084660353615E-4</c:v>
                </c:pt>
                <c:pt idx="523">
                  <c:v>4.9536227389021872E-4</c:v>
                </c:pt>
                <c:pt idx="524">
                  <c:v>5.0018935784856811E-4</c:v>
                </c:pt>
                <c:pt idx="525">
                  <c:v>5.0505224167806892E-4</c:v>
                </c:pt>
                <c:pt idx="526">
                  <c:v>5.0995106857820575E-4</c:v>
                </c:pt>
                <c:pt idx="527">
                  <c:v>5.1488598174846321E-4</c:v>
                </c:pt>
                <c:pt idx="528">
                  <c:v>5.1985712438832579E-4</c:v>
                </c:pt>
                <c:pt idx="529">
                  <c:v>5.2486463969727822E-4</c:v>
                </c:pt>
                <c:pt idx="530">
                  <c:v>5.2990867087480509E-4</c:v>
                </c:pt>
                <c:pt idx="531">
                  <c:v>5.3498936112039101E-4</c:v>
                </c:pt>
                <c:pt idx="532">
                  <c:v>5.4010685363352058E-4</c:v>
                </c:pt>
                <c:pt idx="533">
                  <c:v>5.4526129161367842E-4</c:v>
                </c:pt>
                <c:pt idx="534">
                  <c:v>5.5045281826034912E-4</c:v>
                </c:pt>
                <c:pt idx="535">
                  <c:v>5.5568157677301719E-4</c:v>
                </c:pt>
                <c:pt idx="536">
                  <c:v>5.6094771035116733E-4</c:v>
                </c:pt>
                <c:pt idx="537">
                  <c:v>5.6625136219428415E-4</c:v>
                </c:pt>
                <c:pt idx="538">
                  <c:v>5.7159267550185226E-4</c:v>
                </c:pt>
                <c:pt idx="539">
                  <c:v>5.7697179347335626E-4</c:v>
                </c:pt>
                <c:pt idx="540">
                  <c:v>5.8238885930828076E-4</c:v>
                </c:pt>
                <c:pt idx="541">
                  <c:v>5.8784401620611037E-4</c:v>
                </c:pt>
                <c:pt idx="542">
                  <c:v>5.9333740736632968E-4</c:v>
                </c:pt>
                <c:pt idx="543">
                  <c:v>5.9886917598842319E-4</c:v>
                </c:pt>
                <c:pt idx="544">
                  <c:v>6.0443946527187562E-4</c:v>
                </c:pt>
                <c:pt idx="545">
                  <c:v>6.1004841841617158E-4</c:v>
                </c:pt>
                <c:pt idx="546">
                  <c:v>6.1569617862079567E-4</c:v>
                </c:pt>
                <c:pt idx="547">
                  <c:v>6.2138288908523249E-4</c:v>
                </c:pt>
                <c:pt idx="548">
                  <c:v>6.2710869300896665E-4</c:v>
                </c:pt>
                <c:pt idx="549">
                  <c:v>6.3287373359148275E-4</c:v>
                </c:pt>
                <c:pt idx="550">
                  <c:v>6.386781540322654E-4</c:v>
                </c:pt>
                <c:pt idx="551">
                  <c:v>6.4452209753079921E-4</c:v>
                </c:pt>
                <c:pt idx="552">
                  <c:v>6.5040570728656878E-4</c:v>
                </c:pt>
                <c:pt idx="553">
                  <c:v>6.5632912649905872E-4</c:v>
                </c:pt>
                <c:pt idx="554">
                  <c:v>6.6229249836775362E-4</c:v>
                </c:pt>
                <c:pt idx="555">
                  <c:v>6.6829596609213799E-4</c:v>
                </c:pt>
                <c:pt idx="556">
                  <c:v>6.7433967287169655E-4</c:v>
                </c:pt>
                <c:pt idx="557">
                  <c:v>6.8042376190591389E-4</c:v>
                </c:pt>
                <c:pt idx="558">
                  <c:v>6.8654837639427462E-4</c:v>
                </c:pt>
                <c:pt idx="559">
                  <c:v>6.9271365953626335E-4</c:v>
                </c:pt>
                <c:pt idx="560">
                  <c:v>6.9891975453136468E-4</c:v>
                </c:pt>
                <c:pt idx="561">
                  <c:v>7.0516680457906322E-4</c:v>
                </c:pt>
                <c:pt idx="562">
                  <c:v>7.1145495287884357E-4</c:v>
                </c:pt>
                <c:pt idx="563">
                  <c:v>7.1778434263019034E-4</c:v>
                </c:pt>
                <c:pt idx="564">
                  <c:v>7.2415511703258814E-4</c:v>
                </c:pt>
                <c:pt idx="565">
                  <c:v>7.3056741928552156E-4</c:v>
                </c:pt>
                <c:pt idx="566">
                  <c:v>7.3702139258847521E-4</c:v>
                </c:pt>
                <c:pt idx="567">
                  <c:v>7.4351718014093371E-4</c:v>
                </c:pt>
                <c:pt idx="568">
                  <c:v>7.5005492514238165E-4</c:v>
                </c:pt>
                <c:pt idx="569">
                  <c:v>7.5663477079230363E-4</c:v>
                </c:pt>
                <c:pt idx="570">
                  <c:v>7.6325686029018428E-4</c:v>
                </c:pt>
                <c:pt idx="571">
                  <c:v>7.6992133683550818E-4</c:v>
                </c:pt>
                <c:pt idx="572">
                  <c:v>7.7662834362775995E-4</c:v>
                </c:pt>
                <c:pt idx="573">
                  <c:v>7.8337802386642418E-4</c:v>
                </c:pt>
                <c:pt idx="574">
                  <c:v>7.901705207509855E-4</c:v>
                </c:pt>
                <c:pt idx="575">
                  <c:v>7.9700597748092849E-4</c:v>
                </c:pt>
                <c:pt idx="576">
                  <c:v>8.0388453725573777E-4</c:v>
                </c:pt>
                <c:pt idx="577">
                  <c:v>8.1080634327489794E-4</c:v>
                </c:pt>
                <c:pt idx="578">
                  <c:v>8.1777153873789361E-4</c:v>
                </c:pt>
                <c:pt idx="579">
                  <c:v>8.2478026684420938E-4</c:v>
                </c:pt>
                <c:pt idx="580">
                  <c:v>8.3169400931149158E-4</c:v>
                </c:pt>
                <c:pt idx="581">
                  <c:v>8.3851307756806497E-4</c:v>
                </c:pt>
                <c:pt idx="582">
                  <c:v>8.4523778304225418E-4</c:v>
                </c:pt>
                <c:pt idx="583">
                  <c:v>8.5186843716238397E-4</c:v>
                </c:pt>
                <c:pt idx="584">
                  <c:v>8.5840535135677898E-4</c:v>
                </c:pt>
                <c:pt idx="585">
                  <c:v>8.6484883705376396E-4</c:v>
                </c:pt>
                <c:pt idx="586">
                  <c:v>8.7119920568166356E-4</c:v>
                </c:pt>
                <c:pt idx="587">
                  <c:v>8.7745676866880253E-4</c:v>
                </c:pt>
                <c:pt idx="588">
                  <c:v>8.8362183744350551E-4</c:v>
                </c:pt>
                <c:pt idx="589">
                  <c:v>8.8969472343409725E-4</c:v>
                </c:pt>
                <c:pt idx="590">
                  <c:v>8.9567573806890251E-4</c:v>
                </c:pt>
                <c:pt idx="591">
                  <c:v>9.0156519277624593E-4</c:v>
                </c:pt>
                <c:pt idx="592">
                  <c:v>9.0736339898445215E-4</c:v>
                </c:pt>
                <c:pt idx="593">
                  <c:v>9.1307066812184592E-4</c:v>
                </c:pt>
                <c:pt idx="594">
                  <c:v>9.18687311616752E-4</c:v>
                </c:pt>
                <c:pt idx="595">
                  <c:v>9.2421364089749502E-4</c:v>
                </c:pt>
                <c:pt idx="596">
                  <c:v>9.2964996739239964E-4</c:v>
                </c:pt>
                <c:pt idx="597">
                  <c:v>9.3499660252979061E-4</c:v>
                </c:pt>
                <c:pt idx="598">
                  <c:v>9.4025385773799266E-4</c:v>
                </c:pt>
                <c:pt idx="599">
                  <c:v>9.4542204444533046E-4</c:v>
                </c:pt>
                <c:pt idx="600">
                  <c:v>9.5050147408012875E-4</c:v>
                </c:pt>
                <c:pt idx="601">
                  <c:v>9.5549245807071217E-4</c:v>
                </c:pt>
                <c:pt idx="602">
                  <c:v>9.6039530784540548E-4</c:v>
                </c:pt>
                <c:pt idx="603">
                  <c:v>9.6521033483253332E-4</c:v>
                </c:pt>
                <c:pt idx="604">
                  <c:v>9.6993785046042044E-4</c:v>
                </c:pt>
                <c:pt idx="605">
                  <c:v>9.7457816615739148E-4</c:v>
                </c:pt>
                <c:pt idx="606">
                  <c:v>9.791315933517712E-4</c:v>
                </c:pt>
                <c:pt idx="607">
                  <c:v>9.8359844347188424E-4</c:v>
                </c:pt>
                <c:pt idx="608">
                  <c:v>9.8797902794605535E-4</c:v>
                </c:pt>
                <c:pt idx="609">
                  <c:v>9.9227365820260928E-4</c:v>
                </c:pt>
                <c:pt idx="610">
                  <c:v>9.9648264566987057E-4</c:v>
                </c:pt>
                <c:pt idx="611">
                  <c:v>1.000606301776164E-3</c:v>
                </c:pt>
                <c:pt idx="612">
                  <c:v>1.0046449379498142E-3</c:v>
                </c:pt>
                <c:pt idx="613">
                  <c:v>1.0085988656191461E-3</c:v>
                </c:pt>
                <c:pt idx="614">
                  <c:v>1.0124683962124844E-3</c:v>
                </c:pt>
                <c:pt idx="615">
                  <c:v>1.0162538411581535E-3</c:v>
                </c:pt>
                <c:pt idx="616">
                  <c:v>1.0199555118844783E-3</c:v>
                </c:pt>
                <c:pt idx="617">
                  <c:v>1.0235737198197835E-3</c:v>
                </c:pt>
                <c:pt idx="618">
                  <c:v>1.0271087763923936E-3</c:v>
                </c:pt>
                <c:pt idx="619">
                  <c:v>1.0305609930306337E-3</c:v>
                </c:pt>
                <c:pt idx="620">
                  <c:v>1.0339306811628281E-3</c:v>
                </c:pt>
                <c:pt idx="621">
                  <c:v>1.0372181522173016E-3</c:v>
                </c:pt>
                <c:pt idx="622">
                  <c:v>1.040423717622379E-3</c:v>
                </c:pt>
                <c:pt idx="623">
                  <c:v>1.0435476888063849E-3</c:v>
                </c:pt>
                <c:pt idx="624">
                  <c:v>1.0465903771976442E-3</c:v>
                </c:pt>
                <c:pt idx="625">
                  <c:v>1.0495520942244813E-3</c:v>
                </c:pt>
                <c:pt idx="626">
                  <c:v>1.0524331513152212E-3</c:v>
                </c:pt>
                <c:pt idx="627">
                  <c:v>1.0552338598981883E-3</c:v>
                </c:pt>
                <c:pt idx="628">
                  <c:v>1.0579545314017076E-3</c:v>
                </c:pt>
                <c:pt idx="629">
                  <c:v>1.0605954772541038E-3</c:v>
                </c:pt>
                <c:pt idx="630">
                  <c:v>1.0631570088837012E-3</c:v>
                </c:pt>
                <c:pt idx="631">
                  <c:v>1.0656394377188249E-3</c:v>
                </c:pt>
                <c:pt idx="632">
                  <c:v>1.0680430751877994E-3</c:v>
                </c:pt>
                <c:pt idx="633">
                  <c:v>1.0703682327189495E-3</c:v>
                </c:pt>
                <c:pt idx="634">
                  <c:v>1.0726152217405999E-3</c:v>
                </c:pt>
                <c:pt idx="635">
                  <c:v>1.0747843536810752E-3</c:v>
                </c:pt>
                <c:pt idx="636">
                  <c:v>1.0768759399687E-3</c:v>
                </c:pt>
                <c:pt idx="637">
                  <c:v>1.0788902920317992E-3</c:v>
                </c:pt>
                <c:pt idx="638">
                  <c:v>1.0808277212986976E-3</c:v>
                </c:pt>
                <c:pt idx="639">
                  <c:v>1.0826885391977197E-3</c:v>
                </c:pt>
                <c:pt idx="640">
                  <c:v>1.0844730571571903E-3</c:v>
                </c:pt>
                <c:pt idx="641">
                  <c:v>1.086181586605434E-3</c:v>
                </c:pt>
                <c:pt idx="642">
                  <c:v>1.0878144389707756E-3</c:v>
                </c:pt>
                <c:pt idx="643">
                  <c:v>1.0893719256815399E-3</c:v>
                </c:pt>
                <c:pt idx="644">
                  <c:v>1.0908543581660513E-3</c:v>
                </c:pt>
                <c:pt idx="645">
                  <c:v>1.0922620478526347E-3</c:v>
                </c:pt>
                <c:pt idx="646">
                  <c:v>1.0935953061696148E-3</c:v>
                </c:pt>
                <c:pt idx="647">
                  <c:v>1.0948544445453163E-3</c:v>
                </c:pt>
                <c:pt idx="648">
                  <c:v>1.0960397744080638E-3</c:v>
                </c:pt>
                <c:pt idx="649">
                  <c:v>1.097151607186182E-3</c:v>
                </c:pt>
                <c:pt idx="650">
                  <c:v>1.0981902543079956E-3</c:v>
                </c:pt>
                <c:pt idx="651">
                  <c:v>1.0991560272018296E-3</c:v>
                </c:pt>
                <c:pt idx="652">
                  <c:v>1.1000492372960082E-3</c:v>
                </c:pt>
                <c:pt idx="653">
                  <c:v>1.1008701960188566E-3</c:v>
                </c:pt>
                <c:pt idx="654">
                  <c:v>1.1016192147986993E-3</c:v>
                </c:pt>
                <c:pt idx="655">
                  <c:v>1.1022966050638608E-3</c:v>
                </c:pt>
                <c:pt idx="656">
                  <c:v>1.102902678242666E-3</c:v>
                </c:pt>
                <c:pt idx="657">
                  <c:v>1.1034377457634396E-3</c:v>
                </c:pt>
                <c:pt idx="658">
                  <c:v>1.1039021190545062E-3</c:v>
                </c:pt>
                <c:pt idx="659">
                  <c:v>1.1042961095441906E-3</c:v>
                </c:pt>
                <c:pt idx="660">
                  <c:v>1.1046200286608174E-3</c:v>
                </c:pt>
                <c:pt idx="661">
                  <c:v>1.1048741878327115E-3</c:v>
                </c:pt>
                <c:pt idx="662">
                  <c:v>1.1050588984881974E-3</c:v>
                </c:pt>
                <c:pt idx="663">
                  <c:v>1.1051744720555999E-3</c:v>
                </c:pt>
                <c:pt idx="664">
                  <c:v>1.1052212199632436E-3</c:v>
                </c:pt>
                <c:pt idx="665">
                  <c:v>1.1051994536394533E-3</c:v>
                </c:pt>
                <c:pt idx="666">
                  <c:v>1.1051094845125537E-3</c:v>
                </c:pt>
                <c:pt idx="667">
                  <c:v>1.1049516240108695E-3</c:v>
                </c:pt>
                <c:pt idx="668">
                  <c:v>1.1047261835627252E-3</c:v>
                </c:pt>
                <c:pt idx="669">
                  <c:v>1.1044334745964458E-3</c:v>
                </c:pt>
                <c:pt idx="670">
                  <c:v>1.1040738085403559E-3</c:v>
                </c:pt>
                <c:pt idx="671">
                  <c:v>1.1036474968227801E-3</c:v>
                </c:pt>
                <c:pt idx="672">
                  <c:v>1.103154850872043E-3</c:v>
                </c:pt>
                <c:pt idx="673">
                  <c:v>1.1025961821164696E-3</c:v>
                </c:pt>
                <c:pt idx="674">
                  <c:v>1.1019718019843845E-3</c:v>
                </c:pt>
                <c:pt idx="675">
                  <c:v>1.1012820219041123E-3</c:v>
                </c:pt>
                <c:pt idx="676">
                  <c:v>1.1005271533039778E-3</c:v>
                </c:pt>
                <c:pt idx="677">
                  <c:v>1.0997075076123056E-3</c:v>
                </c:pt>
                <c:pt idx="678">
                  <c:v>1.0988233962574206E-3</c:v>
                </c:pt>
                <c:pt idx="679">
                  <c:v>1.0978751306676474E-3</c:v>
                </c:pt>
                <c:pt idx="680">
                  <c:v>1.0968630222713107E-3</c:v>
                </c:pt>
                <c:pt idx="681">
                  <c:v>1.095787382496735E-3</c:v>
                </c:pt>
                <c:pt idx="682">
                  <c:v>1.0946485227722451E-3</c:v>
                </c:pt>
                <c:pt idx="683">
                  <c:v>1.0934467545261658E-3</c:v>
                </c:pt>
                <c:pt idx="684">
                  <c:v>1.0921823891868218E-3</c:v>
                </c:pt>
                <c:pt idx="685">
                  <c:v>1.0908557381825378E-3</c:v>
                </c:pt>
                <c:pt idx="686">
                  <c:v>1.0894671129416385E-3</c:v>
                </c:pt>
                <c:pt idx="687">
                  <c:v>1.0880168248924484E-3</c:v>
                </c:pt>
                <c:pt idx="688">
                  <c:v>1.0865051854632925E-3</c:v>
                </c:pt>
                <c:pt idx="689">
                  <c:v>1.0849325060824954E-3</c:v>
                </c:pt>
                <c:pt idx="690">
                  <c:v>1.0832990981783817E-3</c:v>
                </c:pt>
                <c:pt idx="691">
                  <c:v>1.0816052731792763E-3</c:v>
                </c:pt>
                <c:pt idx="692">
                  <c:v>1.0798513425135036E-3</c:v>
                </c:pt>
                <c:pt idx="693">
                  <c:v>1.0780376176093886E-3</c:v>
                </c:pt>
                <c:pt idx="694">
                  <c:v>1.0761644098952559E-3</c:v>
                </c:pt>
                <c:pt idx="695">
                  <c:v>1.0742320307994301E-3</c:v>
                </c:pt>
                <c:pt idx="696">
                  <c:v>1.072240791750236E-3</c:v>
                </c:pt>
                <c:pt idx="697">
                  <c:v>1.0701910041759984E-3</c:v>
                </c:pt>
                <c:pt idx="698">
                  <c:v>1.0680829795050417E-3</c:v>
                </c:pt>
                <c:pt idx="699">
                  <c:v>1.0659170291656907E-3</c:v>
                </c:pt>
                <c:pt idx="700">
                  <c:v>1.0636934645862702E-3</c:v>
                </c:pt>
                <c:pt idx="701">
                  <c:v>1.0614125971951049E-3</c:v>
                </c:pt>
                <c:pt idx="702">
                  <c:v>1.0590747384205195E-3</c:v>
                </c:pt>
                <c:pt idx="703">
                  <c:v>1.0566801996908387E-3</c:v>
                </c:pt>
                <c:pt idx="704">
                  <c:v>1.0542292924343871E-3</c:v>
                </c:pt>
                <c:pt idx="705">
                  <c:v>1.0517223280794895E-3</c:v>
                </c:pt>
                <c:pt idx="706">
                  <c:v>1.0491596180544707E-3</c:v>
                </c:pt>
                <c:pt idx="707">
                  <c:v>1.0465414737876552E-3</c:v>
                </c:pt>
                <c:pt idx="708">
                  <c:v>1.0438682067073677E-3</c:v>
                </c:pt>
                <c:pt idx="709">
                  <c:v>1.041140128241933E-3</c:v>
                </c:pt>
                <c:pt idx="710">
                  <c:v>1.0383575498196759E-3</c:v>
                </c:pt>
                <c:pt idx="711">
                  <c:v>1.0355207828689208E-3</c:v>
                </c:pt>
                <c:pt idx="712">
                  <c:v>1.0326301388179926E-3</c:v>
                </c:pt>
                <c:pt idx="713">
                  <c:v>1.0296859290952159E-3</c:v>
                </c:pt>
                <c:pt idx="714">
                  <c:v>1.0266884651289156E-3</c:v>
                </c:pt>
                <c:pt idx="715">
                  <c:v>1.0236380583474162E-3</c:v>
                </c:pt>
                <c:pt idx="716">
                  <c:v>1.0205350201790424E-3</c:v>
                </c:pt>
                <c:pt idx="717">
                  <c:v>1.017379662052119E-3</c:v>
                </c:pt>
                <c:pt idx="718">
                  <c:v>1.0141722953949707E-3</c:v>
                </c:pt>
                <c:pt idx="719">
                  <c:v>1.0109132316359223E-3</c:v>
                </c:pt>
                <c:pt idx="720">
                  <c:v>1.0076027822032982E-3</c:v>
                </c:pt>
                <c:pt idx="721">
                  <c:v>1.0042412585254234E-3</c:v>
                </c:pt>
                <c:pt idx="722">
                  <c:v>1.0008289720306225E-3</c:v>
                </c:pt>
                <c:pt idx="723">
                  <c:v>9.9736623414722002E-4</c:v>
                </c:pt>
                <c:pt idx="724">
                  <c:v>9.9385335630354098E-4</c:v>
                </c:pt>
                <c:pt idx="725">
                  <c:v>9.9029064992790989E-4</c:v>
                </c:pt>
                <c:pt idx="726">
                  <c:v>9.8667842644865151E-4</c:v>
                </c:pt>
                <c:pt idx="727">
                  <c:v>9.8301699729409038E-4</c:v>
                </c:pt>
                <c:pt idx="728">
                  <c:v>9.7930667389255145E-4</c:v>
                </c:pt>
                <c:pt idx="729">
                  <c:v>9.7554776767235917E-4</c:v>
                </c:pt>
                <c:pt idx="730">
                  <c:v>9.7174059006183838E-4</c:v>
                </c:pt>
                <c:pt idx="731">
                  <c:v>9.6788545248931374E-4</c:v>
                </c:pt>
                <c:pt idx="732">
                  <c:v>9.6398266638310999E-4</c:v>
                </c:pt>
                <c:pt idx="733">
                  <c:v>9.6003254317155189E-4</c:v>
                </c:pt>
                <c:pt idx="734">
                  <c:v>9.5603539428296407E-4</c:v>
                </c:pt>
                <c:pt idx="735">
                  <c:v>9.5199153114567119E-4</c:v>
                </c:pt>
                <c:pt idx="736">
                  <c:v>9.4790126518799799E-4</c:v>
                </c:pt>
                <c:pt idx="737">
                  <c:v>9.4376490783826912E-4</c:v>
                </c:pt>
                <c:pt idx="738">
                  <c:v>9.3958277052480933E-4</c:v>
                </c:pt>
                <c:pt idx="739">
                  <c:v>9.3535516467594336E-4</c:v>
                </c:pt>
                <c:pt idx="740">
                  <c:v>9.3108240171999588E-4</c:v>
                </c:pt>
                <c:pt idx="741">
                  <c:v>9.2676479308529151E-4</c:v>
                </c:pt>
                <c:pt idx="742">
                  <c:v>9.2240265020015501E-4</c:v>
                </c:pt>
                <c:pt idx="743">
                  <c:v>9.1799628449291113E-4</c:v>
                </c:pt>
                <c:pt idx="744">
                  <c:v>9.1354600739188452E-4</c:v>
                </c:pt>
                <c:pt idx="745">
                  <c:v>9.0905213032539992E-4</c:v>
                </c:pt>
                <c:pt idx="746">
                  <c:v>9.0451496472178199E-4</c:v>
                </c:pt>
                <c:pt idx="747">
                  <c:v>8.9993482200935546E-4</c:v>
                </c:pt>
                <c:pt idx="748">
                  <c:v>8.9531201361644499E-4</c:v>
                </c:pt>
                <c:pt idx="749">
                  <c:v>8.9064685097137533E-4</c:v>
                </c:pt>
                <c:pt idx="750">
                  <c:v>8.8593964550247111E-4</c:v>
                </c:pt>
                <c:pt idx="751">
                  <c:v>8.811907086380571E-4</c:v>
                </c:pt>
                <c:pt idx="752">
                  <c:v>8.7640035180645793E-4</c:v>
                </c:pt>
                <c:pt idx="753">
                  <c:v>8.7156888643599836E-4</c:v>
                </c:pt>
                <c:pt idx="754">
                  <c:v>8.6669662395500303E-4</c:v>
                </c:pt>
                <c:pt idx="755">
                  <c:v>8.6178387579179669E-4</c:v>
                </c:pt>
                <c:pt idx="756">
                  <c:v>8.5683095337470399E-4</c:v>
                </c:pt>
                <c:pt idx="757">
                  <c:v>8.5183816813204968E-4</c:v>
                </c:pt>
                <c:pt idx="758">
                  <c:v>8.468058314921585E-4</c:v>
                </c:pt>
                <c:pt idx="759">
                  <c:v>8.4173425488335511E-4</c:v>
                </c:pt>
                <c:pt idx="760">
                  <c:v>8.3662374973396414E-4</c:v>
                </c:pt>
                <c:pt idx="761">
                  <c:v>8.3147462747231035E-4</c:v>
                </c:pt>
                <c:pt idx="762">
                  <c:v>8.2628719952671848E-4</c:v>
                </c:pt>
                <c:pt idx="763">
                  <c:v>8.2106177732551319E-4</c:v>
                </c:pt>
                <c:pt idx="764">
                  <c:v>8.1579867229701912E-4</c:v>
                </c:pt>
                <c:pt idx="765">
                  <c:v>8.1049819586956101E-4</c:v>
                </c:pt>
                <c:pt idx="766">
                  <c:v>8.0516065947146363E-4</c:v>
                </c:pt>
                <c:pt idx="767">
                  <c:v>7.997863745310516E-4</c:v>
                </c:pt>
                <c:pt idx="768">
                  <c:v>7.9437565247664969E-4</c:v>
                </c:pt>
                <c:pt idx="769">
                  <c:v>7.8892880473658254E-4</c:v>
                </c:pt>
                <c:pt idx="770">
                  <c:v>7.834461427391749E-4</c:v>
                </c:pt>
                <c:pt idx="771">
                  <c:v>7.7792797791275141E-4</c:v>
                </c:pt>
                <c:pt idx="772">
                  <c:v>7.7237462168563682E-4</c:v>
                </c:pt>
                <c:pt idx="773">
                  <c:v>7.6678638548615579E-4</c:v>
                </c:pt>
                <c:pt idx="774">
                  <c:v>7.6116358074263305E-4</c:v>
                </c:pt>
                <c:pt idx="775">
                  <c:v>7.5550651888339326E-4</c:v>
                </c:pt>
                <c:pt idx="776">
                  <c:v>7.4981551133676116E-4</c:v>
                </c:pt>
                <c:pt idx="777">
                  <c:v>7.4409086953106151E-4</c:v>
                </c:pt>
                <c:pt idx="778">
                  <c:v>7.3833290489461894E-4</c:v>
                </c:pt>
                <c:pt idx="779">
                  <c:v>7.3254192885575812E-4</c:v>
                </c:pt>
                <c:pt idx="780">
                  <c:v>7.2671825284280377E-4</c:v>
                </c:pt>
                <c:pt idx="781">
                  <c:v>7.2086218828408067E-4</c:v>
                </c:pt>
                <c:pt idx="782">
                  <c:v>7.1497404660791344E-4</c:v>
                </c:pt>
                <c:pt idx="783">
                  <c:v>7.0905413924262674E-4</c:v>
                </c:pt>
                <c:pt idx="784">
                  <c:v>7.0310277761654531E-4</c:v>
                </c:pt>
                <c:pt idx="785">
                  <c:v>6.9712027315799391E-4</c:v>
                </c:pt>
                <c:pt idx="786">
                  <c:v>6.9110693729529718E-4</c:v>
                </c:pt>
                <c:pt idx="787">
                  <c:v>6.8506308145677977E-4</c:v>
                </c:pt>
                <c:pt idx="788">
                  <c:v>6.7898901707076653E-4</c:v>
                </c:pt>
                <c:pt idx="789">
                  <c:v>6.7288505556558199E-4</c:v>
                </c:pt>
                <c:pt idx="790">
                  <c:v>6.6675150836955103E-4</c:v>
                </c:pt>
                <c:pt idx="791">
                  <c:v>6.6058868691099817E-4</c:v>
                </c:pt>
                <c:pt idx="792">
                  <c:v>6.5439690261824828E-4</c:v>
                </c:pt>
                <c:pt idx="793">
                  <c:v>6.4817646691962588E-4</c:v>
                </c:pt>
                <c:pt idx="794">
                  <c:v>6.4192769124345585E-4</c:v>
                </c:pt>
                <c:pt idx="795">
                  <c:v>6.3565088701806271E-4</c:v>
                </c:pt>
                <c:pt idx="796">
                  <c:v>6.2934636567177132E-4</c:v>
                </c:pt>
                <c:pt idx="797">
                  <c:v>6.2301443863290633E-4</c:v>
                </c:pt>
                <c:pt idx="798">
                  <c:v>6.1665541732979238E-4</c:v>
                </c:pt>
                <c:pt idx="799">
                  <c:v>6.1026961319075423E-4</c:v>
                </c:pt>
                <c:pt idx="800">
                  <c:v>6.0385733764411651E-4</c:v>
                </c:pt>
                <c:pt idx="801">
                  <c:v>5.9741890211820398E-4</c:v>
                </c:pt>
                <c:pt idx="802">
                  <c:v>5.9095461804134139E-4</c:v>
                </c:pt>
                <c:pt idx="803">
                  <c:v>5.8446479684185339E-4</c:v>
                </c:pt>
                <c:pt idx="804">
                  <c:v>5.7794974994806471E-4</c:v>
                </c:pt>
                <c:pt idx="805">
                  <c:v>5.7140978878830002E-4</c:v>
                </c:pt>
                <c:pt idx="806">
                  <c:v>5.6484522479088395E-4</c:v>
                </c:pt>
                <c:pt idx="807">
                  <c:v>5.5825636938414125E-4</c:v>
                </c:pt>
                <c:pt idx="808">
                  <c:v>5.5164353399639668E-4</c:v>
                </c:pt>
                <c:pt idx="809">
                  <c:v>5.4500703005597487E-4</c:v>
                </c:pt>
                <c:pt idx="810">
                  <c:v>5.3834716899120059E-4</c:v>
                </c:pt>
                <c:pt idx="811">
                  <c:v>5.3166426223039847E-4</c:v>
                </c:pt>
                <c:pt idx="812">
                  <c:v>5.2495862120189327E-4</c:v>
                </c:pt>
                <c:pt idx="813">
                  <c:v>5.1823055733400962E-4</c:v>
                </c:pt>
                <c:pt idx="814">
                  <c:v>5.1148038205507229E-4</c:v>
                </c:pt>
                <c:pt idx="815">
                  <c:v>5.0470840679340591E-4</c:v>
                </c:pt>
                <c:pt idx="816">
                  <c:v>4.9791494297733523E-4</c:v>
                </c:pt>
                <c:pt idx="817">
                  <c:v>4.9110030203518491E-4</c:v>
                </c:pt>
                <c:pt idx="818">
                  <c:v>4.8426479539527968E-4</c:v>
                </c:pt>
                <c:pt idx="819">
                  <c:v>4.7740873448594425E-4</c:v>
                </c:pt>
                <c:pt idx="820">
                  <c:v>4.7053243073550332E-4</c:v>
                </c:pt>
                <c:pt idx="821">
                  <c:v>4.6363619557228159E-4</c:v>
                </c:pt>
                <c:pt idx="822">
                  <c:v>4.5672034042460374E-4</c:v>
                </c:pt>
                <c:pt idx="823">
                  <c:v>4.4978517672079448E-4</c:v>
                </c:pt>
                <c:pt idx="824">
                  <c:v>4.4283101588917851E-4</c:v>
                </c:pt>
                <c:pt idx="825">
                  <c:v>4.3585816935808052E-4</c:v>
                </c:pt>
                <c:pt idx="826">
                  <c:v>4.2886694855582522E-4</c:v>
                </c:pt>
                <c:pt idx="827">
                  <c:v>4.2185766491073729E-4</c:v>
                </c:pt>
                <c:pt idx="828">
                  <c:v>4.1483062985114144E-4</c:v>
                </c:pt>
                <c:pt idx="829">
                  <c:v>4.0778615480536242E-4</c:v>
                </c:pt>
                <c:pt idx="830">
                  <c:v>4.0072455120172487E-4</c:v>
                </c:pt>
                <c:pt idx="831">
                  <c:v>3.9364613046855349E-4</c:v>
                </c:pt>
                <c:pt idx="832">
                  <c:v>3.8655120403417303E-4</c:v>
                </c:pt>
                <c:pt idx="833">
                  <c:v>3.7944008332690813E-4</c:v>
                </c:pt>
                <c:pt idx="834">
                  <c:v>3.7231307977508355E-4</c:v>
                </c:pt>
                <c:pt idx="835">
                  <c:v>3.6517050480702393E-4</c:v>
                </c:pt>
                <c:pt idx="836">
                  <c:v>3.5801266985105402E-4</c:v>
                </c:pt>
                <c:pt idx="837">
                  <c:v>3.5083988633549852E-4</c:v>
                </c:pt>
                <c:pt idx="838">
                  <c:v>3.4365246568868212E-4</c:v>
                </c:pt>
                <c:pt idx="839">
                  <c:v>3.3645071933892948E-4</c:v>
                </c:pt>
                <c:pt idx="840">
                  <c:v>3.2923495871456534E-4</c:v>
                </c:pt>
                <c:pt idx="841">
                  <c:v>3.2200549524391439E-4</c:v>
                </c:pt>
                <c:pt idx="842">
                  <c:v>3.1476264035530134E-4</c:v>
                </c:pt>
                <c:pt idx="843">
                  <c:v>3.0750670547705089E-4</c:v>
                </c:pt>
                <c:pt idx="844">
                  <c:v>3.0023800203748773E-4</c:v>
                </c:pt>
                <c:pt idx="845">
                  <c:v>2.9295684146493655E-4</c:v>
                </c:pt>
                <c:pt idx="846">
                  <c:v>2.8566353518772207E-4</c:v>
                </c:pt>
                <c:pt idx="847">
                  <c:v>2.7835839463416896E-4</c:v>
                </c:pt>
                <c:pt idx="848">
                  <c:v>2.7104173123260194E-4</c:v>
                </c:pt>
                <c:pt idx="849">
                  <c:v>2.6371385641134576E-4</c:v>
                </c:pt>
                <c:pt idx="850">
                  <c:v>2.5637508159872505E-4</c:v>
                </c:pt>
                <c:pt idx="851">
                  <c:v>2.4902571822306451E-4</c:v>
                </c:pt>
                <c:pt idx="852">
                  <c:v>2.4166607771268888E-4</c:v>
                </c:pt>
                <c:pt idx="853">
                  <c:v>2.3429647149592284E-4</c:v>
                </c:pt>
                <c:pt idx="854">
                  <c:v>2.2691721100109109E-4</c:v>
                </c:pt>
                <c:pt idx="855">
                  <c:v>2.1952860765651834E-4</c:v>
                </c:pt>
                <c:pt idx="856">
                  <c:v>2.1213097289052928E-4</c:v>
                </c:pt>
                <c:pt idx="857">
                  <c:v>2.047246181314486E-4</c:v>
                </c:pt>
                <c:pt idx="858">
                  <c:v>1.9730985480760104E-4</c:v>
                </c:pt>
                <c:pt idx="859">
                  <c:v>1.8988699434731125E-4</c:v>
                </c:pt>
                <c:pt idx="860">
                  <c:v>1.8245634817890398E-4</c:v>
                </c:pt>
                <c:pt idx="861">
                  <c:v>1.7501822773070388E-4</c:v>
                </c:pt>
                <c:pt idx="862">
                  <c:v>1.6757294443103568E-4</c:v>
                </c:pt>
                <c:pt idx="863">
                  <c:v>1.6012080970822409E-4</c:v>
                </c:pt>
                <c:pt idx="864">
                  <c:v>1.5266213499059379E-4</c:v>
                </c:pt>
                <c:pt idx="865">
                  <c:v>1.4519723170646948E-4</c:v>
                </c:pt>
                <c:pt idx="866">
                  <c:v>1.3772641128417587E-4</c:v>
                </c:pt>
                <c:pt idx="867">
                  <c:v>1.3024998515203764E-4</c:v>
                </c:pt>
                <c:pt idx="868">
                  <c:v>1.2276826473837951E-4</c:v>
                </c:pt>
                <c:pt idx="869">
                  <c:v>1.1528156147152617E-4</c:v>
                </c:pt>
                <c:pt idx="870">
                  <c:v>1.0779018677980233E-4</c:v>
                </c:pt>
                <c:pt idx="871">
                  <c:v>1.0029445209153268E-4</c:v>
                </c:pt>
                <c:pt idx="872">
                  <c:v>9.2794668835041936E-5</c:v>
                </c:pt>
                <c:pt idx="873">
                  <c:v>8.5291148438654781E-5</c:v>
                </c:pt>
                <c:pt idx="874">
                  <c:v>7.7784202330695925E-5</c:v>
                </c:pt>
                <c:pt idx="875">
                  <c:v>7.0274141939490067E-5</c:v>
                </c:pt>
                <c:pt idx="876">
                  <c:v>6.2761278693361904E-5</c:v>
                </c:pt>
                <c:pt idx="877">
                  <c:v>5.5245924020636133E-5</c:v>
                </c:pt>
                <c:pt idx="878">
                  <c:v>4.7728389349637459E-5</c:v>
                </c:pt>
                <c:pt idx="879">
                  <c:v>4.0208986108690586E-5</c:v>
                </c:pt>
                <c:pt idx="880">
                  <c:v>3.2688025726120205E-5</c:v>
                </c:pt>
                <c:pt idx="881">
                  <c:v>2.5165819630251023E-5</c:v>
                </c:pt>
                <c:pt idx="882">
                  <c:v>1.7642679249407742E-5</c:v>
                </c:pt>
                <c:pt idx="883">
                  <c:v>1.0118916011915056E-5</c:v>
                </c:pt>
                <c:pt idx="884">
                  <c:v>2.5948413460976671E-6</c:v>
                </c:pt>
                <c:pt idx="885">
                  <c:v>-4.9292333197197252E-6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1.55E-4</c:v>
                </c:pt>
                <c:pt idx="1">
                  <c:v>1.5499876836547899E-4</c:v>
                </c:pt>
                <c:pt idx="2">
                  <c:v>1.5499630509643698E-4</c:v>
                </c:pt>
                <c:pt idx="3">
                  <c:v>1.5499261019287394E-4</c:v>
                </c:pt>
                <c:pt idx="4">
                  <c:v>1.5498768365478991E-4</c:v>
                </c:pt>
                <c:pt idx="5">
                  <c:v>1.5498152548218486E-4</c:v>
                </c:pt>
                <c:pt idx="6">
                  <c:v>1.5497413567505883E-4</c:v>
                </c:pt>
                <c:pt idx="7">
                  <c:v>1.5496551423341176E-4</c:v>
                </c:pt>
                <c:pt idx="8">
                  <c:v>1.549556611572437E-4</c:v>
                </c:pt>
                <c:pt idx="9">
                  <c:v>1.5494457644655462E-4</c:v>
                </c:pt>
                <c:pt idx="10">
                  <c:v>1.5493226010134453E-4</c:v>
                </c:pt>
                <c:pt idx="11">
                  <c:v>1.5491871212161345E-4</c:v>
                </c:pt>
                <c:pt idx="12">
                  <c:v>1.5490393250736133E-4</c:v>
                </c:pt>
                <c:pt idx="13">
                  <c:v>1.5488792125858822E-4</c:v>
                </c:pt>
                <c:pt idx="14">
                  <c:v>1.548706783752941E-4</c:v>
                </c:pt>
                <c:pt idx="15">
                  <c:v>1.5485220385747899E-4</c:v>
                </c:pt>
                <c:pt idx="16">
                  <c:v>1.5483249770514284E-4</c:v>
                </c:pt>
                <c:pt idx="17">
                  <c:v>1.5481155991828571E-4</c:v>
                </c:pt>
                <c:pt idx="18">
                  <c:v>1.5478939049690755E-4</c:v>
                </c:pt>
                <c:pt idx="19">
                  <c:v>1.5476598944100839E-4</c:v>
                </c:pt>
                <c:pt idx="20">
                  <c:v>1.5474135675058823E-4</c:v>
                </c:pt>
                <c:pt idx="21">
                  <c:v>1.5471549242564704E-4</c:v>
                </c:pt>
                <c:pt idx="22">
                  <c:v>1.5468839646618485E-4</c:v>
                </c:pt>
                <c:pt idx="23">
                  <c:v>1.5466006887220166E-4</c:v>
                </c:pt>
                <c:pt idx="24">
                  <c:v>1.5463050964369744E-4</c:v>
                </c:pt>
                <c:pt idx="25">
                  <c:v>1.5459971878067224E-4</c:v>
                </c:pt>
                <c:pt idx="26">
                  <c:v>1.5456769628312603E-4</c:v>
                </c:pt>
                <c:pt idx="27">
                  <c:v>1.545344421510588E-4</c:v>
                </c:pt>
                <c:pt idx="28">
                  <c:v>1.5449995638447056E-4</c:v>
                </c:pt>
                <c:pt idx="29">
                  <c:v>1.544642389833613E-4</c:v>
                </c:pt>
                <c:pt idx="30">
                  <c:v>1.5442728994773106E-4</c:v>
                </c:pt>
                <c:pt idx="31">
                  <c:v>1.543891092775798E-4</c:v>
                </c:pt>
                <c:pt idx="32">
                  <c:v>1.5434969697290752E-4</c:v>
                </c:pt>
                <c:pt idx="33">
                  <c:v>1.5430905303371424E-4</c:v>
                </c:pt>
                <c:pt idx="34">
                  <c:v>1.5426717745999996E-4</c:v>
                </c:pt>
                <c:pt idx="35">
                  <c:v>1.5422407025176467E-4</c:v>
                </c:pt>
                <c:pt idx="36">
                  <c:v>1.5417973140900837E-4</c:v>
                </c:pt>
                <c:pt idx="37">
                  <c:v>1.5413416093173105E-4</c:v>
                </c:pt>
                <c:pt idx="38">
                  <c:v>1.5408735881993271E-4</c:v>
                </c:pt>
                <c:pt idx="39">
                  <c:v>1.5403932507361339E-4</c:v>
                </c:pt>
                <c:pt idx="40">
                  <c:v>1.5399005969277306E-4</c:v>
                </c:pt>
                <c:pt idx="41">
                  <c:v>1.5393956267741171E-4</c:v>
                </c:pt>
                <c:pt idx="42">
                  <c:v>1.5388783402752934E-4</c:v>
                </c:pt>
                <c:pt idx="43">
                  <c:v>1.5383487374312599E-4</c:v>
                </c:pt>
                <c:pt idx="44">
                  <c:v>1.537806818242016E-4</c:v>
                </c:pt>
                <c:pt idx="45">
                  <c:v>1.5372525827075622E-4</c:v>
                </c:pt>
                <c:pt idx="46">
                  <c:v>1.5366860308278985E-4</c:v>
                </c:pt>
                <c:pt idx="47">
                  <c:v>1.5361071626030244E-4</c:v>
                </c:pt>
                <c:pt idx="48">
                  <c:v>1.5355159780329404E-4</c:v>
                </c:pt>
                <c:pt idx="49">
                  <c:v>1.534912477117646E-4</c:v>
                </c:pt>
                <c:pt idx="50">
                  <c:v>1.5342966598571421E-4</c:v>
                </c:pt>
                <c:pt idx="51">
                  <c:v>1.5336685262514277E-4</c:v>
                </c:pt>
                <c:pt idx="52">
                  <c:v>1.5330280763005031E-4</c:v>
                </c:pt>
                <c:pt idx="53">
                  <c:v>1.5323753100043687E-4</c:v>
                </c:pt>
                <c:pt idx="54">
                  <c:v>1.5317102273630241E-4</c:v>
                </c:pt>
                <c:pt idx="55">
                  <c:v>1.5310328283764694E-4</c:v>
                </c:pt>
                <c:pt idx="56">
                  <c:v>1.5303431130447048E-4</c:v>
                </c:pt>
                <c:pt idx="57">
                  <c:v>1.5296410813677298E-4</c:v>
                </c:pt>
                <c:pt idx="58">
                  <c:v>1.5289267333455449E-4</c:v>
                </c:pt>
                <c:pt idx="59">
                  <c:v>1.5282000689781499E-4</c:v>
                </c:pt>
                <c:pt idx="60">
                  <c:v>1.527461088265545E-4</c:v>
                </c:pt>
                <c:pt idx="61">
                  <c:v>1.5267097912077297E-4</c:v>
                </c:pt>
                <c:pt idx="62">
                  <c:v>1.5259461778047045E-4</c:v>
                </c:pt>
                <c:pt idx="63">
                  <c:v>1.5251702480564692E-4</c:v>
                </c:pt>
                <c:pt idx="64">
                  <c:v>1.5243820019630237E-4</c:v>
                </c:pt>
                <c:pt idx="65">
                  <c:v>1.5235814395243681E-4</c:v>
                </c:pt>
                <c:pt idx="66">
                  <c:v>1.5227685607405026E-4</c:v>
                </c:pt>
                <c:pt idx="67">
                  <c:v>1.521943365611427E-4</c:v>
                </c:pt>
                <c:pt idx="68">
                  <c:v>1.5211058541371412E-4</c:v>
                </c:pt>
                <c:pt idx="69">
                  <c:v>1.5202560263176453E-4</c:v>
                </c:pt>
                <c:pt idx="70">
                  <c:v>1.5193938821529395E-4</c:v>
                </c:pt>
                <c:pt idx="71">
                  <c:v>1.5185194216430235E-4</c:v>
                </c:pt>
                <c:pt idx="72">
                  <c:v>1.5176326447878974E-4</c:v>
                </c:pt>
                <c:pt idx="73">
                  <c:v>1.5167335515875612E-4</c:v>
                </c:pt>
                <c:pt idx="74">
                  <c:v>1.5158221420420148E-4</c:v>
                </c:pt>
                <c:pt idx="75">
                  <c:v>1.5148984161512586E-4</c:v>
                </c:pt>
                <c:pt idx="76">
                  <c:v>1.5139623739152922E-4</c:v>
                </c:pt>
                <c:pt idx="77">
                  <c:v>1.5130140153341156E-4</c:v>
                </c:pt>
                <c:pt idx="78">
                  <c:v>1.5120533404077289E-4</c:v>
                </c:pt>
                <c:pt idx="79">
                  <c:v>1.5110803491361324E-4</c:v>
                </c:pt>
                <c:pt idx="80">
                  <c:v>1.5100950415193254E-4</c:v>
                </c:pt>
                <c:pt idx="81">
                  <c:v>1.5090974175573085E-4</c:v>
                </c:pt>
                <c:pt idx="82">
                  <c:v>1.5080874772500815E-4</c:v>
                </c:pt>
                <c:pt idx="83">
                  <c:v>1.5070652205976447E-4</c:v>
                </c:pt>
                <c:pt idx="84">
                  <c:v>1.5060306475999974E-4</c:v>
                </c:pt>
                <c:pt idx="85">
                  <c:v>1.5049837582571402E-4</c:v>
                </c:pt>
                <c:pt idx="86">
                  <c:v>1.5039245525690729E-4</c:v>
                </c:pt>
                <c:pt idx="87">
                  <c:v>1.5028530305357957E-4</c:v>
                </c:pt>
                <c:pt idx="88">
                  <c:v>1.5017691921573082E-4</c:v>
                </c:pt>
                <c:pt idx="89">
                  <c:v>1.5006730374336107E-4</c:v>
                </c:pt>
                <c:pt idx="90">
                  <c:v>1.4995645663647031E-4</c:v>
                </c:pt>
                <c:pt idx="91">
                  <c:v>1.4984437789505853E-4</c:v>
                </c:pt>
                <c:pt idx="92">
                  <c:v>1.4973106751912574E-4</c:v>
                </c:pt>
                <c:pt idx="93">
                  <c:v>1.4961652550867196E-4</c:v>
                </c:pt>
                <c:pt idx="94">
                  <c:v>1.4950075186369717E-4</c:v>
                </c:pt>
                <c:pt idx="95">
                  <c:v>1.4938374658420136E-4</c:v>
                </c:pt>
                <c:pt idx="96">
                  <c:v>1.4926550967018454E-4</c:v>
                </c:pt>
                <c:pt idx="97">
                  <c:v>1.4914604112164674E-4</c:v>
                </c:pt>
                <c:pt idx="98">
                  <c:v>1.4902534093858789E-4</c:v>
                </c:pt>
                <c:pt idx="99">
                  <c:v>1.4890340912100805E-4</c:v>
                </c:pt>
                <c:pt idx="100">
                  <c:v>1.487802456689072E-4</c:v>
                </c:pt>
                <c:pt idx="101">
                  <c:v>1.4865585058228536E-4</c:v>
                </c:pt>
                <c:pt idx="102">
                  <c:v>1.4853022386114248E-4</c:v>
                </c:pt>
                <c:pt idx="103">
                  <c:v>1.4840336550547861E-4</c:v>
                </c:pt>
                <c:pt idx="104">
                  <c:v>1.4827527551529372E-4</c:v>
                </c:pt>
                <c:pt idx="105">
                  <c:v>1.4814595389058785E-4</c:v>
                </c:pt>
                <c:pt idx="106">
                  <c:v>1.4801540063136094E-4</c:v>
                </c:pt>
                <c:pt idx="107">
                  <c:v>1.4788361573761304E-4</c:v>
                </c:pt>
                <c:pt idx="108">
                  <c:v>1.4775059920934413E-4</c:v>
                </c:pt>
                <c:pt idx="109">
                  <c:v>1.476163510465542E-4</c:v>
                </c:pt>
                <c:pt idx="110">
                  <c:v>1.4748087124924326E-4</c:v>
                </c:pt>
                <c:pt idx="111">
                  <c:v>1.4734415981741133E-4</c:v>
                </c:pt>
                <c:pt idx="112">
                  <c:v>1.4720621675105839E-4</c:v>
                </c:pt>
                <c:pt idx="113">
                  <c:v>1.4706704205018443E-4</c:v>
                </c:pt>
                <c:pt idx="114">
                  <c:v>1.4692663571478945E-4</c:v>
                </c:pt>
                <c:pt idx="115">
                  <c:v>1.4678499774487349E-4</c:v>
                </c:pt>
                <c:pt idx="116">
                  <c:v>1.4664212814043649E-4</c:v>
                </c:pt>
                <c:pt idx="117">
                  <c:v>1.464980269014785E-4</c:v>
                </c:pt>
                <c:pt idx="118">
                  <c:v>1.463526940279995E-4</c:v>
                </c:pt>
                <c:pt idx="119">
                  <c:v>1.4620612951999951E-4</c:v>
                </c:pt>
                <c:pt idx="120">
                  <c:v>1.4605833337747847E-4</c:v>
                </c:pt>
                <c:pt idx="121">
                  <c:v>1.4590930560043645E-4</c:v>
                </c:pt>
                <c:pt idx="122">
                  <c:v>1.4575904618887342E-4</c:v>
                </c:pt>
                <c:pt idx="123">
                  <c:v>1.4560755514278939E-4</c:v>
                </c:pt>
                <c:pt idx="124">
                  <c:v>1.4545483246218433E-4</c:v>
                </c:pt>
                <c:pt idx="125">
                  <c:v>1.4530087814705828E-4</c:v>
                </c:pt>
                <c:pt idx="126">
                  <c:v>1.4514569219741121E-4</c:v>
                </c:pt>
                <c:pt idx="127">
                  <c:v>1.4498927461324313E-4</c:v>
                </c:pt>
                <c:pt idx="128">
                  <c:v>1.4483162539455404E-4</c:v>
                </c:pt>
                <c:pt idx="129">
                  <c:v>1.4467274454134396E-4</c:v>
                </c:pt>
                <c:pt idx="130">
                  <c:v>1.4451263205361286E-4</c:v>
                </c:pt>
                <c:pt idx="131">
                  <c:v>1.4435128793136075E-4</c:v>
                </c:pt>
                <c:pt idx="132">
                  <c:v>1.4418871217458762E-4</c:v>
                </c:pt>
                <c:pt idx="133">
                  <c:v>1.4402490478329351E-4</c:v>
                </c:pt>
                <c:pt idx="134">
                  <c:v>1.4385986575747835E-4</c:v>
                </c:pt>
                <c:pt idx="135">
                  <c:v>1.4369359509714221E-4</c:v>
                </c:pt>
                <c:pt idx="136">
                  <c:v>1.4352609280228506E-4</c:v>
                </c:pt>
                <c:pt idx="137">
                  <c:v>1.4335735887290691E-4</c:v>
                </c:pt>
                <c:pt idx="138">
                  <c:v>1.4318739330900773E-4</c:v>
                </c:pt>
                <c:pt idx="139">
                  <c:v>1.4301619611058755E-4</c:v>
                </c:pt>
                <c:pt idx="140">
                  <c:v>1.4284376727764637E-4</c:v>
                </c:pt>
                <c:pt idx="141">
                  <c:v>1.4267010681018419E-4</c:v>
                </c:pt>
                <c:pt idx="142">
                  <c:v>1.4249521470820098E-4</c:v>
                </c:pt>
                <c:pt idx="143">
                  <c:v>1.4231909097169677E-4</c:v>
                </c:pt>
                <c:pt idx="144">
                  <c:v>1.4214173560067155E-4</c:v>
                </c:pt>
                <c:pt idx="145">
                  <c:v>1.4196314859512532E-4</c:v>
                </c:pt>
                <c:pt idx="146">
                  <c:v>1.4178332995505808E-4</c:v>
                </c:pt>
                <c:pt idx="147">
                  <c:v>1.4160227968046984E-4</c:v>
                </c:pt>
                <c:pt idx="148">
                  <c:v>1.4141999777136059E-4</c:v>
                </c:pt>
                <c:pt idx="149">
                  <c:v>1.4123648422773033E-4</c:v>
                </c:pt>
                <c:pt idx="150">
                  <c:v>1.4105173904957905E-4</c:v>
                </c:pt>
                <c:pt idx="151">
                  <c:v>1.4086576223690676E-4</c:v>
                </c:pt>
                <c:pt idx="152">
                  <c:v>1.4067855378971348E-4</c:v>
                </c:pt>
                <c:pt idx="153">
                  <c:v>1.4049011370799918E-4</c:v>
                </c:pt>
                <c:pt idx="154">
                  <c:v>1.4030044199176388E-4</c:v>
                </c:pt>
                <c:pt idx="155">
                  <c:v>1.4010953864100758E-4</c:v>
                </c:pt>
                <c:pt idx="156">
                  <c:v>1.3991740365573024E-4</c:v>
                </c:pt>
                <c:pt idx="157">
                  <c:v>1.3972403703593192E-4</c:v>
                </c:pt>
                <c:pt idx="158">
                  <c:v>1.3952943878161258E-4</c:v>
                </c:pt>
                <c:pt idx="159">
                  <c:v>1.3933360889277222E-4</c:v>
                </c:pt>
                <c:pt idx="160">
                  <c:v>1.3913654736941088E-4</c:v>
                </c:pt>
                <c:pt idx="161">
                  <c:v>1.3893825421152853E-4</c:v>
                </c:pt>
                <c:pt idx="162">
                  <c:v>1.3873872941912513E-4</c:v>
                </c:pt>
                <c:pt idx="163">
                  <c:v>1.3853797299220074E-4</c:v>
                </c:pt>
                <c:pt idx="164">
                  <c:v>1.3833598493075537E-4</c:v>
                </c:pt>
                <c:pt idx="165">
                  <c:v>1.3813276523478896E-4</c:v>
                </c:pt>
                <c:pt idx="166">
                  <c:v>1.3792831390430156E-4</c:v>
                </c:pt>
                <c:pt idx="167">
                  <c:v>1.3772263093929314E-4</c:v>
                </c:pt>
                <c:pt idx="168">
                  <c:v>1.3751571633976374E-4</c:v>
                </c:pt>
                <c:pt idx="169">
                  <c:v>1.3730757010571329E-4</c:v>
                </c:pt>
                <c:pt idx="170">
                  <c:v>1.3709819223714186E-4</c:v>
                </c:pt>
                <c:pt idx="171">
                  <c:v>1.3688758273404942E-4</c:v>
                </c:pt>
                <c:pt idx="172">
                  <c:v>1.3667574159643595E-4</c:v>
                </c:pt>
                <c:pt idx="173">
                  <c:v>1.3646266882430148E-4</c:v>
                </c:pt>
                <c:pt idx="174">
                  <c:v>1.3624836441764602E-4</c:v>
                </c:pt>
                <c:pt idx="175">
                  <c:v>1.3603282837646954E-4</c:v>
                </c:pt>
                <c:pt idx="176">
                  <c:v>1.3581606070077202E-4</c:v>
                </c:pt>
                <c:pt idx="177">
                  <c:v>1.3559806139055354E-4</c:v>
                </c:pt>
                <c:pt idx="178">
                  <c:v>1.3537883044581402E-4</c:v>
                </c:pt>
                <c:pt idx="179">
                  <c:v>1.3515836786655351E-4</c:v>
                </c:pt>
                <c:pt idx="180">
                  <c:v>1.3493667365277199E-4</c:v>
                </c:pt>
                <c:pt idx="181">
                  <c:v>1.3471374780446945E-4</c:v>
                </c:pt>
                <c:pt idx="182">
                  <c:v>1.344895903216459E-4</c:v>
                </c:pt>
                <c:pt idx="183">
                  <c:v>1.3426420120430136E-4</c:v>
                </c:pt>
                <c:pt idx="184">
                  <c:v>1.3403758045243581E-4</c:v>
                </c:pt>
                <c:pt idx="185">
                  <c:v>1.3380972806604924E-4</c:v>
                </c:pt>
                <c:pt idx="186">
                  <c:v>1.3358064404514166E-4</c:v>
                </c:pt>
                <c:pt idx="187">
                  <c:v>1.3335032838971306E-4</c:v>
                </c:pt>
                <c:pt idx="188">
                  <c:v>1.3311878109976348E-4</c:v>
                </c:pt>
                <c:pt idx="189">
                  <c:v>1.3288600217529288E-4</c:v>
                </c:pt>
                <c:pt idx="190">
                  <c:v>1.3265199161630127E-4</c:v>
                </c:pt>
                <c:pt idx="191">
                  <c:v>1.3241674942278864E-4</c:v>
                </c:pt>
                <c:pt idx="192">
                  <c:v>1.3218027559475502E-4</c:v>
                </c:pt>
                <c:pt idx="193">
                  <c:v>1.3194257013220039E-4</c:v>
                </c:pt>
                <c:pt idx="194">
                  <c:v>1.3170363303512475E-4</c:v>
                </c:pt>
                <c:pt idx="195">
                  <c:v>1.3146346430352809E-4</c:v>
                </c:pt>
                <c:pt idx="196">
                  <c:v>1.3122206393741042E-4</c:v>
                </c:pt>
                <c:pt idx="197">
                  <c:v>1.3097943193677176E-4</c:v>
                </c:pt>
                <c:pt idx="198">
                  <c:v>1.3073556830161208E-4</c:v>
                </c:pt>
                <c:pt idx="199">
                  <c:v>1.3049047303193139E-4</c:v>
                </c:pt>
                <c:pt idx="200">
                  <c:v>1.3024414612772969E-4</c:v>
                </c:pt>
                <c:pt idx="201">
                  <c:v>1.29996587589007E-4</c:v>
                </c:pt>
                <c:pt idx="202">
                  <c:v>1.2974779741576329E-4</c:v>
                </c:pt>
                <c:pt idx="203">
                  <c:v>1.2949777560799857E-4</c:v>
                </c:pt>
                <c:pt idx="204">
                  <c:v>1.2924652216571284E-4</c:v>
                </c:pt>
                <c:pt idx="205">
                  <c:v>1.2899403708890609E-4</c:v>
                </c:pt>
                <c:pt idx="206">
                  <c:v>1.2874032037757835E-4</c:v>
                </c:pt>
                <c:pt idx="207">
                  <c:v>1.284853720317296E-4</c:v>
                </c:pt>
                <c:pt idx="208">
                  <c:v>1.2822919205135984E-4</c:v>
                </c:pt>
                <c:pt idx="209">
                  <c:v>1.2797178043646906E-4</c:v>
                </c:pt>
                <c:pt idx="210">
                  <c:v>1.2771313718705729E-4</c:v>
                </c:pt>
                <c:pt idx="211">
                  <c:v>1.2745326230312451E-4</c:v>
                </c:pt>
                <c:pt idx="212">
                  <c:v>1.2719215578467068E-4</c:v>
                </c:pt>
                <c:pt idx="213">
                  <c:v>1.269298176316959E-4</c:v>
                </c:pt>
                <c:pt idx="214">
                  <c:v>1.2666624784420007E-4</c:v>
                </c:pt>
                <c:pt idx="215">
                  <c:v>1.2640144642218326E-4</c:v>
                </c:pt>
                <c:pt idx="216">
                  <c:v>1.2613541336564541E-4</c:v>
                </c:pt>
                <c:pt idx="217">
                  <c:v>1.2586814867458659E-4</c:v>
                </c:pt>
                <c:pt idx="218">
                  <c:v>1.2559965234900674E-4</c:v>
                </c:pt>
                <c:pt idx="219">
                  <c:v>1.2532992438890587E-4</c:v>
                </c:pt>
                <c:pt idx="220">
                  <c:v>1.2505896479428401E-4</c:v>
                </c:pt>
                <c:pt idx="221">
                  <c:v>1.2478677356514114E-4</c:v>
                </c:pt>
                <c:pt idx="222">
                  <c:v>1.2451335070147725E-4</c:v>
                </c:pt>
                <c:pt idx="223">
                  <c:v>1.2423869620329238E-4</c:v>
                </c:pt>
                <c:pt idx="224">
                  <c:v>1.2396281007058646E-4</c:v>
                </c:pt>
                <c:pt idx="225">
                  <c:v>1.2368569230335956E-4</c:v>
                </c:pt>
                <c:pt idx="226">
                  <c:v>1.2340734290161164E-4</c:v>
                </c:pt>
                <c:pt idx="227">
                  <c:v>1.2312776186534271E-4</c:v>
                </c:pt>
                <c:pt idx="228">
                  <c:v>1.2284694919455279E-4</c:v>
                </c:pt>
                <c:pt idx="229">
                  <c:v>1.2256490488924185E-4</c:v>
                </c:pt>
                <c:pt idx="230">
                  <c:v>1.222816289494099E-4</c:v>
                </c:pt>
                <c:pt idx="231">
                  <c:v>1.2199712137505694E-4</c:v>
                </c:pt>
                <c:pt idx="232">
                  <c:v>1.2171138216618296E-4</c:v>
                </c:pt>
                <c:pt idx="233">
                  <c:v>1.21424411322788E-4</c:v>
                </c:pt>
                <c:pt idx="234">
                  <c:v>1.2113620884487202E-4</c:v>
                </c:pt>
                <c:pt idx="235">
                  <c:v>1.2084677473243503E-4</c:v>
                </c:pt>
                <c:pt idx="236">
                  <c:v>1.2055610898547702E-4</c:v>
                </c:pt>
                <c:pt idx="237">
                  <c:v>1.2026421160399799E-4</c:v>
                </c:pt>
                <c:pt idx="238">
                  <c:v>1.1997108258799798E-4</c:v>
                </c:pt>
                <c:pt idx="239">
                  <c:v>1.1967672193747696E-4</c:v>
                </c:pt>
                <c:pt idx="240">
                  <c:v>1.1938112965243492E-4</c:v>
                </c:pt>
                <c:pt idx="241">
                  <c:v>1.1908430573287189E-4</c:v>
                </c:pt>
                <c:pt idx="242">
                  <c:v>1.1878625017878783E-4</c:v>
                </c:pt>
                <c:pt idx="243">
                  <c:v>1.1848696299018277E-4</c:v>
                </c:pt>
                <c:pt idx="244">
                  <c:v>1.181864441670567E-4</c:v>
                </c:pt>
                <c:pt idx="245">
                  <c:v>1.1788469370940962E-4</c:v>
                </c:pt>
                <c:pt idx="246">
                  <c:v>1.1758171161724154E-4</c:v>
                </c:pt>
                <c:pt idx="247">
                  <c:v>1.1727749789055244E-4</c:v>
                </c:pt>
                <c:pt idx="248">
                  <c:v>1.1697205252934234E-4</c:v>
                </c:pt>
                <c:pt idx="249">
                  <c:v>1.1666537553361124E-4</c:v>
                </c:pt>
                <c:pt idx="250">
                  <c:v>1.1635746690335911E-4</c:v>
                </c:pt>
                <c:pt idx="251">
                  <c:v>1.16048326638586E-4</c:v>
                </c:pt>
                <c:pt idx="252">
                  <c:v>1.1573795473929185E-4</c:v>
                </c:pt>
                <c:pt idx="253">
                  <c:v>1.154263512054767E-4</c:v>
                </c:pt>
                <c:pt idx="254">
                  <c:v>1.1511351603714056E-4</c:v>
                </c:pt>
                <c:pt idx="255">
                  <c:v>1.1479944923428338E-4</c:v>
                </c:pt>
                <c:pt idx="256">
                  <c:v>1.1448415079690522E-4</c:v>
                </c:pt>
                <c:pt idx="257">
                  <c:v>1.1416762072500604E-4</c:v>
                </c:pt>
                <c:pt idx="258">
                  <c:v>1.1384985901858585E-4</c:v>
                </c:pt>
                <c:pt idx="259">
                  <c:v>1.1353086567764465E-4</c:v>
                </c:pt>
                <c:pt idx="260">
                  <c:v>1.1321064070218245E-4</c:v>
                </c:pt>
                <c:pt idx="261">
                  <c:v>1.1288918409219924E-4</c:v>
                </c:pt>
                <c:pt idx="262">
                  <c:v>1.1256649584769502E-4</c:v>
                </c:pt>
                <c:pt idx="263">
                  <c:v>1.1224257596866979E-4</c:v>
                </c:pt>
                <c:pt idx="264">
                  <c:v>1.1191742445512353E-4</c:v>
                </c:pt>
                <c:pt idx="265">
                  <c:v>1.115910413070563E-4</c:v>
                </c:pt>
                <c:pt idx="266">
                  <c:v>1.1126342652446804E-4</c:v>
                </c:pt>
                <c:pt idx="267">
                  <c:v>1.1093458010735878E-4</c:v>
                </c:pt>
                <c:pt idx="268">
                  <c:v>1.1060450205572851E-4</c:v>
                </c:pt>
                <c:pt idx="269">
                  <c:v>1.1027319236957722E-4</c:v>
                </c:pt>
                <c:pt idx="270">
                  <c:v>1.0994065104890494E-4</c:v>
                </c:pt>
                <c:pt idx="271">
                  <c:v>1.0960687809371164E-4</c:v>
                </c:pt>
                <c:pt idx="272">
                  <c:v>1.0927187350399733E-4</c:v>
                </c:pt>
                <c:pt idx="273">
                  <c:v>1.0893563727976201E-4</c:v>
                </c:pt>
                <c:pt idx="274">
                  <c:v>1.0859816942100569E-4</c:v>
                </c:pt>
                <c:pt idx="275">
                  <c:v>1.0825967384461138E-4</c:v>
                </c:pt>
                <c:pt idx="276">
                  <c:v>1.0791994749410487E-4</c:v>
                </c:pt>
                <c:pt idx="277">
                  <c:v>1.0757899036948612E-4</c:v>
                </c:pt>
                <c:pt idx="278">
                  <c:v>1.0723680247075517E-4</c:v>
                </c:pt>
                <c:pt idx="279">
                  <c:v>1.0689338379791198E-4</c:v>
                </c:pt>
                <c:pt idx="280">
                  <c:v>1.065487343509566E-4</c:v>
                </c:pt>
                <c:pt idx="281">
                  <c:v>1.0620285412988898E-4</c:v>
                </c:pt>
                <c:pt idx="282">
                  <c:v>1.0585574313470915E-4</c:v>
                </c:pt>
                <c:pt idx="283">
                  <c:v>1.0550740136541708E-4</c:v>
                </c:pt>
                <c:pt idx="284">
                  <c:v>1.0515782882201281E-4</c:v>
                </c:pt>
                <c:pt idx="285">
                  <c:v>1.0480702550449632E-4</c:v>
                </c:pt>
                <c:pt idx="286">
                  <c:v>1.044549914128676E-4</c:v>
                </c:pt>
                <c:pt idx="287">
                  <c:v>1.0410172654712667E-4</c:v>
                </c:pt>
                <c:pt idx="288">
                  <c:v>1.0374723090727352E-4</c:v>
                </c:pt>
                <c:pt idx="289">
                  <c:v>1.0339150449330814E-4</c:v>
                </c:pt>
                <c:pt idx="290">
                  <c:v>1.0303454730523056E-4</c:v>
                </c:pt>
                <c:pt idx="291">
                  <c:v>1.0267635934304075E-4</c:v>
                </c:pt>
                <c:pt idx="292">
                  <c:v>1.0231694060673871E-4</c:v>
                </c:pt>
                <c:pt idx="293">
                  <c:v>1.0195629109632448E-4</c:v>
                </c:pt>
                <c:pt idx="294">
                  <c:v>1.0159441081179801E-4</c:v>
                </c:pt>
                <c:pt idx="295">
                  <c:v>1.0123129975315933E-4</c:v>
                </c:pt>
                <c:pt idx="296">
                  <c:v>1.0086695792040841E-4</c:v>
                </c:pt>
                <c:pt idx="297">
                  <c:v>1.0050138531354528E-4</c:v>
                </c:pt>
                <c:pt idx="298">
                  <c:v>1.0013458193256994E-4</c:v>
                </c:pt>
                <c:pt idx="299">
                  <c:v>9.9766547777482384E-5</c:v>
                </c:pt>
                <c:pt idx="300">
                  <c:v>9.9397282848282594E-5</c:v>
                </c:pt>
                <c:pt idx="301">
                  <c:v>9.9026787144970593E-5</c:v>
                </c:pt>
                <c:pt idx="302">
                  <c:v>9.8655060667546368E-5</c:v>
                </c:pt>
                <c:pt idx="303">
                  <c:v>9.8282103416009932E-5</c:v>
                </c:pt>
                <c:pt idx="304">
                  <c:v>9.7907915390361272E-5</c:v>
                </c:pt>
                <c:pt idx="305">
                  <c:v>9.7532496590600374E-5</c:v>
                </c:pt>
                <c:pt idx="306">
                  <c:v>9.7155847016727292E-5</c:v>
                </c:pt>
                <c:pt idx="307">
                  <c:v>9.6777966668741973E-5</c:v>
                </c:pt>
                <c:pt idx="308">
                  <c:v>9.6398855546644428E-5</c:v>
                </c:pt>
                <c:pt idx="309">
                  <c:v>9.6018513650434674E-5</c:v>
                </c:pt>
                <c:pt idx="310">
                  <c:v>9.5636940980112694E-5</c:v>
                </c:pt>
                <c:pt idx="311">
                  <c:v>9.5254137535678504E-5</c:v>
                </c:pt>
                <c:pt idx="312">
                  <c:v>9.4870103317132076E-5</c:v>
                </c:pt>
                <c:pt idx="313">
                  <c:v>9.4484838324473437E-5</c:v>
                </c:pt>
                <c:pt idx="314">
                  <c:v>9.4098342557702588E-5</c:v>
                </c:pt>
                <c:pt idx="315">
                  <c:v>9.3710616016819514E-5</c:v>
                </c:pt>
                <c:pt idx="316">
                  <c:v>9.3321658701824229E-5</c:v>
                </c:pt>
                <c:pt idx="317">
                  <c:v>9.293147061271672E-5</c:v>
                </c:pt>
                <c:pt idx="318">
                  <c:v>9.2540051749496986E-5</c:v>
                </c:pt>
                <c:pt idx="319">
                  <c:v>9.2147402112165028E-5</c:v>
                </c:pt>
                <c:pt idx="320">
                  <c:v>9.1753521700720859E-5</c:v>
                </c:pt>
                <c:pt idx="321">
                  <c:v>9.135841051516448E-5</c:v>
                </c:pt>
                <c:pt idx="322">
                  <c:v>9.0962068555495862E-5</c:v>
                </c:pt>
                <c:pt idx="323">
                  <c:v>9.0564495821715034E-5</c:v>
                </c:pt>
                <c:pt idx="324">
                  <c:v>9.0165692313821995E-5</c:v>
                </c:pt>
                <c:pt idx="325">
                  <c:v>8.9765658031816718E-5</c:v>
                </c:pt>
                <c:pt idx="326">
                  <c:v>8.936439297569923E-5</c:v>
                </c:pt>
                <c:pt idx="327">
                  <c:v>8.8961897145469531E-5</c:v>
                </c:pt>
                <c:pt idx="328">
                  <c:v>8.8558170541127608E-5</c:v>
                </c:pt>
                <c:pt idx="329">
                  <c:v>8.8153213162673461E-5</c:v>
                </c:pt>
                <c:pt idx="330">
                  <c:v>8.7747025010107089E-5</c:v>
                </c:pt>
                <c:pt idx="331">
                  <c:v>8.733960608342852E-5</c:v>
                </c:pt>
                <c:pt idx="332">
                  <c:v>8.6930956382637713E-5</c:v>
                </c:pt>
                <c:pt idx="333">
                  <c:v>8.6521075907734681E-5</c:v>
                </c:pt>
                <c:pt idx="334">
                  <c:v>8.6109964658719439E-5</c:v>
                </c:pt>
                <c:pt idx="335">
                  <c:v>8.5697622635591986E-5</c:v>
                </c:pt>
                <c:pt idx="336">
                  <c:v>8.5284049838352309E-5</c:v>
                </c:pt>
                <c:pt idx="337">
                  <c:v>8.4869246267000407E-5</c:v>
                </c:pt>
                <c:pt idx="338">
                  <c:v>8.4453211921536295E-5</c:v>
                </c:pt>
                <c:pt idx="339">
                  <c:v>8.4035946801959958E-5</c:v>
                </c:pt>
                <c:pt idx="340">
                  <c:v>8.3617450908271397E-5</c:v>
                </c:pt>
                <c:pt idx="341">
                  <c:v>8.3197724240470625E-5</c:v>
                </c:pt>
                <c:pt idx="342">
                  <c:v>8.2776766798557642E-5</c:v>
                </c:pt>
                <c:pt idx="343">
                  <c:v>8.2354578582532421E-5</c:v>
                </c:pt>
                <c:pt idx="344">
                  <c:v>8.1931159592394989E-5</c:v>
                </c:pt>
                <c:pt idx="345">
                  <c:v>8.1506509828145333E-5</c:v>
                </c:pt>
                <c:pt idx="346">
                  <c:v>8.1080629289783466E-5</c:v>
                </c:pt>
                <c:pt idx="347">
                  <c:v>8.0653517977309375E-5</c:v>
                </c:pt>
                <c:pt idx="348">
                  <c:v>8.022517589072306E-5</c:v>
                </c:pt>
                <c:pt idx="349">
                  <c:v>7.9795603030024533E-5</c:v>
                </c:pt>
                <c:pt idx="350">
                  <c:v>7.9364799395213783E-5</c:v>
                </c:pt>
                <c:pt idx="351">
                  <c:v>7.8932764986290807E-5</c:v>
                </c:pt>
                <c:pt idx="352">
                  <c:v>7.8499499803255622E-5</c:v>
                </c:pt>
                <c:pt idx="353">
                  <c:v>7.8065003846108225E-5</c:v>
                </c:pt>
                <c:pt idx="354">
                  <c:v>7.762927711484859E-5</c:v>
                </c:pt>
                <c:pt idx="355">
                  <c:v>7.7192319609476745E-5</c:v>
                </c:pt>
                <c:pt idx="356">
                  <c:v>7.6754131329992688E-5</c:v>
                </c:pt>
                <c:pt idx="357">
                  <c:v>7.6314712276396394E-5</c:v>
                </c:pt>
                <c:pt idx="358">
                  <c:v>7.5874062448687889E-5</c:v>
                </c:pt>
                <c:pt idx="359">
                  <c:v>7.5432181846867173E-5</c:v>
                </c:pt>
                <c:pt idx="360">
                  <c:v>7.4989070470934233E-5</c:v>
                </c:pt>
                <c:pt idx="361">
                  <c:v>7.4544728320889069E-5</c:v>
                </c:pt>
                <c:pt idx="362">
                  <c:v>7.4099155396731693E-5</c:v>
                </c:pt>
                <c:pt idx="363">
                  <c:v>7.3652351698462093E-5</c:v>
                </c:pt>
                <c:pt idx="364">
                  <c:v>7.3204317226080269E-5</c:v>
                </c:pt>
                <c:pt idx="365">
                  <c:v>7.2755051979586221E-5</c:v>
                </c:pt>
                <c:pt idx="366">
                  <c:v>7.2304555958979975E-5</c:v>
                </c:pt>
                <c:pt idx="367">
                  <c:v>7.1852829164261491E-5</c:v>
                </c:pt>
                <c:pt idx="368">
                  <c:v>7.1399871595430797E-5</c:v>
                </c:pt>
                <c:pt idx="369">
                  <c:v>7.0945683252487878E-5</c:v>
                </c:pt>
                <c:pt idx="370">
                  <c:v>7.0490264135432748E-5</c:v>
                </c:pt>
                <c:pt idx="371">
                  <c:v>7.0033614244265394E-5</c:v>
                </c:pt>
                <c:pt idx="372">
                  <c:v>6.9575733578985816E-5</c:v>
                </c:pt>
                <c:pt idx="373">
                  <c:v>6.9116622139594027E-5</c:v>
                </c:pt>
                <c:pt idx="374">
                  <c:v>6.8656279926090013E-5</c:v>
                </c:pt>
                <c:pt idx="375">
                  <c:v>6.8194706938473775E-5</c:v>
                </c:pt>
                <c:pt idx="376">
                  <c:v>6.7731903176745326E-5</c:v>
                </c:pt>
                <c:pt idx="377">
                  <c:v>6.7267868640904653E-5</c:v>
                </c:pt>
                <c:pt idx="378">
                  <c:v>6.6802603330951769E-5</c:v>
                </c:pt>
                <c:pt idx="379">
                  <c:v>6.6336107246886647E-5</c:v>
                </c:pt>
                <c:pt idx="380">
                  <c:v>6.5868380388709328E-5</c:v>
                </c:pt>
                <c:pt idx="381">
                  <c:v>6.5399422756419785E-5</c:v>
                </c:pt>
                <c:pt idx="382">
                  <c:v>6.4929234350018017E-5</c:v>
                </c:pt>
                <c:pt idx="383">
                  <c:v>6.4457815169504024E-5</c:v>
                </c:pt>
                <c:pt idx="384">
                  <c:v>6.3985165214877821E-5</c:v>
                </c:pt>
                <c:pt idx="385">
                  <c:v>6.3511284486139394E-5</c:v>
                </c:pt>
                <c:pt idx="386">
                  <c:v>6.3036172983288742E-5</c:v>
                </c:pt>
                <c:pt idx="387">
                  <c:v>6.2559830706325879E-5</c:v>
                </c:pt>
                <c:pt idx="388">
                  <c:v>6.2082257655250806E-5</c:v>
                </c:pt>
                <c:pt idx="389">
                  <c:v>6.1603453830063495E-5</c:v>
                </c:pt>
                <c:pt idx="390">
                  <c:v>6.1123419230763973E-5</c:v>
                </c:pt>
                <c:pt idx="391">
                  <c:v>6.064215385735224E-5</c:v>
                </c:pt>
                <c:pt idx="392">
                  <c:v>6.0159657709828269E-5</c:v>
                </c:pt>
                <c:pt idx="393">
                  <c:v>5.9675930788192087E-5</c:v>
                </c:pt>
                <c:pt idx="394">
                  <c:v>5.9190973092443694E-5</c:v>
                </c:pt>
                <c:pt idx="395">
                  <c:v>5.8704784622583077E-5</c:v>
                </c:pt>
                <c:pt idx="396">
                  <c:v>5.8217365378610236E-5</c:v>
                </c:pt>
                <c:pt idx="397">
                  <c:v>5.7728715360525184E-5</c:v>
                </c:pt>
                <c:pt idx="398">
                  <c:v>5.7238834568327894E-5</c:v>
                </c:pt>
                <c:pt idx="399">
                  <c:v>5.6747723002018393E-5</c:v>
                </c:pt>
                <c:pt idx="400">
                  <c:v>5.6255380661596682E-5</c:v>
                </c:pt>
                <c:pt idx="401">
                  <c:v>5.5761807547062759E-5</c:v>
                </c:pt>
                <c:pt idx="402">
                  <c:v>5.5267003658416599E-5</c:v>
                </c:pt>
                <c:pt idx="403">
                  <c:v>5.4770968995658227E-5</c:v>
                </c:pt>
                <c:pt idx="404">
                  <c:v>5.4273703558787632E-5</c:v>
                </c:pt>
                <c:pt idx="405">
                  <c:v>5.3775207347804812E-5</c:v>
                </c:pt>
                <c:pt idx="406">
                  <c:v>5.3275480362709795E-5</c:v>
                </c:pt>
                <c:pt idx="407">
                  <c:v>5.277452260350254E-5</c:v>
                </c:pt>
                <c:pt idx="408">
                  <c:v>5.227233407018306E-5</c:v>
                </c:pt>
                <c:pt idx="409">
                  <c:v>5.176891476275137E-5</c:v>
                </c:pt>
                <c:pt idx="410">
                  <c:v>5.1264264681207455E-5</c:v>
                </c:pt>
                <c:pt idx="411">
                  <c:v>5.0758383825551316E-5</c:v>
                </c:pt>
                <c:pt idx="412">
                  <c:v>5.025127219578298E-5</c:v>
                </c:pt>
                <c:pt idx="413">
                  <c:v>4.9742929791902406E-5</c:v>
                </c:pt>
                <c:pt idx="414">
                  <c:v>4.9233356613909634E-5</c:v>
                </c:pt>
                <c:pt idx="415">
                  <c:v>4.8722552661804625E-5</c:v>
                </c:pt>
                <c:pt idx="416">
                  <c:v>4.8210517935587391E-5</c:v>
                </c:pt>
                <c:pt idx="417">
                  <c:v>4.769725243525796E-5</c:v>
                </c:pt>
                <c:pt idx="418">
                  <c:v>4.7182756160816291E-5</c:v>
                </c:pt>
                <c:pt idx="419">
                  <c:v>4.6667029112262398E-5</c:v>
                </c:pt>
                <c:pt idx="420">
                  <c:v>4.6150071289596307E-5</c:v>
                </c:pt>
                <c:pt idx="421">
                  <c:v>4.5631882692817978E-5</c:v>
                </c:pt>
                <c:pt idx="422">
                  <c:v>4.5112463321927439E-5</c:v>
                </c:pt>
                <c:pt idx="423">
                  <c:v>4.4591813176924675E-5</c:v>
                </c:pt>
                <c:pt idx="424">
                  <c:v>4.4069932257809701E-5</c:v>
                </c:pt>
                <c:pt idx="425">
                  <c:v>4.3546820564582488E-5</c:v>
                </c:pt>
                <c:pt idx="426">
                  <c:v>4.3022478097243065E-5</c:v>
                </c:pt>
                <c:pt idx="427">
                  <c:v>4.2496904855791431E-5</c:v>
                </c:pt>
                <c:pt idx="428">
                  <c:v>4.1970100840227586E-5</c:v>
                </c:pt>
                <c:pt idx="429">
                  <c:v>4.1442066050551503E-5</c:v>
                </c:pt>
                <c:pt idx="430">
                  <c:v>4.091280048676321E-5</c:v>
                </c:pt>
                <c:pt idx="431">
                  <c:v>4.0382304148862692E-5</c:v>
                </c:pt>
                <c:pt idx="432">
                  <c:v>3.9850577036849963E-5</c:v>
                </c:pt>
                <c:pt idx="433">
                  <c:v>3.9317619150724996E-5</c:v>
                </c:pt>
                <c:pt idx="434">
                  <c:v>3.8783430490487832E-5</c:v>
                </c:pt>
                <c:pt idx="435">
                  <c:v>3.8248011056138444E-5</c:v>
                </c:pt>
                <c:pt idx="436">
                  <c:v>3.7711360847676818E-5</c:v>
                </c:pt>
                <c:pt idx="437">
                  <c:v>3.7173479865102994E-5</c:v>
                </c:pt>
                <c:pt idx="438">
                  <c:v>3.6634368108416946E-5</c:v>
                </c:pt>
                <c:pt idx="439">
                  <c:v>3.609402557761866E-5</c:v>
                </c:pt>
                <c:pt idx="440">
                  <c:v>3.5552452272708177E-5</c:v>
                </c:pt>
                <c:pt idx="441">
                  <c:v>3.5009648193685456E-5</c:v>
                </c:pt>
                <c:pt idx="442">
                  <c:v>3.4465613340550538E-5</c:v>
                </c:pt>
                <c:pt idx="443">
                  <c:v>3.3920347713303395E-5</c:v>
                </c:pt>
                <c:pt idx="444">
                  <c:v>3.3373851311944028E-5</c:v>
                </c:pt>
                <c:pt idx="445">
                  <c:v>3.2826124136472437E-5</c:v>
                </c:pt>
                <c:pt idx="446">
                  <c:v>3.2277166186888648E-5</c:v>
                </c:pt>
                <c:pt idx="447">
                  <c:v>3.1726977463192622E-5</c:v>
                </c:pt>
                <c:pt idx="448">
                  <c:v>3.1175557965384384E-5</c:v>
                </c:pt>
                <c:pt idx="449">
                  <c:v>3.0622907693463909E-5</c:v>
                </c:pt>
                <c:pt idx="450">
                  <c:v>3.0069026647431223E-5</c:v>
                </c:pt>
                <c:pt idx="451">
                  <c:v>2.9513914827286326E-5</c:v>
                </c:pt>
                <c:pt idx="452">
                  <c:v>2.8957572233029191E-5</c:v>
                </c:pt>
                <c:pt idx="453">
                  <c:v>2.8399998864659873E-5</c:v>
                </c:pt>
                <c:pt idx="454">
                  <c:v>2.7841194722178316E-5</c:v>
                </c:pt>
                <c:pt idx="455">
                  <c:v>2.7281159805584522E-5</c:v>
                </c:pt>
                <c:pt idx="456">
                  <c:v>2.6719894114878544E-5</c:v>
                </c:pt>
                <c:pt idx="457">
                  <c:v>2.6157397650060328E-5</c:v>
                </c:pt>
                <c:pt idx="458">
                  <c:v>2.5593670411129874E-5</c:v>
                </c:pt>
                <c:pt idx="459">
                  <c:v>2.5028712398087236E-5</c:v>
                </c:pt>
                <c:pt idx="460">
                  <c:v>2.446252361093236E-5</c:v>
                </c:pt>
                <c:pt idx="461">
                  <c:v>2.3895104049665247E-5</c:v>
                </c:pt>
                <c:pt idx="462">
                  <c:v>2.332645371428595E-5</c:v>
                </c:pt>
                <c:pt idx="463">
                  <c:v>2.2756572604794415E-5</c:v>
                </c:pt>
                <c:pt idx="464">
                  <c:v>2.2185460721190641E-5</c:v>
                </c:pt>
                <c:pt idx="465">
                  <c:v>2.1613118063474685E-5</c:v>
                </c:pt>
                <c:pt idx="466">
                  <c:v>2.103954463164649E-5</c:v>
                </c:pt>
                <c:pt idx="467">
                  <c:v>2.0464740425706084E-5</c:v>
                </c:pt>
                <c:pt idx="468">
                  <c:v>1.9888705445653468E-5</c:v>
                </c:pt>
                <c:pt idx="469">
                  <c:v>1.9311439691488614E-5</c:v>
                </c:pt>
                <c:pt idx="470">
                  <c:v>1.8732943163211549E-5</c:v>
                </c:pt>
                <c:pt idx="471">
                  <c:v>1.8153215860822246E-5</c:v>
                </c:pt>
                <c:pt idx="472">
                  <c:v>1.7572257784320732E-5</c:v>
                </c:pt>
                <c:pt idx="473">
                  <c:v>1.6990068933707035E-5</c:v>
                </c:pt>
                <c:pt idx="474">
                  <c:v>1.6406649308981072E-5</c:v>
                </c:pt>
                <c:pt idx="475">
                  <c:v>1.5821998910142899E-5</c:v>
                </c:pt>
                <c:pt idx="476">
                  <c:v>1.5236117737192514E-5</c:v>
                </c:pt>
                <c:pt idx="477">
                  <c:v>1.4649005790129919E-5</c:v>
                </c:pt>
                <c:pt idx="478">
                  <c:v>1.4060663068955087E-5</c:v>
                </c:pt>
                <c:pt idx="479">
                  <c:v>1.3471089573668043E-5</c:v>
                </c:pt>
                <c:pt idx="480">
                  <c:v>1.2880285304268788E-5</c:v>
                </c:pt>
                <c:pt idx="481">
                  <c:v>1.2288250260757323E-5</c:v>
                </c:pt>
                <c:pt idx="482">
                  <c:v>1.169498444313362E-5</c:v>
                </c:pt>
                <c:pt idx="483">
                  <c:v>1.1100487851397679E-5</c:v>
                </c:pt>
                <c:pt idx="484">
                  <c:v>1.0504760485549554E-5</c:v>
                </c:pt>
                <c:pt idx="485">
                  <c:v>9.9078023455891908E-6</c:v>
                </c:pt>
                <c:pt idx="486">
                  <c:v>9.3096134315166171E-6</c:v>
                </c:pt>
                <c:pt idx="487">
                  <c:v>8.7101937433318327E-6</c:v>
                </c:pt>
                <c:pt idx="488">
                  <c:v>8.1095432810348103E-6</c:v>
                </c:pt>
                <c:pt idx="489">
                  <c:v>7.50766204462555E-6</c:v>
                </c:pt>
                <c:pt idx="490">
                  <c:v>6.904550034104106E-6</c:v>
                </c:pt>
                <c:pt idx="491">
                  <c:v>6.3002072494704241E-6</c:v>
                </c:pt>
                <c:pt idx="492">
                  <c:v>5.6946336907245313E-6</c:v>
                </c:pt>
                <c:pt idx="493">
                  <c:v>5.0878293578664278E-6</c:v>
                </c:pt>
                <c:pt idx="494">
                  <c:v>4.4797942508960863E-6</c:v>
                </c:pt>
                <c:pt idx="495">
                  <c:v>3.870528369813534E-6</c:v>
                </c:pt>
                <c:pt idx="496">
                  <c:v>3.2600317146187709E-6</c:v>
                </c:pt>
                <c:pt idx="497">
                  <c:v>2.6483042853117698E-6</c:v>
                </c:pt>
                <c:pt idx="498">
                  <c:v>2.0353460818925851E-6</c:v>
                </c:pt>
                <c:pt idx="499">
                  <c:v>1.4211571043611624E-6</c:v>
                </c:pt>
                <c:pt idx="500">
                  <c:v>8.0573735271750185E-7</c:v>
                </c:pt>
                <c:pt idx="501">
                  <c:v>1.8908682696163045E-7</c:v>
                </c:pt>
                <c:pt idx="502">
                  <c:v>-4.2879447290645177E-7</c:v>
                </c:pt>
                <c:pt idx="503">
                  <c:v>-1.0479065468867719E-6</c:v>
                </c:pt>
                <c:pt idx="504">
                  <c:v>-1.6682493949792758E-6</c:v>
                </c:pt>
                <c:pt idx="505">
                  <c:v>-2.2898230171840446E-6</c:v>
                </c:pt>
                <c:pt idx="506">
                  <c:v>-2.9126274135009972E-6</c:v>
                </c:pt>
                <c:pt idx="507">
                  <c:v>-3.5366625839301877E-6</c:v>
                </c:pt>
                <c:pt idx="508">
                  <c:v>-4.161928528471589E-6</c:v>
                </c:pt>
                <c:pt idx="509">
                  <c:v>-4.7884252471252012E-6</c:v>
                </c:pt>
                <c:pt idx="510">
                  <c:v>-5.4161527398910512E-6</c:v>
                </c:pt>
                <c:pt idx="511">
                  <c:v>-6.0451110067691121E-6</c:v>
                </c:pt>
                <c:pt idx="512">
                  <c:v>-6.6753000477593838E-6</c:v>
                </c:pt>
                <c:pt idx="513">
                  <c:v>-7.3067198628618934E-6</c:v>
                </c:pt>
                <c:pt idx="514">
                  <c:v>-7.9393704520766138E-6</c:v>
                </c:pt>
                <c:pt idx="515">
                  <c:v>-8.5732518154035451E-6</c:v>
                </c:pt>
                <c:pt idx="516">
                  <c:v>-9.2083639528426871E-6</c:v>
                </c:pt>
                <c:pt idx="517">
                  <c:v>-9.8447068643940942E-6</c:v>
                </c:pt>
                <c:pt idx="518">
                  <c:v>-1.0482280550057685E-5</c:v>
                </c:pt>
                <c:pt idx="519">
                  <c:v>-1.1121085009833487E-5</c:v>
                </c:pt>
                <c:pt idx="520">
                  <c:v>-1.1761120243721526E-5</c:v>
                </c:pt>
                <c:pt idx="521">
                  <c:v>-1.2402386251721777E-5</c:v>
                </c:pt>
                <c:pt idx="522">
                  <c:v>-1.3044883033834265E-5</c:v>
                </c:pt>
                <c:pt idx="523">
                  <c:v>-1.3688610590058937E-5</c:v>
                </c:pt>
                <c:pt idx="524">
                  <c:v>-1.4333568920395847E-5</c:v>
                </c:pt>
                <c:pt idx="525">
                  <c:v>-1.4979758024844994E-5</c:v>
                </c:pt>
                <c:pt idx="526">
                  <c:v>-1.5627177903406326E-5</c:v>
                </c:pt>
                <c:pt idx="527">
                  <c:v>-1.6275828556079895E-5</c:v>
                </c:pt>
                <c:pt idx="528">
                  <c:v>-1.6925709982865703E-5</c:v>
                </c:pt>
                <c:pt idx="529">
                  <c:v>-1.7576822183763694E-5</c:v>
                </c:pt>
                <c:pt idx="530">
                  <c:v>-1.8229165158773923E-5</c:v>
                </c:pt>
                <c:pt idx="531">
                  <c:v>-1.888273890789639E-5</c:v>
                </c:pt>
                <c:pt idx="532">
                  <c:v>-1.953754343113104E-5</c:v>
                </c:pt>
                <c:pt idx="533">
                  <c:v>-2.0193578728477929E-5</c:v>
                </c:pt>
                <c:pt idx="534">
                  <c:v>-2.0850844799937056E-5</c:v>
                </c:pt>
                <c:pt idx="535">
                  <c:v>-2.1509341645508366E-5</c:v>
                </c:pt>
                <c:pt idx="536">
                  <c:v>-2.2169069265191914E-5</c:v>
                </c:pt>
                <c:pt idx="537">
                  <c:v>-2.2830027658987673E-5</c:v>
                </c:pt>
                <c:pt idx="538">
                  <c:v>-2.349221682689567E-5</c:v>
                </c:pt>
                <c:pt idx="539">
                  <c:v>-2.4155636768915877E-5</c:v>
                </c:pt>
                <c:pt idx="540">
                  <c:v>-2.4820287485048269E-5</c:v>
                </c:pt>
                <c:pt idx="541">
                  <c:v>-2.5486168975292925E-5</c:v>
                </c:pt>
                <c:pt idx="542">
                  <c:v>-2.6153281239649792E-5</c:v>
                </c:pt>
                <c:pt idx="543">
                  <c:v>-2.682162427811887E-5</c:v>
                </c:pt>
                <c:pt idx="544">
                  <c:v>-2.7491198090700159E-5</c:v>
                </c:pt>
                <c:pt idx="545">
                  <c:v>-2.8162002677393686E-5</c:v>
                </c:pt>
                <c:pt idx="546">
                  <c:v>-2.8834038038199423E-5</c:v>
                </c:pt>
                <c:pt idx="547">
                  <c:v>-2.9507304173117372E-5</c:v>
                </c:pt>
                <c:pt idx="548">
                  <c:v>-3.0181801082147558E-5</c:v>
                </c:pt>
                <c:pt idx="549">
                  <c:v>-3.0857528765289955E-5</c:v>
                </c:pt>
                <c:pt idx="550">
                  <c:v>-3.1534487222544563E-5</c:v>
                </c:pt>
                <c:pt idx="551">
                  <c:v>-3.2212676453911409E-5</c:v>
                </c:pt>
                <c:pt idx="552">
                  <c:v>-3.2892096459390439E-5</c:v>
                </c:pt>
                <c:pt idx="553">
                  <c:v>-3.3572747238981733E-5</c:v>
                </c:pt>
                <c:pt idx="554">
                  <c:v>-3.4254628792685212E-5</c:v>
                </c:pt>
                <c:pt idx="555">
                  <c:v>-3.4937741120500928E-5</c:v>
                </c:pt>
                <c:pt idx="556">
                  <c:v>-3.5622084222428855E-5</c:v>
                </c:pt>
                <c:pt idx="557">
                  <c:v>-3.6307658098468993E-5</c:v>
                </c:pt>
                <c:pt idx="558">
                  <c:v>-3.6994462748621369E-5</c:v>
                </c:pt>
                <c:pt idx="559">
                  <c:v>-3.7682498172885982E-5</c:v>
                </c:pt>
                <c:pt idx="560">
                  <c:v>-3.837176437126278E-5</c:v>
                </c:pt>
                <c:pt idx="561">
                  <c:v>-3.9062261343751815E-5</c:v>
                </c:pt>
                <c:pt idx="562">
                  <c:v>-3.9753989090353061E-5</c:v>
                </c:pt>
                <c:pt idx="563">
                  <c:v>-4.0446947611066518E-5</c:v>
                </c:pt>
                <c:pt idx="564">
                  <c:v>-4.1141136905892213E-5</c:v>
                </c:pt>
                <c:pt idx="565">
                  <c:v>-4.1836556974830119E-5</c:v>
                </c:pt>
                <c:pt idx="566">
                  <c:v>-4.2533207817880262E-5</c:v>
                </c:pt>
                <c:pt idx="567">
                  <c:v>-4.323108943504259E-5</c:v>
                </c:pt>
                <c:pt idx="568">
                  <c:v>-4.3930201826317155E-5</c:v>
                </c:pt>
                <c:pt idx="569">
                  <c:v>-4.4630544991703931E-5</c:v>
                </c:pt>
                <c:pt idx="570">
                  <c:v>-4.5332118931202945E-5</c:v>
                </c:pt>
                <c:pt idx="571">
                  <c:v>-4.603492364481417E-5</c:v>
                </c:pt>
                <c:pt idx="572">
                  <c:v>-4.6738959132537606E-5</c:v>
                </c:pt>
                <c:pt idx="573">
                  <c:v>-4.7444225394373252E-5</c:v>
                </c:pt>
                <c:pt idx="574">
                  <c:v>-4.8150722430321109E-5</c:v>
                </c:pt>
                <c:pt idx="575">
                  <c:v>-4.8858450240381232E-5</c:v>
                </c:pt>
                <c:pt idx="576">
                  <c:v>-4.9567408824553538E-5</c:v>
                </c:pt>
                <c:pt idx="577">
                  <c:v>-5.0277598182838109E-5</c:v>
                </c:pt>
                <c:pt idx="578">
                  <c:v>-5.0989018315234836E-5</c:v>
                </c:pt>
                <c:pt idx="579">
                  <c:v>-5.1701669221743802E-5</c:v>
                </c:pt>
                <c:pt idx="580">
                  <c:v>-5.1932061854329957E-5</c:v>
                </c:pt>
                <c:pt idx="581">
                  <c:v>-5.2161699101235483E-5</c:v>
                </c:pt>
                <c:pt idx="582">
                  <c:v>-5.2390580962460409E-5</c:v>
                </c:pt>
                <c:pt idx="583">
                  <c:v>-5.2618707438004705E-5</c:v>
                </c:pt>
                <c:pt idx="584">
                  <c:v>-5.28460785278684E-5</c:v>
                </c:pt>
                <c:pt idx="585">
                  <c:v>-5.3072694232051494E-5</c:v>
                </c:pt>
                <c:pt idx="586">
                  <c:v>-5.3298554550553959E-5</c:v>
                </c:pt>
                <c:pt idx="587">
                  <c:v>-5.3523659483375823E-5</c:v>
                </c:pt>
                <c:pt idx="588">
                  <c:v>-5.3748009030517058E-5</c:v>
                </c:pt>
                <c:pt idx="589">
                  <c:v>-5.3971603191977691E-5</c:v>
                </c:pt>
                <c:pt idx="590">
                  <c:v>-5.4194441967757724E-5</c:v>
                </c:pt>
                <c:pt idx="591">
                  <c:v>-5.4416525357857127E-5</c:v>
                </c:pt>
                <c:pt idx="592">
                  <c:v>-5.4637853362275957E-5</c:v>
                </c:pt>
                <c:pt idx="593">
                  <c:v>-5.4858425981014184E-5</c:v>
                </c:pt>
                <c:pt idx="594">
                  <c:v>-5.5078243214071811E-5</c:v>
                </c:pt>
                <c:pt idx="595">
                  <c:v>-5.5297305061448808E-5</c:v>
                </c:pt>
                <c:pt idx="596">
                  <c:v>-5.5515611523145205E-5</c:v>
                </c:pt>
                <c:pt idx="597">
                  <c:v>-5.5733162599160973E-5</c:v>
                </c:pt>
                <c:pt idx="598">
                  <c:v>-5.5949958289496139E-5</c:v>
                </c:pt>
                <c:pt idx="599">
                  <c:v>-5.6165998594150704E-5</c:v>
                </c:pt>
                <c:pt idx="600">
                  <c:v>-5.638128351312464E-5</c:v>
                </c:pt>
                <c:pt idx="601">
                  <c:v>-5.6595813046417975E-5</c:v>
                </c:pt>
                <c:pt idx="602">
                  <c:v>-5.6809587194030681E-5</c:v>
                </c:pt>
                <c:pt idx="603">
                  <c:v>-5.7022605955962786E-5</c:v>
                </c:pt>
                <c:pt idx="604">
                  <c:v>-5.7234869332214289E-5</c:v>
                </c:pt>
                <c:pt idx="605">
                  <c:v>-5.7446377322785164E-5</c:v>
                </c:pt>
                <c:pt idx="606">
                  <c:v>-5.7657129927675437E-5</c:v>
                </c:pt>
                <c:pt idx="607">
                  <c:v>-5.7867127146885082E-5</c:v>
                </c:pt>
                <c:pt idx="608">
                  <c:v>-5.8076368980414125E-5</c:v>
                </c:pt>
                <c:pt idx="609">
                  <c:v>-5.8284855428262567E-5</c:v>
                </c:pt>
                <c:pt idx="610">
                  <c:v>-5.849258649043038E-5</c:v>
                </c:pt>
                <c:pt idx="611">
                  <c:v>-5.8699562166917592E-5</c:v>
                </c:pt>
                <c:pt idx="612">
                  <c:v>-5.8905782457724175E-5</c:v>
                </c:pt>
                <c:pt idx="613">
                  <c:v>-5.9111247362850157E-5</c:v>
                </c:pt>
                <c:pt idx="614">
                  <c:v>-5.9315956882295592E-5</c:v>
                </c:pt>
                <c:pt idx="615">
                  <c:v>-5.9519911016060371E-5</c:v>
                </c:pt>
                <c:pt idx="616">
                  <c:v>-5.9723109764144575E-5</c:v>
                </c:pt>
                <c:pt idx="617">
                  <c:v>-5.9925553126548151E-5</c:v>
                </c:pt>
                <c:pt idx="618">
                  <c:v>-6.0127241103271099E-5</c:v>
                </c:pt>
                <c:pt idx="619">
                  <c:v>-6.0328173694313472E-5</c:v>
                </c:pt>
                <c:pt idx="620">
                  <c:v>-6.0528350899675189E-5</c:v>
                </c:pt>
                <c:pt idx="621">
                  <c:v>-6.0727772719356332E-5</c:v>
                </c:pt>
                <c:pt idx="622">
                  <c:v>-6.0926439153356847E-5</c:v>
                </c:pt>
                <c:pt idx="623">
                  <c:v>-6.1124350201676732E-5</c:v>
                </c:pt>
                <c:pt idx="624">
                  <c:v>-6.1321505864316044E-5</c:v>
                </c:pt>
                <c:pt idx="625">
                  <c:v>-6.15179061412747E-5</c:v>
                </c:pt>
                <c:pt idx="626">
                  <c:v>-6.1713551032552781E-5</c:v>
                </c:pt>
                <c:pt idx="627">
                  <c:v>-6.1908440538150234E-5</c:v>
                </c:pt>
                <c:pt idx="628">
                  <c:v>-6.2102574658067059E-5</c:v>
                </c:pt>
                <c:pt idx="629">
                  <c:v>-6.2295953392303309E-5</c:v>
                </c:pt>
                <c:pt idx="630">
                  <c:v>-6.2488576740858903E-5</c:v>
                </c:pt>
                <c:pt idx="631">
                  <c:v>-6.2680444703733923E-5</c:v>
                </c:pt>
                <c:pt idx="632">
                  <c:v>-6.2871557280928315E-5</c:v>
                </c:pt>
                <c:pt idx="633">
                  <c:v>-6.3061914472442078E-5</c:v>
                </c:pt>
                <c:pt idx="634">
                  <c:v>-6.3251516278275266E-5</c:v>
                </c:pt>
                <c:pt idx="635">
                  <c:v>-6.3440362698427799E-5</c:v>
                </c:pt>
                <c:pt idx="636">
                  <c:v>-6.3628453732899785E-5</c:v>
                </c:pt>
                <c:pt idx="637">
                  <c:v>-6.3815789381691169E-5</c:v>
                </c:pt>
                <c:pt idx="638">
                  <c:v>-6.4002369644801924E-5</c:v>
                </c:pt>
                <c:pt idx="639">
                  <c:v>-6.4188194522232079E-5</c:v>
                </c:pt>
                <c:pt idx="640">
                  <c:v>-6.4373264013981604E-5</c:v>
                </c:pt>
                <c:pt idx="641">
                  <c:v>-6.4557578120050528E-5</c:v>
                </c:pt>
                <c:pt idx="642">
                  <c:v>-6.4741136840438851E-5</c:v>
                </c:pt>
                <c:pt idx="643">
                  <c:v>-6.4923940175146545E-5</c:v>
                </c:pt>
                <c:pt idx="644">
                  <c:v>-6.5105988124173638E-5</c:v>
                </c:pt>
                <c:pt idx="645">
                  <c:v>-6.5287280687520102E-5</c:v>
                </c:pt>
                <c:pt idx="646">
                  <c:v>-6.5467817865185965E-5</c:v>
                </c:pt>
                <c:pt idx="647">
                  <c:v>-6.5647599657171226E-5</c:v>
                </c:pt>
                <c:pt idx="648">
                  <c:v>-6.5826626063475858E-5</c:v>
                </c:pt>
                <c:pt idx="649">
                  <c:v>-6.6004897084099889E-5</c:v>
                </c:pt>
                <c:pt idx="650">
                  <c:v>-6.6182412719043292E-5</c:v>
                </c:pt>
                <c:pt idx="651">
                  <c:v>-6.6359172968306093E-5</c:v>
                </c:pt>
                <c:pt idx="652">
                  <c:v>-6.6535177831888293E-5</c:v>
                </c:pt>
                <c:pt idx="653">
                  <c:v>-6.6710427309789864E-5</c:v>
                </c:pt>
                <c:pt idx="654">
                  <c:v>-6.6884921402010834E-5</c:v>
                </c:pt>
                <c:pt idx="655">
                  <c:v>-6.7058660108551175E-5</c:v>
                </c:pt>
                <c:pt idx="656">
                  <c:v>-6.7231643429410914E-5</c:v>
                </c:pt>
                <c:pt idx="657">
                  <c:v>-6.7403871364590053E-5</c:v>
                </c:pt>
                <c:pt idx="658">
                  <c:v>-6.7575343914088616E-5</c:v>
                </c:pt>
                <c:pt idx="659">
                  <c:v>-6.7746061077906552E-5</c:v>
                </c:pt>
                <c:pt idx="660">
                  <c:v>-6.7916022856043885E-5</c:v>
                </c:pt>
                <c:pt idx="661">
                  <c:v>-6.8085229248500618E-5</c:v>
                </c:pt>
                <c:pt idx="662">
                  <c:v>-6.8253680255276722E-5</c:v>
                </c:pt>
                <c:pt idx="663">
                  <c:v>-6.8421375876372224E-5</c:v>
                </c:pt>
                <c:pt idx="664">
                  <c:v>-6.8588316111787098E-5</c:v>
                </c:pt>
                <c:pt idx="665">
                  <c:v>-6.875450096152137E-5</c:v>
                </c:pt>
                <c:pt idx="666">
                  <c:v>-6.8919930425575041E-5</c:v>
                </c:pt>
                <c:pt idx="667">
                  <c:v>-6.9084604503948083E-5</c:v>
                </c:pt>
                <c:pt idx="668">
                  <c:v>-6.9248523196640524E-5</c:v>
                </c:pt>
                <c:pt idx="669">
                  <c:v>-6.9411686503652336E-5</c:v>
                </c:pt>
                <c:pt idx="670">
                  <c:v>-6.9574094424983547E-5</c:v>
                </c:pt>
                <c:pt idx="671">
                  <c:v>-6.9735746960634156E-5</c:v>
                </c:pt>
                <c:pt idx="672">
                  <c:v>-6.9896644110604137E-5</c:v>
                </c:pt>
                <c:pt idx="673">
                  <c:v>-7.0056785874893516E-5</c:v>
                </c:pt>
                <c:pt idx="674">
                  <c:v>-7.0216172253502267E-5</c:v>
                </c:pt>
                <c:pt idx="675">
                  <c:v>-7.0374803246430417E-5</c:v>
                </c:pt>
                <c:pt idx="676">
                  <c:v>-7.0532678853677964E-5</c:v>
                </c:pt>
                <c:pt idx="677">
                  <c:v>-7.0689799075244884E-5</c:v>
                </c:pt>
                <c:pt idx="678">
                  <c:v>-7.0846163911131201E-5</c:v>
                </c:pt>
                <c:pt idx="679">
                  <c:v>-7.1001773361336945E-5</c:v>
                </c:pt>
                <c:pt idx="680">
                  <c:v>-7.115662742586206E-5</c:v>
                </c:pt>
                <c:pt idx="681">
                  <c:v>-7.13107261047066E-5</c:v>
                </c:pt>
                <c:pt idx="682">
                  <c:v>-7.1464069397870485E-5</c:v>
                </c:pt>
                <c:pt idx="683">
                  <c:v>-7.1616657305353796E-5</c:v>
                </c:pt>
                <c:pt idx="684">
                  <c:v>-7.1768489827156478E-5</c:v>
                </c:pt>
                <c:pt idx="685">
                  <c:v>-7.1919566963278531E-5</c:v>
                </c:pt>
                <c:pt idx="686">
                  <c:v>-7.206988871372001E-5</c:v>
                </c:pt>
                <c:pt idx="687">
                  <c:v>-7.2219455078480834E-5</c:v>
                </c:pt>
                <c:pt idx="688">
                  <c:v>-7.2368266057561083E-5</c:v>
                </c:pt>
                <c:pt idx="689">
                  <c:v>-7.2516321650960703E-5</c:v>
                </c:pt>
                <c:pt idx="690">
                  <c:v>-7.2663621858679695E-5</c:v>
                </c:pt>
                <c:pt idx="691">
                  <c:v>-7.2810166680718113E-5</c:v>
                </c:pt>
                <c:pt idx="692">
                  <c:v>-7.2955956117075875E-5</c:v>
                </c:pt>
                <c:pt idx="693">
                  <c:v>-7.3100990167753062E-5</c:v>
                </c:pt>
                <c:pt idx="694">
                  <c:v>-7.3245268832749621E-5</c:v>
                </c:pt>
                <c:pt idx="695">
                  <c:v>-7.3388792112065552E-5</c:v>
                </c:pt>
                <c:pt idx="696">
                  <c:v>-7.3531560005700908E-5</c:v>
                </c:pt>
                <c:pt idx="697">
                  <c:v>-7.3673572513655608E-5</c:v>
                </c:pt>
                <c:pt idx="698">
                  <c:v>-7.3814829635929734E-5</c:v>
                </c:pt>
                <c:pt idx="699">
                  <c:v>-7.3955331372523231E-5</c:v>
                </c:pt>
                <c:pt idx="700">
                  <c:v>-7.4095077723436155E-5</c:v>
                </c:pt>
                <c:pt idx="701">
                  <c:v>-7.4234068688668476E-5</c:v>
                </c:pt>
                <c:pt idx="702">
                  <c:v>-7.4372304268220169E-5</c:v>
                </c:pt>
                <c:pt idx="703">
                  <c:v>-7.4509784462091261E-5</c:v>
                </c:pt>
                <c:pt idx="704">
                  <c:v>-7.4646509270281751E-5</c:v>
                </c:pt>
                <c:pt idx="705">
                  <c:v>-7.4782478692791613E-5</c:v>
                </c:pt>
                <c:pt idx="706">
                  <c:v>-7.4917692729620873E-5</c:v>
                </c:pt>
                <c:pt idx="707">
                  <c:v>-7.5052151380769505E-5</c:v>
                </c:pt>
                <c:pt idx="708">
                  <c:v>-7.5185854646237535E-5</c:v>
                </c:pt>
                <c:pt idx="709">
                  <c:v>-7.5318802526024963E-5</c:v>
                </c:pt>
                <c:pt idx="710">
                  <c:v>-7.5450995020131764E-5</c:v>
                </c:pt>
                <c:pt idx="711">
                  <c:v>-7.5582432128557962E-5</c:v>
                </c:pt>
                <c:pt idx="712">
                  <c:v>-7.5713113851303532E-5</c:v>
                </c:pt>
                <c:pt idx="713">
                  <c:v>-7.5843040188368501E-5</c:v>
                </c:pt>
                <c:pt idx="714">
                  <c:v>-7.5972211139752868E-5</c:v>
                </c:pt>
                <c:pt idx="715">
                  <c:v>-7.6100626705456607E-5</c:v>
                </c:pt>
                <c:pt idx="716">
                  <c:v>-7.6228286885479744E-5</c:v>
                </c:pt>
                <c:pt idx="717">
                  <c:v>-7.6355191679822253E-5</c:v>
                </c:pt>
                <c:pt idx="718">
                  <c:v>-7.648134108848416E-5</c:v>
                </c:pt>
                <c:pt idx="719">
                  <c:v>-7.6606735111465465E-5</c:v>
                </c:pt>
                <c:pt idx="720">
                  <c:v>-7.6731373748766142E-5</c:v>
                </c:pt>
                <c:pt idx="721">
                  <c:v>-7.6855257000386218E-5</c:v>
                </c:pt>
                <c:pt idx="722">
                  <c:v>-7.6978384866325719E-5</c:v>
                </c:pt>
                <c:pt idx="723">
                  <c:v>-7.7100757346584592E-5</c:v>
                </c:pt>
                <c:pt idx="724">
                  <c:v>-7.7222374441162891E-5</c:v>
                </c:pt>
                <c:pt idx="725">
                  <c:v>-7.7343236150060533E-5</c:v>
                </c:pt>
                <c:pt idx="726">
                  <c:v>-7.7463342473277602E-5</c:v>
                </c:pt>
                <c:pt idx="727">
                  <c:v>-7.7582693410814042E-5</c:v>
                </c:pt>
                <c:pt idx="728">
                  <c:v>-7.7701288962669853E-5</c:v>
                </c:pt>
                <c:pt idx="729">
                  <c:v>-7.781912912884509E-5</c:v>
                </c:pt>
                <c:pt idx="730">
                  <c:v>-7.7936213909339671E-5</c:v>
                </c:pt>
                <c:pt idx="731">
                  <c:v>-7.8052543304153678E-5</c:v>
                </c:pt>
                <c:pt idx="732">
                  <c:v>-7.8168117313287056E-5</c:v>
                </c:pt>
                <c:pt idx="733">
                  <c:v>-7.8282935936739806E-5</c:v>
                </c:pt>
                <c:pt idx="734">
                  <c:v>-7.8396999174511981E-5</c:v>
                </c:pt>
                <c:pt idx="735">
                  <c:v>-7.8510307026603501E-5</c:v>
                </c:pt>
                <c:pt idx="736">
                  <c:v>-7.8622859493014446E-5</c:v>
                </c:pt>
                <c:pt idx="737">
                  <c:v>-7.8734656573744763E-5</c:v>
                </c:pt>
                <c:pt idx="738">
                  <c:v>-7.8845698268794451E-5</c:v>
                </c:pt>
                <c:pt idx="739">
                  <c:v>-7.8955984578163565E-5</c:v>
                </c:pt>
                <c:pt idx="740">
                  <c:v>-7.9065515501852024E-5</c:v>
                </c:pt>
                <c:pt idx="741">
                  <c:v>-7.9174291039859907E-5</c:v>
                </c:pt>
                <c:pt idx="742">
                  <c:v>-7.9282311192187163E-5</c:v>
                </c:pt>
                <c:pt idx="743">
                  <c:v>-7.9389575958833844E-5</c:v>
                </c:pt>
                <c:pt idx="744">
                  <c:v>-7.9496085339799923E-5</c:v>
                </c:pt>
                <c:pt idx="745">
                  <c:v>-7.9601839335085374E-5</c:v>
                </c:pt>
                <c:pt idx="746">
                  <c:v>-7.9706837944690224E-5</c:v>
                </c:pt>
                <c:pt idx="747">
                  <c:v>-7.9811081168614472E-5</c:v>
                </c:pt>
                <c:pt idx="748">
                  <c:v>-7.9914569006858091E-5</c:v>
                </c:pt>
                <c:pt idx="749">
                  <c:v>-8.0017301459421109E-5</c:v>
                </c:pt>
                <c:pt idx="750">
                  <c:v>-8.0119278526303499E-5</c:v>
                </c:pt>
                <c:pt idx="751">
                  <c:v>-8.0220500207505287E-5</c:v>
                </c:pt>
                <c:pt idx="752">
                  <c:v>-8.0320966503026473E-5</c:v>
                </c:pt>
                <c:pt idx="753">
                  <c:v>-8.0420677412867031E-5</c:v>
                </c:pt>
                <c:pt idx="754">
                  <c:v>-8.0519632937026988E-5</c:v>
                </c:pt>
                <c:pt idx="755">
                  <c:v>-8.0617833075506315E-5</c:v>
                </c:pt>
                <c:pt idx="756">
                  <c:v>-8.0715277828305042E-5</c:v>
                </c:pt>
                <c:pt idx="757">
                  <c:v>-8.0811967195423167E-5</c:v>
                </c:pt>
                <c:pt idx="758">
                  <c:v>-8.0907901176860663E-5</c:v>
                </c:pt>
                <c:pt idx="759">
                  <c:v>-8.1003079772617558E-5</c:v>
                </c:pt>
                <c:pt idx="760">
                  <c:v>-8.1097502982693825E-5</c:v>
                </c:pt>
                <c:pt idx="761">
                  <c:v>-8.119117080708949E-5</c:v>
                </c:pt>
                <c:pt idx="762">
                  <c:v>-8.1284083245804553E-5</c:v>
                </c:pt>
                <c:pt idx="763">
                  <c:v>-8.1376240298838988E-5</c:v>
                </c:pt>
                <c:pt idx="764">
                  <c:v>-8.1467641966192822E-5</c:v>
                </c:pt>
                <c:pt idx="765">
                  <c:v>-8.1558288247866081E-5</c:v>
                </c:pt>
                <c:pt idx="766">
                  <c:v>-8.1648179143858712E-5</c:v>
                </c:pt>
                <c:pt idx="767">
                  <c:v>-8.1737314654170768E-5</c:v>
                </c:pt>
                <c:pt idx="768">
                  <c:v>-8.1825694778802168E-5</c:v>
                </c:pt>
                <c:pt idx="769">
                  <c:v>-8.1913319517752995E-5</c:v>
                </c:pt>
                <c:pt idx="770">
                  <c:v>-8.2000188871023192E-5</c:v>
                </c:pt>
                <c:pt idx="771">
                  <c:v>-8.2086302838612761E-5</c:v>
                </c:pt>
                <c:pt idx="772">
                  <c:v>-8.2171661420521756E-5</c:v>
                </c:pt>
                <c:pt idx="773">
                  <c:v>-8.2256264616750095E-5</c:v>
                </c:pt>
                <c:pt idx="774">
                  <c:v>-8.234011242729786E-5</c:v>
                </c:pt>
                <c:pt idx="775">
                  <c:v>-8.2423204852164996E-5</c:v>
                </c:pt>
                <c:pt idx="776">
                  <c:v>-8.2505541891351504E-5</c:v>
                </c:pt>
                <c:pt idx="777">
                  <c:v>-8.2587123544857437E-5</c:v>
                </c:pt>
                <c:pt idx="778">
                  <c:v>-8.2667949812682714E-5</c:v>
                </c:pt>
                <c:pt idx="779">
                  <c:v>-8.2748020694827418E-5</c:v>
                </c:pt>
                <c:pt idx="780">
                  <c:v>-8.2827336191291492E-5</c:v>
                </c:pt>
                <c:pt idx="781">
                  <c:v>-8.2905896302074938E-5</c:v>
                </c:pt>
                <c:pt idx="782">
                  <c:v>-8.298370102717781E-5</c:v>
                </c:pt>
                <c:pt idx="783">
                  <c:v>-8.3060750366600026E-5</c:v>
                </c:pt>
                <c:pt idx="784">
                  <c:v>-8.3137044320341668E-5</c:v>
                </c:pt>
                <c:pt idx="785">
                  <c:v>-8.3212582888402681E-5</c:v>
                </c:pt>
                <c:pt idx="786">
                  <c:v>-8.328736607078312E-5</c:v>
                </c:pt>
                <c:pt idx="787">
                  <c:v>-8.3361393867482957E-5</c:v>
                </c:pt>
                <c:pt idx="788">
                  <c:v>-8.3434666278502166E-5</c:v>
                </c:pt>
                <c:pt idx="789">
                  <c:v>-8.3507183303840773E-5</c:v>
                </c:pt>
                <c:pt idx="790">
                  <c:v>-8.3578944943498779E-5</c:v>
                </c:pt>
                <c:pt idx="791">
                  <c:v>-8.3649951197476156E-5</c:v>
                </c:pt>
                <c:pt idx="792">
                  <c:v>-8.3720202065772932E-5</c:v>
                </c:pt>
                <c:pt idx="793">
                  <c:v>-8.378969754838908E-5</c:v>
                </c:pt>
                <c:pt idx="794">
                  <c:v>-8.3858437645324625E-5</c:v>
                </c:pt>
                <c:pt idx="795">
                  <c:v>-8.392642235657957E-5</c:v>
                </c:pt>
                <c:pt idx="796">
                  <c:v>-8.3993651682153886E-5</c:v>
                </c:pt>
                <c:pt idx="797">
                  <c:v>-8.40601256220476E-5</c:v>
                </c:pt>
                <c:pt idx="798">
                  <c:v>-8.4125844176260686E-5</c:v>
                </c:pt>
                <c:pt idx="799">
                  <c:v>-8.419080734479317E-5</c:v>
                </c:pt>
                <c:pt idx="800">
                  <c:v>-8.4255015127645053E-5</c:v>
                </c:pt>
                <c:pt idx="801">
                  <c:v>-8.4318467524816307E-5</c:v>
                </c:pt>
                <c:pt idx="802">
                  <c:v>-8.438116453630696E-5</c:v>
                </c:pt>
                <c:pt idx="803">
                  <c:v>-8.4443106162116984E-5</c:v>
                </c:pt>
                <c:pt idx="804">
                  <c:v>-8.4504292402246407E-5</c:v>
                </c:pt>
                <c:pt idx="805">
                  <c:v>-8.4564723256695229E-5</c:v>
                </c:pt>
                <c:pt idx="806">
                  <c:v>-8.4624398725463421E-5</c:v>
                </c:pt>
                <c:pt idx="807">
                  <c:v>-8.4683318808551013E-5</c:v>
                </c:pt>
                <c:pt idx="808">
                  <c:v>-8.474148350595803E-5</c:v>
                </c:pt>
                <c:pt idx="809">
                  <c:v>-8.4798892817684418E-5</c:v>
                </c:pt>
                <c:pt idx="810">
                  <c:v>-8.4855546743730232E-5</c:v>
                </c:pt>
                <c:pt idx="811">
                  <c:v>-8.4911445284095391E-5</c:v>
                </c:pt>
                <c:pt idx="812">
                  <c:v>-8.4966588438779975E-5</c:v>
                </c:pt>
                <c:pt idx="813">
                  <c:v>-8.502097620778393E-5</c:v>
                </c:pt>
                <c:pt idx="814">
                  <c:v>-8.5074608591107257E-5</c:v>
                </c:pt>
                <c:pt idx="815">
                  <c:v>-8.512748558875001E-5</c:v>
                </c:pt>
                <c:pt idx="816">
                  <c:v>-8.5179607200712107E-5</c:v>
                </c:pt>
                <c:pt idx="817">
                  <c:v>-8.5230973426993629E-5</c:v>
                </c:pt>
                <c:pt idx="818">
                  <c:v>-8.5281584267594523E-5</c:v>
                </c:pt>
                <c:pt idx="819">
                  <c:v>-8.5331439722514788E-5</c:v>
                </c:pt>
                <c:pt idx="820">
                  <c:v>-8.538053979175448E-5</c:v>
                </c:pt>
                <c:pt idx="821">
                  <c:v>-8.5428884475313515E-5</c:v>
                </c:pt>
                <c:pt idx="822">
                  <c:v>-8.5476473773191976E-5</c:v>
                </c:pt>
                <c:pt idx="823">
                  <c:v>-8.5523307685389809E-5</c:v>
                </c:pt>
                <c:pt idx="824">
                  <c:v>-8.5569386211907012E-5</c:v>
                </c:pt>
                <c:pt idx="825">
                  <c:v>-8.5614709352743642E-5</c:v>
                </c:pt>
                <c:pt idx="826">
                  <c:v>-8.5659277107899616E-5</c:v>
                </c:pt>
                <c:pt idx="827">
                  <c:v>-8.5703089477375015E-5</c:v>
                </c:pt>
                <c:pt idx="828">
                  <c:v>-8.5746146461169786E-5</c:v>
                </c:pt>
                <c:pt idx="829">
                  <c:v>-8.5788448059283983E-5</c:v>
                </c:pt>
                <c:pt idx="830">
                  <c:v>-8.5829994271717578E-5</c:v>
                </c:pt>
                <c:pt idx="831">
                  <c:v>-8.5870785098470545E-5</c:v>
                </c:pt>
                <c:pt idx="832">
                  <c:v>-8.591082053954291E-5</c:v>
                </c:pt>
                <c:pt idx="833">
                  <c:v>-8.5950100594934674E-5</c:v>
                </c:pt>
                <c:pt idx="834">
                  <c:v>-8.5988625264645809E-5</c:v>
                </c:pt>
                <c:pt idx="835">
                  <c:v>-8.6026394548676343E-5</c:v>
                </c:pt>
                <c:pt idx="836">
                  <c:v>-8.6063408447026248E-5</c:v>
                </c:pt>
                <c:pt idx="837">
                  <c:v>-8.6099666959695551E-5</c:v>
                </c:pt>
                <c:pt idx="838">
                  <c:v>-8.6135170086684254E-5</c:v>
                </c:pt>
                <c:pt idx="839">
                  <c:v>-8.6169917827992327E-5</c:v>
                </c:pt>
                <c:pt idx="840">
                  <c:v>-8.6203910183619799E-5</c:v>
                </c:pt>
                <c:pt idx="841">
                  <c:v>-8.6237147153566643E-5</c:v>
                </c:pt>
                <c:pt idx="842">
                  <c:v>-8.6269628737832885E-5</c:v>
                </c:pt>
                <c:pt idx="843">
                  <c:v>-8.6301354936418526E-5</c:v>
                </c:pt>
                <c:pt idx="844">
                  <c:v>-8.6332325749323538E-5</c:v>
                </c:pt>
                <c:pt idx="845">
                  <c:v>-8.6362541176547949E-5</c:v>
                </c:pt>
                <c:pt idx="846">
                  <c:v>-8.6392001218091731E-5</c:v>
                </c:pt>
                <c:pt idx="847">
                  <c:v>-8.6420705873954911E-5</c:v>
                </c:pt>
                <c:pt idx="848">
                  <c:v>-8.6448655144137491E-5</c:v>
                </c:pt>
                <c:pt idx="849">
                  <c:v>-8.6475849028639441E-5</c:v>
                </c:pt>
                <c:pt idx="850">
                  <c:v>-8.6502287527460791E-5</c:v>
                </c:pt>
                <c:pt idx="851">
                  <c:v>-8.6527970640601565E-5</c:v>
                </c:pt>
                <c:pt idx="852">
                  <c:v>-8.6552898368061712E-5</c:v>
                </c:pt>
                <c:pt idx="853">
                  <c:v>-8.6577070709841284E-5</c:v>
                </c:pt>
                <c:pt idx="854">
                  <c:v>-8.66004876659402E-5</c:v>
                </c:pt>
                <c:pt idx="855">
                  <c:v>-8.6623149236358542E-5</c:v>
                </c:pt>
                <c:pt idx="856">
                  <c:v>-8.6645055421096255E-5</c:v>
                </c:pt>
                <c:pt idx="857">
                  <c:v>-8.666620622015334E-5</c:v>
                </c:pt>
                <c:pt idx="858">
                  <c:v>-8.668660163352985E-5</c:v>
                </c:pt>
                <c:pt idx="859">
                  <c:v>-8.6706241661225705E-5</c:v>
                </c:pt>
                <c:pt idx="860">
                  <c:v>-8.6725126303240985E-5</c:v>
                </c:pt>
                <c:pt idx="861">
                  <c:v>-8.6743255559575637E-5</c:v>
                </c:pt>
                <c:pt idx="862">
                  <c:v>-8.676062943022966E-5</c:v>
                </c:pt>
                <c:pt idx="863">
                  <c:v>-8.6777247915203109E-5</c:v>
                </c:pt>
                <c:pt idx="864">
                  <c:v>-8.6793111014495903E-5</c:v>
                </c:pt>
                <c:pt idx="865">
                  <c:v>-8.6808218728108121E-5</c:v>
                </c:pt>
                <c:pt idx="866">
                  <c:v>-8.6822571056039712E-5</c:v>
                </c:pt>
                <c:pt idx="867">
                  <c:v>-8.6836167998290674E-5</c:v>
                </c:pt>
                <c:pt idx="868">
                  <c:v>-8.6849009554861061E-5</c:v>
                </c:pt>
                <c:pt idx="869">
                  <c:v>-8.6861095725750793E-5</c:v>
                </c:pt>
                <c:pt idx="870">
                  <c:v>-8.687242651095995E-5</c:v>
                </c:pt>
                <c:pt idx="871">
                  <c:v>-8.6883001910488479E-5</c:v>
                </c:pt>
                <c:pt idx="872">
                  <c:v>-8.6892821924336433E-5</c:v>
                </c:pt>
                <c:pt idx="873">
                  <c:v>-8.6901886552503786E-5</c:v>
                </c:pt>
                <c:pt idx="874">
                  <c:v>-8.6910195794990511E-5</c:v>
                </c:pt>
                <c:pt idx="875">
                  <c:v>-8.6917749651796634E-5</c:v>
                </c:pt>
                <c:pt idx="876">
                  <c:v>-8.6924548122922155E-5</c:v>
                </c:pt>
                <c:pt idx="877">
                  <c:v>-8.6930591208367048E-5</c:v>
                </c:pt>
                <c:pt idx="878">
                  <c:v>-8.693587890813134E-5</c:v>
                </c:pt>
                <c:pt idx="879">
                  <c:v>-8.6940411222215003E-5</c:v>
                </c:pt>
                <c:pt idx="880">
                  <c:v>-8.6944188150618064E-5</c:v>
                </c:pt>
                <c:pt idx="881">
                  <c:v>-8.6947209693340524E-5</c:v>
                </c:pt>
                <c:pt idx="882">
                  <c:v>-8.6949475850382356E-5</c:v>
                </c:pt>
                <c:pt idx="883">
                  <c:v>-8.6950986621743586E-5</c:v>
                </c:pt>
                <c:pt idx="884">
                  <c:v>-8.6951742007424187E-5</c:v>
                </c:pt>
                <c:pt idx="885">
                  <c:v>-8.6951742007424187E-5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-2.6837824868268162E-2</c:v>
                </c:pt>
                <c:pt idx="1">
                  <c:v>-2.668282486826816E-2</c:v>
                </c:pt>
                <c:pt idx="2">
                  <c:v>-2.6527826099902681E-2</c:v>
                </c:pt>
                <c:pt idx="3">
                  <c:v>-2.6372829794806249E-2</c:v>
                </c:pt>
                <c:pt idx="4">
                  <c:v>-2.6217837184613374E-2</c:v>
                </c:pt>
                <c:pt idx="5">
                  <c:v>-2.6062849500958586E-2</c:v>
                </c:pt>
                <c:pt idx="6">
                  <c:v>-2.5907867975476402E-2</c:v>
                </c:pt>
                <c:pt idx="7">
                  <c:v>-2.5752893839801345E-2</c:v>
                </c:pt>
                <c:pt idx="8">
                  <c:v>-2.5597928325567933E-2</c:v>
                </c:pt>
                <c:pt idx="9">
                  <c:v>-2.5442972664410687E-2</c:v>
                </c:pt>
                <c:pt idx="10">
                  <c:v>-2.5288028087964133E-2</c:v>
                </c:pt>
                <c:pt idx="11">
                  <c:v>-2.5133095827862793E-2</c:v>
                </c:pt>
                <c:pt idx="12">
                  <c:v>-2.4978177115741178E-2</c:v>
                </c:pt>
                <c:pt idx="13">
                  <c:v>-2.4823273183233824E-2</c:v>
                </c:pt>
                <c:pt idx="14">
                  <c:v>-2.4668385261975227E-2</c:v>
                </c:pt>
                <c:pt idx="15">
                  <c:v>-2.4513514583599932E-2</c:v>
                </c:pt>
                <c:pt idx="16">
                  <c:v>-2.4358662379742456E-2</c:v>
                </c:pt>
                <c:pt idx="17">
                  <c:v>-2.4203829882037307E-2</c:v>
                </c:pt>
                <c:pt idx="18">
                  <c:v>-2.4049018322119024E-2</c:v>
                </c:pt>
                <c:pt idx="19">
                  <c:v>-2.3894228931622116E-2</c:v>
                </c:pt>
                <c:pt idx="20">
                  <c:v>-2.3739462942181107E-2</c:v>
                </c:pt>
                <c:pt idx="21">
                  <c:v>-2.3584721585430519E-2</c:v>
                </c:pt>
                <c:pt idx="22">
                  <c:v>-2.3430006093004871E-2</c:v>
                </c:pt>
                <c:pt idx="23">
                  <c:v>-2.3275317696538685E-2</c:v>
                </c:pt>
                <c:pt idx="24">
                  <c:v>-2.3120657627666484E-2</c:v>
                </c:pt>
                <c:pt idx="25">
                  <c:v>-2.2966027118022786E-2</c:v>
                </c:pt>
                <c:pt idx="26">
                  <c:v>-2.2811427399242114E-2</c:v>
                </c:pt>
                <c:pt idx="27">
                  <c:v>-2.2656859702958984E-2</c:v>
                </c:pt>
                <c:pt idx="28">
                  <c:v>-2.2502325260807927E-2</c:v>
                </c:pt>
                <c:pt idx="29">
                  <c:v>-2.234782530442346E-2</c:v>
                </c:pt>
                <c:pt idx="30">
                  <c:v>-2.21933610654401E-2</c:v>
                </c:pt>
                <c:pt idx="31">
                  <c:v>-2.2038933775492368E-2</c:v>
                </c:pt>
                <c:pt idx="32">
                  <c:v>-2.188454466621479E-2</c:v>
                </c:pt>
                <c:pt idx="33">
                  <c:v>-2.1730194969241882E-2</c:v>
                </c:pt>
                <c:pt idx="34">
                  <c:v>-2.1575885916208168E-2</c:v>
                </c:pt>
                <c:pt idx="35">
                  <c:v>-2.1421618738748163E-2</c:v>
                </c:pt>
                <c:pt idx="36">
                  <c:v>-2.1267394668496399E-2</c:v>
                </c:pt>
                <c:pt idx="37">
                  <c:v>-2.1113214937087392E-2</c:v>
                </c:pt>
                <c:pt idx="38">
                  <c:v>-2.0959080776155659E-2</c:v>
                </c:pt>
                <c:pt idx="39">
                  <c:v>-2.0804993417335722E-2</c:v>
                </c:pt>
                <c:pt idx="40">
                  <c:v>-2.0650954092262114E-2</c:v>
                </c:pt>
                <c:pt idx="41">
                  <c:v>-2.0496964032569343E-2</c:v>
                </c:pt>
                <c:pt idx="42">
                  <c:v>-2.0343024469891932E-2</c:v>
                </c:pt>
                <c:pt idx="43">
                  <c:v>-2.0189136635864399E-2</c:v>
                </c:pt>
                <c:pt idx="44">
                  <c:v>-2.0035301762121271E-2</c:v>
                </c:pt>
                <c:pt idx="45">
                  <c:v>-1.988152108029707E-2</c:v>
                </c:pt>
                <c:pt idx="46">
                  <c:v>-1.9727795822026314E-2</c:v>
                </c:pt>
                <c:pt idx="47">
                  <c:v>-1.9574127218943523E-2</c:v>
                </c:pt>
                <c:pt idx="48">
                  <c:v>-1.9420516502683224E-2</c:v>
                </c:pt>
                <c:pt idx="49">
                  <c:v>-1.9266964904879929E-2</c:v>
                </c:pt>
                <c:pt idx="50">
                  <c:v>-1.9113473657168166E-2</c:v>
                </c:pt>
                <c:pt idx="51">
                  <c:v>-1.8960043991182451E-2</c:v>
                </c:pt>
                <c:pt idx="52">
                  <c:v>-1.8806677138557309E-2</c:v>
                </c:pt>
                <c:pt idx="53">
                  <c:v>-1.8653374330927262E-2</c:v>
                </c:pt>
                <c:pt idx="54">
                  <c:v>-1.8500136799926823E-2</c:v>
                </c:pt>
                <c:pt idx="55">
                  <c:v>-1.834696577719052E-2</c:v>
                </c:pt>
                <c:pt idx="56">
                  <c:v>-1.8193862494352873E-2</c:v>
                </c:pt>
                <c:pt idx="57">
                  <c:v>-1.8040828183048401E-2</c:v>
                </c:pt>
                <c:pt idx="58">
                  <c:v>-1.7887864074911629E-2</c:v>
                </c:pt>
                <c:pt idx="59">
                  <c:v>-1.7734971401577076E-2</c:v>
                </c:pt>
                <c:pt idx="60">
                  <c:v>-1.7582151394679259E-2</c:v>
                </c:pt>
                <c:pt idx="61">
                  <c:v>-1.7429405285852705E-2</c:v>
                </c:pt>
                <c:pt idx="62">
                  <c:v>-1.727673430673193E-2</c:v>
                </c:pt>
                <c:pt idx="63">
                  <c:v>-1.7124139688951462E-2</c:v>
                </c:pt>
                <c:pt idx="64">
                  <c:v>-1.6971622664145813E-2</c:v>
                </c:pt>
                <c:pt idx="65">
                  <c:v>-1.6819184463949512E-2</c:v>
                </c:pt>
                <c:pt idx="66">
                  <c:v>-1.6666826319997077E-2</c:v>
                </c:pt>
                <c:pt idx="67">
                  <c:v>-1.6514549463923025E-2</c:v>
                </c:pt>
                <c:pt idx="68">
                  <c:v>-1.6362355127361883E-2</c:v>
                </c:pt>
                <c:pt idx="69">
                  <c:v>-1.6210244541948169E-2</c:v>
                </c:pt>
                <c:pt idx="70">
                  <c:v>-1.6058218939316405E-2</c:v>
                </c:pt>
                <c:pt idx="71">
                  <c:v>-1.5906279551101108E-2</c:v>
                </c:pt>
                <c:pt idx="72">
                  <c:v>-1.5754427608936809E-2</c:v>
                </c:pt>
                <c:pt idx="73">
                  <c:v>-1.5602664344458015E-2</c:v>
                </c:pt>
                <c:pt idx="74">
                  <c:v>-1.545099098929926E-2</c:v>
                </c:pt>
                <c:pt idx="75">
                  <c:v>-1.5299408775095056E-2</c:v>
                </c:pt>
                <c:pt idx="76">
                  <c:v>-1.5147918933479934E-2</c:v>
                </c:pt>
                <c:pt idx="77">
                  <c:v>-1.4996522696088402E-2</c:v>
                </c:pt>
                <c:pt idx="78">
                  <c:v>-1.4845221294554992E-2</c:v>
                </c:pt>
                <c:pt idx="79">
                  <c:v>-1.469401596051422E-2</c:v>
                </c:pt>
                <c:pt idx="80">
                  <c:v>-1.4542907925600606E-2</c:v>
                </c:pt>
                <c:pt idx="81">
                  <c:v>-1.4391898421448673E-2</c:v>
                </c:pt>
                <c:pt idx="82">
                  <c:v>-1.4240988679692942E-2</c:v>
                </c:pt>
                <c:pt idx="83">
                  <c:v>-1.4090179931967935E-2</c:v>
                </c:pt>
                <c:pt idx="84">
                  <c:v>-1.3939473409908171E-2</c:v>
                </c:pt>
                <c:pt idx="85">
                  <c:v>-1.378887034514817E-2</c:v>
                </c:pt>
                <c:pt idx="86">
                  <c:v>-1.3638371969322457E-2</c:v>
                </c:pt>
                <c:pt idx="87">
                  <c:v>-1.3487979514065549E-2</c:v>
                </c:pt>
                <c:pt idx="88">
                  <c:v>-1.3337694211011971E-2</c:v>
                </c:pt>
                <c:pt idx="89">
                  <c:v>-1.3187517291796239E-2</c:v>
                </c:pt>
                <c:pt idx="90">
                  <c:v>-1.3037449988052879E-2</c:v>
                </c:pt>
                <c:pt idx="91">
                  <c:v>-1.2887493531416407E-2</c:v>
                </c:pt>
                <c:pt idx="92">
                  <c:v>-1.2737649153521349E-2</c:v>
                </c:pt>
                <c:pt idx="93">
                  <c:v>-1.2587918086002223E-2</c:v>
                </c:pt>
                <c:pt idx="94">
                  <c:v>-1.2438301560493551E-2</c:v>
                </c:pt>
                <c:pt idx="95">
                  <c:v>-1.2288800808629855E-2</c:v>
                </c:pt>
                <c:pt idx="96">
                  <c:v>-1.2139417062045655E-2</c:v>
                </c:pt>
                <c:pt idx="97">
                  <c:v>-1.1990151552375469E-2</c:v>
                </c:pt>
                <c:pt idx="98">
                  <c:v>-1.1841005511253824E-2</c:v>
                </c:pt>
                <c:pt idx="99">
                  <c:v>-1.1691980170315235E-2</c:v>
                </c:pt>
                <c:pt idx="100">
                  <c:v>-1.1543076761194227E-2</c:v>
                </c:pt>
                <c:pt idx="101">
                  <c:v>-1.1394296515525319E-2</c:v>
                </c:pt>
                <c:pt idx="102">
                  <c:v>-1.1245640664943034E-2</c:v>
                </c:pt>
                <c:pt idx="103">
                  <c:v>-1.1097110441081892E-2</c:v>
                </c:pt>
                <c:pt idx="104">
                  <c:v>-1.0948707075576412E-2</c:v>
                </c:pt>
                <c:pt idx="105">
                  <c:v>-1.0800431800061119E-2</c:v>
                </c:pt>
                <c:pt idx="106">
                  <c:v>-1.0652285846170532E-2</c:v>
                </c:pt>
                <c:pt idx="107">
                  <c:v>-1.0504270445539171E-2</c:v>
                </c:pt>
                <c:pt idx="108">
                  <c:v>-1.0356386829801556E-2</c:v>
                </c:pt>
                <c:pt idx="109">
                  <c:v>-1.0208636230592214E-2</c:v>
                </c:pt>
                <c:pt idx="110">
                  <c:v>-1.0061019879545659E-2</c:v>
                </c:pt>
                <c:pt idx="111">
                  <c:v>-9.9135390082964164E-3</c:v>
                </c:pt>
                <c:pt idx="112">
                  <c:v>-9.7661948484790047E-3</c:v>
                </c:pt>
                <c:pt idx="113">
                  <c:v>-9.6189886317279462E-3</c:v>
                </c:pt>
                <c:pt idx="114">
                  <c:v>-9.4719215896777609E-3</c:v>
                </c:pt>
                <c:pt idx="115">
                  <c:v>-9.3249949539629725E-3</c:v>
                </c:pt>
                <c:pt idx="116">
                  <c:v>-9.1782099562180992E-3</c:v>
                </c:pt>
                <c:pt idx="117">
                  <c:v>-9.0315678280776628E-3</c:v>
                </c:pt>
                <c:pt idx="118">
                  <c:v>-8.8850698011761851E-3</c:v>
                </c:pt>
                <c:pt idx="119">
                  <c:v>-8.7387171071481844E-3</c:v>
                </c:pt>
                <c:pt idx="120">
                  <c:v>-8.5925109776281861E-3</c:v>
                </c:pt>
                <c:pt idx="121">
                  <c:v>-8.4464526442507067E-3</c:v>
                </c:pt>
                <c:pt idx="122">
                  <c:v>-8.3005433386502733E-3</c:v>
                </c:pt>
                <c:pt idx="123">
                  <c:v>-8.1547842924613988E-3</c:v>
                </c:pt>
                <c:pt idx="124">
                  <c:v>-8.0091767373186105E-3</c:v>
                </c:pt>
                <c:pt idx="125">
                  <c:v>-7.8637219048564248E-3</c:v>
                </c:pt>
                <c:pt idx="126">
                  <c:v>-7.7184210267093678E-3</c:v>
                </c:pt>
                <c:pt idx="127">
                  <c:v>-7.5732753345119563E-3</c:v>
                </c:pt>
                <c:pt idx="128">
                  <c:v>-7.4282860598987128E-3</c:v>
                </c:pt>
                <c:pt idx="129">
                  <c:v>-7.2834544345041592E-3</c:v>
                </c:pt>
                <c:pt idx="130">
                  <c:v>-7.1387816899628155E-3</c:v>
                </c:pt>
                <c:pt idx="131">
                  <c:v>-6.9942690579092017E-3</c:v>
                </c:pt>
                <c:pt idx="132">
                  <c:v>-6.8499177699778415E-3</c:v>
                </c:pt>
                <c:pt idx="133">
                  <c:v>-6.7057290578032532E-3</c:v>
                </c:pt>
                <c:pt idx="134">
                  <c:v>-6.5617041530199602E-3</c:v>
                </c:pt>
                <c:pt idx="135">
                  <c:v>-6.417844287262481E-3</c:v>
                </c:pt>
                <c:pt idx="136">
                  <c:v>-6.274150692165339E-3</c:v>
                </c:pt>
                <c:pt idx="137">
                  <c:v>-6.1306245993630543E-3</c:v>
                </c:pt>
                <c:pt idx="138">
                  <c:v>-5.987267240490147E-3</c:v>
                </c:pt>
                <c:pt idx="139">
                  <c:v>-5.8440798471811389E-3</c:v>
                </c:pt>
                <c:pt idx="140">
                  <c:v>-5.7010636510705518E-3</c:v>
                </c:pt>
                <c:pt idx="141">
                  <c:v>-5.5582198837929057E-3</c:v>
                </c:pt>
                <c:pt idx="142">
                  <c:v>-5.4155497769827225E-3</c:v>
                </c:pt>
                <c:pt idx="143">
                  <c:v>-5.2730545622745222E-3</c:v>
                </c:pt>
                <c:pt idx="144">
                  <c:v>-5.1307354713028249E-3</c:v>
                </c:pt>
                <c:pt idx="145">
                  <c:v>-4.9885937357021523E-3</c:v>
                </c:pt>
                <c:pt idx="146">
                  <c:v>-4.8466305871070273E-3</c:v>
                </c:pt>
                <c:pt idx="147">
                  <c:v>-4.7048472571519697E-3</c:v>
                </c:pt>
                <c:pt idx="148">
                  <c:v>-4.5632449774714997E-3</c:v>
                </c:pt>
                <c:pt idx="149">
                  <c:v>-4.4218249797001391E-3</c:v>
                </c:pt>
                <c:pt idx="150">
                  <c:v>-4.2805884954724089E-3</c:v>
                </c:pt>
                <c:pt idx="151">
                  <c:v>-4.139536756422829E-3</c:v>
                </c:pt>
                <c:pt idx="152">
                  <c:v>-3.9986709941859221E-3</c:v>
                </c:pt>
                <c:pt idx="153">
                  <c:v>-3.8579924403962084E-3</c:v>
                </c:pt>
                <c:pt idx="154">
                  <c:v>-3.7175023266882087E-3</c:v>
                </c:pt>
                <c:pt idx="155">
                  <c:v>-3.5772018846964449E-3</c:v>
                </c:pt>
                <c:pt idx="156">
                  <c:v>-3.437092346055437E-3</c:v>
                </c:pt>
                <c:pt idx="157">
                  <c:v>-3.2971749423997068E-3</c:v>
                </c:pt>
                <c:pt idx="158">
                  <c:v>-3.1574509053637753E-3</c:v>
                </c:pt>
                <c:pt idx="159">
                  <c:v>-3.0179214665821625E-3</c:v>
                </c:pt>
                <c:pt idx="160">
                  <c:v>-2.8785878576893902E-3</c:v>
                </c:pt>
                <c:pt idx="161">
                  <c:v>-2.7394513103199793E-3</c:v>
                </c:pt>
                <c:pt idx="162">
                  <c:v>-2.6005130561084508E-3</c:v>
                </c:pt>
                <c:pt idx="163">
                  <c:v>-2.4617743266893261E-3</c:v>
                </c:pt>
                <c:pt idx="164">
                  <c:v>-2.3232363536971256E-3</c:v>
                </c:pt>
                <c:pt idx="165">
                  <c:v>-2.1849003687663699E-3</c:v>
                </c:pt>
                <c:pt idx="166">
                  <c:v>-2.0467676035315812E-3</c:v>
                </c:pt>
                <c:pt idx="167">
                  <c:v>-1.9088392896272795E-3</c:v>
                </c:pt>
                <c:pt idx="168">
                  <c:v>-1.7711166586879862E-3</c:v>
                </c:pt>
                <c:pt idx="169">
                  <c:v>-1.6336009423482227E-3</c:v>
                </c:pt>
                <c:pt idx="170">
                  <c:v>-1.4962933722425095E-3</c:v>
                </c:pt>
                <c:pt idx="171">
                  <c:v>-1.3591951800053675E-3</c:v>
                </c:pt>
                <c:pt idx="172">
                  <c:v>-1.2223075972713181E-3</c:v>
                </c:pt>
                <c:pt idx="173">
                  <c:v>-1.0856318556748822E-3</c:v>
                </c:pt>
                <c:pt idx="174">
                  <c:v>-9.4916918685058072E-4</c:v>
                </c:pt>
                <c:pt idx="175">
                  <c:v>-8.1292082243293465E-4</c:v>
                </c:pt>
                <c:pt idx="176">
                  <c:v>-6.7688799405646511E-4</c:v>
                </c:pt>
                <c:pt idx="177">
                  <c:v>-5.4107193335569315E-4</c:v>
                </c:pt>
                <c:pt idx="178">
                  <c:v>-4.0547387196513958E-4</c:v>
                </c:pt>
                <c:pt idx="179">
                  <c:v>-2.700950415193255E-4</c:v>
                </c:pt>
                <c:pt idx="180">
                  <c:v>-1.3493667365277199E-4</c:v>
                </c:pt>
                <c:pt idx="181">
                  <c:v>1.3471374780446945E-4</c:v>
                </c:pt>
                <c:pt idx="182">
                  <c:v>2.6920333812611535E-4</c:v>
                </c:pt>
                <c:pt idx="183">
                  <c:v>4.0346753933041672E-4</c:v>
                </c:pt>
                <c:pt idx="184">
                  <c:v>5.3750511978285255E-4</c:v>
                </c:pt>
                <c:pt idx="185">
                  <c:v>6.7131484784890177E-4</c:v>
                </c:pt>
                <c:pt idx="186">
                  <c:v>8.0489549189404343E-4</c:v>
                </c:pt>
                <c:pt idx="187">
                  <c:v>9.3824582028375649E-4</c:v>
                </c:pt>
                <c:pt idx="188">
                  <c:v>1.07136460138352E-3</c:v>
                </c:pt>
                <c:pt idx="189">
                  <c:v>1.204250603558813E-3</c:v>
                </c:pt>
                <c:pt idx="190">
                  <c:v>1.3369025951751143E-3</c:v>
                </c:pt>
                <c:pt idx="191">
                  <c:v>1.4693193445979029E-3</c:v>
                </c:pt>
                <c:pt idx="192">
                  <c:v>1.601499620192658E-3</c:v>
                </c:pt>
                <c:pt idx="193">
                  <c:v>1.7334421903248585E-3</c:v>
                </c:pt>
                <c:pt idx="194">
                  <c:v>1.8651458233599832E-3</c:v>
                </c:pt>
                <c:pt idx="195">
                  <c:v>1.9966092876635114E-3</c:v>
                </c:pt>
                <c:pt idx="196">
                  <c:v>2.1278313516009217E-3</c:v>
                </c:pt>
                <c:pt idx="197">
                  <c:v>2.2588107835376935E-3</c:v>
                </c:pt>
                <c:pt idx="198">
                  <c:v>2.3895463518393057E-3</c:v>
                </c:pt>
                <c:pt idx="199">
                  <c:v>2.5200368248712371E-3</c:v>
                </c:pt>
                <c:pt idx="200">
                  <c:v>2.6502809709989666E-3</c:v>
                </c:pt>
                <c:pt idx="201">
                  <c:v>2.7802775585879735E-3</c:v>
                </c:pt>
                <c:pt idx="202">
                  <c:v>2.9100253560037366E-3</c:v>
                </c:pt>
                <c:pt idx="203">
                  <c:v>3.0395231316117351E-3</c:v>
                </c:pt>
                <c:pt idx="204">
                  <c:v>3.1687696537774481E-3</c:v>
                </c:pt>
                <c:pt idx="205">
                  <c:v>3.2977636908663541E-3</c:v>
                </c:pt>
                <c:pt idx="206">
                  <c:v>3.4265040112439324E-3</c:v>
                </c:pt>
                <c:pt idx="207">
                  <c:v>3.5549893832756618E-3</c:v>
                </c:pt>
                <c:pt idx="208">
                  <c:v>3.6832185753270215E-3</c:v>
                </c:pt>
                <c:pt idx="209">
                  <c:v>3.8111903557634906E-3</c:v>
                </c:pt>
                <c:pt idx="210">
                  <c:v>3.9389034929505481E-3</c:v>
                </c:pt>
                <c:pt idx="211">
                  <c:v>4.0663567552536722E-3</c:v>
                </c:pt>
                <c:pt idx="212">
                  <c:v>4.1935489110383429E-3</c:v>
                </c:pt>
                <c:pt idx="213">
                  <c:v>4.3204787286700392E-3</c:v>
                </c:pt>
                <c:pt idx="214">
                  <c:v>4.4471449765142394E-3</c:v>
                </c:pt>
                <c:pt idx="215">
                  <c:v>4.5735464229364224E-3</c:v>
                </c:pt>
                <c:pt idx="216">
                  <c:v>4.6996818363020682E-3</c:v>
                </c:pt>
                <c:pt idx="217">
                  <c:v>4.8255499849766551E-3</c:v>
                </c:pt>
                <c:pt idx="218">
                  <c:v>4.951149637325662E-3</c:v>
                </c:pt>
                <c:pt idx="219">
                  <c:v>5.0764795617145681E-3</c:v>
                </c:pt>
                <c:pt idx="220">
                  <c:v>5.2015385265088525E-3</c:v>
                </c:pt>
                <c:pt idx="221">
                  <c:v>5.3263253000739932E-3</c:v>
                </c:pt>
                <c:pt idx="222">
                  <c:v>5.4508386507754704E-3</c:v>
                </c:pt>
                <c:pt idx="223">
                  <c:v>5.5750773469787629E-3</c:v>
                </c:pt>
                <c:pt idx="224">
                  <c:v>5.6990401570493491E-3</c:v>
                </c:pt>
                <c:pt idx="225">
                  <c:v>5.8227258493527088E-3</c:v>
                </c:pt>
                <c:pt idx="226">
                  <c:v>5.9461331922543203E-3</c:v>
                </c:pt>
                <c:pt idx="227">
                  <c:v>6.0692609541196626E-3</c:v>
                </c:pt>
                <c:pt idx="228">
                  <c:v>6.1921079033142156E-3</c:v>
                </c:pt>
                <c:pt idx="229">
                  <c:v>6.3146728082034576E-3</c:v>
                </c:pt>
                <c:pt idx="230">
                  <c:v>6.4369544371528677E-3</c:v>
                </c:pt>
                <c:pt idx="231">
                  <c:v>6.5589515585279248E-3</c:v>
                </c:pt>
                <c:pt idx="232">
                  <c:v>6.6806629406941081E-3</c:v>
                </c:pt>
                <c:pt idx="233">
                  <c:v>6.8020873520168957E-3</c:v>
                </c:pt>
                <c:pt idx="234">
                  <c:v>6.9232235608617677E-3</c:v>
                </c:pt>
                <c:pt idx="235">
                  <c:v>7.044070335594203E-3</c:v>
                </c:pt>
                <c:pt idx="236">
                  <c:v>7.1646264445796798E-3</c:v>
                </c:pt>
                <c:pt idx="237">
                  <c:v>7.2848906561836782E-3</c:v>
                </c:pt>
                <c:pt idx="238">
                  <c:v>7.4048617387716762E-3</c:v>
                </c:pt>
                <c:pt idx="239">
                  <c:v>7.524538460709153E-3</c:v>
                </c:pt>
                <c:pt idx="240">
                  <c:v>7.6439195903615876E-3</c:v>
                </c:pt>
                <c:pt idx="241">
                  <c:v>7.7630038960944591E-3</c:v>
                </c:pt>
                <c:pt idx="242">
                  <c:v>7.8817901462732466E-3</c:v>
                </c:pt>
                <c:pt idx="243">
                  <c:v>8.00027710926343E-3</c:v>
                </c:pt>
                <c:pt idx="244">
                  <c:v>8.1184635534304866E-3</c:v>
                </c:pt>
                <c:pt idx="245">
                  <c:v>8.2363482471398963E-3</c:v>
                </c:pt>
                <c:pt idx="246">
                  <c:v>8.3539299587571374E-3</c:v>
                </c:pt>
                <c:pt idx="247">
                  <c:v>8.4712074566476898E-3</c:v>
                </c:pt>
                <c:pt idx="248">
                  <c:v>8.5881795091770317E-3</c:v>
                </c:pt>
                <c:pt idx="249">
                  <c:v>8.7048448847106431E-3</c:v>
                </c:pt>
                <c:pt idx="250">
                  <c:v>8.821202351614002E-3</c:v>
                </c:pt>
                <c:pt idx="251">
                  <c:v>8.9372506782525885E-3</c:v>
                </c:pt>
                <c:pt idx="252">
                  <c:v>9.0529886329918808E-3</c:v>
                </c:pt>
                <c:pt idx="253">
                  <c:v>9.168414984197357E-3</c:v>
                </c:pt>
                <c:pt idx="254">
                  <c:v>9.2835285002344971E-3</c:v>
                </c:pt>
                <c:pt idx="255">
                  <c:v>9.3983279494687811E-3</c:v>
                </c:pt>
                <c:pt idx="256">
                  <c:v>9.5128121002656871E-3</c:v>
                </c:pt>
                <c:pt idx="257">
                  <c:v>9.6269797209906933E-3</c:v>
                </c:pt>
                <c:pt idx="258">
                  <c:v>9.7408295800092796E-3</c:v>
                </c:pt>
                <c:pt idx="259">
                  <c:v>9.8543604456869244E-3</c:v>
                </c:pt>
                <c:pt idx="260">
                  <c:v>9.9675710863891074E-3</c:v>
                </c:pt>
                <c:pt idx="261">
                  <c:v>1.0080460270481307E-2</c:v>
                </c:pt>
                <c:pt idx="262">
                  <c:v>1.0193026766329001E-2</c:v>
                </c:pt>
                <c:pt idx="263">
                  <c:v>1.0305269342297672E-2</c:v>
                </c:pt>
                <c:pt idx="264">
                  <c:v>1.0417186766752795E-2</c:v>
                </c:pt>
                <c:pt idx="265">
                  <c:v>1.0528777808059851E-2</c:v>
                </c:pt>
                <c:pt idx="266">
                  <c:v>1.064004123458432E-2</c:v>
                </c:pt>
                <c:pt idx="267">
                  <c:v>1.0750975814691678E-2</c:v>
                </c:pt>
                <c:pt idx="268">
                  <c:v>1.0861580316747407E-2</c:v>
                </c:pt>
                <c:pt idx="269">
                  <c:v>1.0971853509116985E-2</c:v>
                </c:pt>
                <c:pt idx="270">
                  <c:v>1.108179416016589E-2</c:v>
                </c:pt>
                <c:pt idx="271">
                  <c:v>1.1191401038259602E-2</c:v>
                </c:pt>
                <c:pt idx="272">
                  <c:v>1.13006729117636E-2</c:v>
                </c:pt>
                <c:pt idx="273">
                  <c:v>1.1409608549043361E-2</c:v>
                </c:pt>
                <c:pt idx="274">
                  <c:v>1.1518206718464367E-2</c:v>
                </c:pt>
                <c:pt idx="275">
                  <c:v>1.1626466392308979E-2</c:v>
                </c:pt>
                <c:pt idx="276">
                  <c:v>1.1734386339803084E-2</c:v>
                </c:pt>
                <c:pt idx="277">
                  <c:v>1.1841965330172571E-2</c:v>
                </c:pt>
                <c:pt idx="278">
                  <c:v>1.1949202132643326E-2</c:v>
                </c:pt>
                <c:pt idx="279">
                  <c:v>1.2056095516441238E-2</c:v>
                </c:pt>
                <c:pt idx="280">
                  <c:v>1.2162644250792195E-2</c:v>
                </c:pt>
                <c:pt idx="281">
                  <c:v>1.2268847104922084E-2</c:v>
                </c:pt>
                <c:pt idx="282">
                  <c:v>1.2374702848056793E-2</c:v>
                </c:pt>
                <c:pt idx="283">
                  <c:v>1.2480210249422211E-2</c:v>
                </c:pt>
                <c:pt idx="284">
                  <c:v>1.2585368078244223E-2</c:v>
                </c:pt>
                <c:pt idx="285">
                  <c:v>1.2690175103748719E-2</c:v>
                </c:pt>
                <c:pt idx="286">
                  <c:v>1.2794630095161586E-2</c:v>
                </c:pt>
                <c:pt idx="287">
                  <c:v>1.2898731821708713E-2</c:v>
                </c:pt>
                <c:pt idx="288">
                  <c:v>1.3002479052615987E-2</c:v>
                </c:pt>
                <c:pt idx="289">
                  <c:v>1.3105870557109295E-2</c:v>
                </c:pt>
                <c:pt idx="290">
                  <c:v>1.3208905104414526E-2</c:v>
                </c:pt>
                <c:pt idx="291">
                  <c:v>1.3311581463757566E-2</c:v>
                </c:pt>
                <c:pt idx="292">
                  <c:v>1.3413898404364305E-2</c:v>
                </c:pt>
                <c:pt idx="293">
                  <c:v>1.3515854695460629E-2</c:v>
                </c:pt>
                <c:pt idx="294">
                  <c:v>1.3617449106272427E-2</c:v>
                </c:pt>
                <c:pt idx="295">
                  <c:v>1.3718680406025587E-2</c:v>
                </c:pt>
                <c:pt idx="296">
                  <c:v>1.3819547363945995E-2</c:v>
                </c:pt>
                <c:pt idx="297">
                  <c:v>1.3920048749259541E-2</c:v>
                </c:pt>
                <c:pt idx="298">
                  <c:v>1.402018333119211E-2</c:v>
                </c:pt>
                <c:pt idx="299">
                  <c:v>1.4119949878969593E-2</c:v>
                </c:pt>
                <c:pt idx="300">
                  <c:v>1.4219347161817875E-2</c:v>
                </c:pt>
                <c:pt idx="301">
                  <c:v>1.4318373948962846E-2</c:v>
                </c:pt>
                <c:pt idx="302">
                  <c:v>1.4417029009630393E-2</c:v>
                </c:pt>
                <c:pt idx="303">
                  <c:v>1.4515311113046403E-2</c:v>
                </c:pt>
                <c:pt idx="304">
                  <c:v>1.4613219028436765E-2</c:v>
                </c:pt>
                <c:pt idx="305">
                  <c:v>1.4710751525027366E-2</c:v>
                </c:pt>
                <c:pt idx="306">
                  <c:v>1.4807907372044094E-2</c:v>
                </c:pt>
                <c:pt idx="307">
                  <c:v>1.4904685338712836E-2</c:v>
                </c:pt>
                <c:pt idx="308">
                  <c:v>1.5001084194259481E-2</c:v>
                </c:pt>
                <c:pt idx="309">
                  <c:v>1.5097102707909916E-2</c:v>
                </c:pt>
                <c:pt idx="310">
                  <c:v>1.5192739648890029E-2</c:v>
                </c:pt>
                <c:pt idx="311">
                  <c:v>1.5287993786425707E-2</c:v>
                </c:pt>
                <c:pt idx="312">
                  <c:v>1.5382863889742839E-2</c:v>
                </c:pt>
                <c:pt idx="313">
                  <c:v>1.5477348728067311E-2</c:v>
                </c:pt>
                <c:pt idx="314">
                  <c:v>1.5571447070625013E-2</c:v>
                </c:pt>
                <c:pt idx="315">
                  <c:v>1.5665157686641833E-2</c:v>
                </c:pt>
                <c:pt idx="316">
                  <c:v>1.5758479345343655E-2</c:v>
                </c:pt>
                <c:pt idx="317">
                  <c:v>1.5851410815956372E-2</c:v>
                </c:pt>
                <c:pt idx="318">
                  <c:v>1.5943950867705867E-2</c:v>
                </c:pt>
                <c:pt idx="319">
                  <c:v>1.6036098269818031E-2</c:v>
                </c:pt>
                <c:pt idx="320">
                  <c:v>1.6127851791518752E-2</c:v>
                </c:pt>
                <c:pt idx="321">
                  <c:v>1.6219210202033915E-2</c:v>
                </c:pt>
                <c:pt idx="322">
                  <c:v>1.631017227058941E-2</c:v>
                </c:pt>
                <c:pt idx="323">
                  <c:v>1.6400736766411125E-2</c:v>
                </c:pt>
                <c:pt idx="324">
                  <c:v>1.6490902458724945E-2</c:v>
                </c:pt>
                <c:pt idx="325">
                  <c:v>1.658066811675676E-2</c:v>
                </c:pt>
                <c:pt idx="326">
                  <c:v>1.6670032509732459E-2</c:v>
                </c:pt>
                <c:pt idx="327">
                  <c:v>1.675899440687793E-2</c:v>
                </c:pt>
                <c:pt idx="328">
                  <c:v>1.6847552577419059E-2</c:v>
                </c:pt>
                <c:pt idx="329">
                  <c:v>1.6935705790581731E-2</c:v>
                </c:pt>
                <c:pt idx="330">
                  <c:v>1.7023452815591839E-2</c:v>
                </c:pt>
                <c:pt idx="331">
                  <c:v>1.7110792421675267E-2</c:v>
                </c:pt>
                <c:pt idx="332">
                  <c:v>1.7197723378057906E-2</c:v>
                </c:pt>
                <c:pt idx="333">
                  <c:v>1.728424445396564E-2</c:v>
                </c:pt>
                <c:pt idx="334">
                  <c:v>1.7370354418624358E-2</c:v>
                </c:pt>
                <c:pt idx="335">
                  <c:v>1.745605204125995E-2</c:v>
                </c:pt>
                <c:pt idx="336">
                  <c:v>1.7541336091098304E-2</c:v>
                </c:pt>
                <c:pt idx="337">
                  <c:v>1.7626205337365305E-2</c:v>
                </c:pt>
                <c:pt idx="338">
                  <c:v>1.7710658549286842E-2</c:v>
                </c:pt>
                <c:pt idx="339">
                  <c:v>1.7794694496088802E-2</c:v>
                </c:pt>
                <c:pt idx="340">
                  <c:v>1.7878311946997072E-2</c:v>
                </c:pt>
                <c:pt idx="341">
                  <c:v>1.7961509671237542E-2</c:v>
                </c:pt>
                <c:pt idx="342">
                  <c:v>1.80442864380361E-2</c:v>
                </c:pt>
                <c:pt idx="343">
                  <c:v>1.8126641016618632E-2</c:v>
                </c:pt>
                <c:pt idx="344">
                  <c:v>1.8208572176211028E-2</c:v>
                </c:pt>
                <c:pt idx="345">
                  <c:v>1.8290078686039175E-2</c:v>
                </c:pt>
                <c:pt idx="346">
                  <c:v>1.8371159315328959E-2</c:v>
                </c:pt>
                <c:pt idx="347">
                  <c:v>1.8451812833306269E-2</c:v>
                </c:pt>
                <c:pt idx="348">
                  <c:v>1.8532038009196991E-2</c:v>
                </c:pt>
                <c:pt idx="349">
                  <c:v>1.8611833612227017E-2</c:v>
                </c:pt>
                <c:pt idx="350">
                  <c:v>1.8691198411622232E-2</c:v>
                </c:pt>
                <c:pt idx="351">
                  <c:v>1.8770131176608522E-2</c:v>
                </c:pt>
                <c:pt idx="352">
                  <c:v>1.8848630676411779E-2</c:v>
                </c:pt>
                <c:pt idx="353">
                  <c:v>1.8926695680257889E-2</c:v>
                </c:pt>
                <c:pt idx="354">
                  <c:v>1.9004324957372736E-2</c:v>
                </c:pt>
                <c:pt idx="355">
                  <c:v>1.9081517276982214E-2</c:v>
                </c:pt>
                <c:pt idx="356">
                  <c:v>1.9158271408312208E-2</c:v>
                </c:pt>
                <c:pt idx="357">
                  <c:v>1.9234586120588603E-2</c:v>
                </c:pt>
                <c:pt idx="358">
                  <c:v>1.9310460183037292E-2</c:v>
                </c:pt>
                <c:pt idx="359">
                  <c:v>1.9385892364884159E-2</c:v>
                </c:pt>
                <c:pt idx="360">
                  <c:v>1.9460881435355095E-2</c:v>
                </c:pt>
                <c:pt idx="361">
                  <c:v>1.9535426163675984E-2</c:v>
                </c:pt>
                <c:pt idx="362">
                  <c:v>1.9609525319072715E-2</c:v>
                </c:pt>
                <c:pt idx="363">
                  <c:v>1.9683177670771178E-2</c:v>
                </c:pt>
                <c:pt idx="364">
                  <c:v>1.9756381987997257E-2</c:v>
                </c:pt>
                <c:pt idx="365">
                  <c:v>1.9829137039976841E-2</c:v>
                </c:pt>
                <c:pt idx="366">
                  <c:v>1.990144159593582E-2</c:v>
                </c:pt>
                <c:pt idx="367">
                  <c:v>1.9973294425100083E-2</c:v>
                </c:pt>
                <c:pt idx="368">
                  <c:v>2.0044694296695514E-2</c:v>
                </c:pt>
                <c:pt idx="369">
                  <c:v>2.0115639979948002E-2</c:v>
                </c:pt>
                <c:pt idx="370">
                  <c:v>2.0186130244083434E-2</c:v>
                </c:pt>
                <c:pt idx="371">
                  <c:v>2.0256163858327698E-2</c:v>
                </c:pt>
                <c:pt idx="372">
                  <c:v>2.0325739591906682E-2</c:v>
                </c:pt>
                <c:pt idx="373">
                  <c:v>2.0394856214046277E-2</c:v>
                </c:pt>
                <c:pt idx="374">
                  <c:v>2.0463512493972366E-2</c:v>
                </c:pt>
                <c:pt idx="375">
                  <c:v>2.053170720091084E-2</c:v>
                </c:pt>
                <c:pt idx="376">
                  <c:v>2.0599439104087586E-2</c:v>
                </c:pt>
                <c:pt idx="377">
                  <c:v>2.0666706972728491E-2</c:v>
                </c:pt>
                <c:pt idx="378">
                  <c:v>2.0733509576059444E-2</c:v>
                </c:pt>
                <c:pt idx="379">
                  <c:v>2.0799845683306329E-2</c:v>
                </c:pt>
                <c:pt idx="380">
                  <c:v>2.0865714063695039E-2</c:v>
                </c:pt>
                <c:pt idx="381">
                  <c:v>2.093111348645146E-2</c:v>
                </c:pt>
                <c:pt idx="382">
                  <c:v>2.0996042720801477E-2</c:v>
                </c:pt>
                <c:pt idx="383">
                  <c:v>2.1060500535970982E-2</c:v>
                </c:pt>
                <c:pt idx="384">
                  <c:v>2.1124485701185861E-2</c:v>
                </c:pt>
                <c:pt idx="385">
                  <c:v>2.1187996985671999E-2</c:v>
                </c:pt>
                <c:pt idx="386">
                  <c:v>2.1251033158655289E-2</c:v>
                </c:pt>
                <c:pt idx="387">
                  <c:v>2.1313592989361616E-2</c:v>
                </c:pt>
                <c:pt idx="388">
                  <c:v>2.1375675247016866E-2</c:v>
                </c:pt>
                <c:pt idx="389">
                  <c:v>2.143727870084693E-2</c:v>
                </c:pt>
                <c:pt idx="390">
                  <c:v>2.1498402120077694E-2</c:v>
                </c:pt>
                <c:pt idx="391">
                  <c:v>2.1559044273935048E-2</c:v>
                </c:pt>
                <c:pt idx="392">
                  <c:v>2.1619203931644876E-2</c:v>
                </c:pt>
                <c:pt idx="393">
                  <c:v>2.1678879862433068E-2</c:v>
                </c:pt>
                <c:pt idx="394">
                  <c:v>2.1738070835525512E-2</c:v>
                </c:pt>
                <c:pt idx="395">
                  <c:v>2.1796775620148093E-2</c:v>
                </c:pt>
                <c:pt idx="396">
                  <c:v>2.1854992985526702E-2</c:v>
                </c:pt>
                <c:pt idx="397">
                  <c:v>2.1912721700887226E-2</c:v>
                </c:pt>
                <c:pt idx="398">
                  <c:v>2.1969960535455555E-2</c:v>
                </c:pt>
                <c:pt idx="399">
                  <c:v>2.2026708258457574E-2</c:v>
                </c:pt>
                <c:pt idx="400">
                  <c:v>2.2082963639119171E-2</c:v>
                </c:pt>
                <c:pt idx="401">
                  <c:v>2.2138725446666233E-2</c:v>
                </c:pt>
                <c:pt idx="402">
                  <c:v>2.2193992450324648E-2</c:v>
                </c:pt>
                <c:pt idx="403">
                  <c:v>2.2248763419320305E-2</c:v>
                </c:pt>
                <c:pt idx="404">
                  <c:v>2.2303037122879094E-2</c:v>
                </c:pt>
                <c:pt idx="405">
                  <c:v>2.2356812330226898E-2</c:v>
                </c:pt>
                <c:pt idx="406">
                  <c:v>2.2410087810589608E-2</c:v>
                </c:pt>
                <c:pt idx="407">
                  <c:v>2.2462862333193112E-2</c:v>
                </c:pt>
                <c:pt idx="408">
                  <c:v>2.2515134667263296E-2</c:v>
                </c:pt>
                <c:pt idx="409">
                  <c:v>2.2566903582026048E-2</c:v>
                </c:pt>
                <c:pt idx="410">
                  <c:v>2.2618167846707254E-2</c:v>
                </c:pt>
                <c:pt idx="411">
                  <c:v>2.2668926230532807E-2</c:v>
                </c:pt>
                <c:pt idx="412">
                  <c:v>2.2719177502728592E-2</c:v>
                </c:pt>
                <c:pt idx="413">
                  <c:v>2.2768920432520493E-2</c:v>
                </c:pt>
                <c:pt idx="414">
                  <c:v>2.2818153789134404E-2</c:v>
                </c:pt>
                <c:pt idx="415">
                  <c:v>2.2866876341796211E-2</c:v>
                </c:pt>
                <c:pt idx="416">
                  <c:v>2.2915086859731797E-2</c:v>
                </c:pt>
                <c:pt idx="417">
                  <c:v>2.2962784112167057E-2</c:v>
                </c:pt>
                <c:pt idx="418">
                  <c:v>2.3009966868327875E-2</c:v>
                </c:pt>
                <c:pt idx="419">
                  <c:v>2.3056633897440136E-2</c:v>
                </c:pt>
                <c:pt idx="420">
                  <c:v>2.3102783968729734E-2</c:v>
                </c:pt>
                <c:pt idx="421">
                  <c:v>2.3148415851422553E-2</c:v>
                </c:pt>
                <c:pt idx="422">
                  <c:v>2.3193528314744478E-2</c:v>
                </c:pt>
                <c:pt idx="423">
                  <c:v>2.3238120127921404E-2</c:v>
                </c:pt>
                <c:pt idx="424">
                  <c:v>2.3282190060179214E-2</c:v>
                </c:pt>
                <c:pt idx="425">
                  <c:v>2.3325736880743797E-2</c:v>
                </c:pt>
                <c:pt idx="426">
                  <c:v>2.336875935884104E-2</c:v>
                </c:pt>
                <c:pt idx="427">
                  <c:v>2.341125626369683E-2</c:v>
                </c:pt>
                <c:pt idx="428">
                  <c:v>2.3453226364537057E-2</c:v>
                </c:pt>
                <c:pt idx="429">
                  <c:v>2.3494668430587611E-2</c:v>
                </c:pt>
                <c:pt idx="430">
                  <c:v>2.3535581231074375E-2</c:v>
                </c:pt>
                <c:pt idx="431">
                  <c:v>2.3575963535223239E-2</c:v>
                </c:pt>
                <c:pt idx="432">
                  <c:v>2.3615814112260089E-2</c:v>
                </c:pt>
                <c:pt idx="433">
                  <c:v>2.3655131731410813E-2</c:v>
                </c:pt>
                <c:pt idx="434">
                  <c:v>2.3693915161901301E-2</c:v>
                </c:pt>
                <c:pt idx="435">
                  <c:v>2.3732163172957441E-2</c:v>
                </c:pt>
                <c:pt idx="436">
                  <c:v>2.3769874533805118E-2</c:v>
                </c:pt>
                <c:pt idx="437">
                  <c:v>2.3807048013670222E-2</c:v>
                </c:pt>
                <c:pt idx="438">
                  <c:v>2.3843682381778638E-2</c:v>
                </c:pt>
                <c:pt idx="439">
                  <c:v>2.3879776407356258E-2</c:v>
                </c:pt>
                <c:pt idx="440">
                  <c:v>2.3915328859628965E-2</c:v>
                </c:pt>
                <c:pt idx="441">
                  <c:v>2.395033850782265E-2</c:v>
                </c:pt>
                <c:pt idx="442">
                  <c:v>2.3984804121163199E-2</c:v>
                </c:pt>
                <c:pt idx="443">
                  <c:v>2.4018724468876502E-2</c:v>
                </c:pt>
                <c:pt idx="444">
                  <c:v>2.4052098320188446E-2</c:v>
                </c:pt>
                <c:pt idx="445">
                  <c:v>2.4084924444324918E-2</c:v>
                </c:pt>
                <c:pt idx="446">
                  <c:v>2.4117201610511806E-2</c:v>
                </c:pt>
                <c:pt idx="447">
                  <c:v>2.4148928587974999E-2</c:v>
                </c:pt>
                <c:pt idx="448">
                  <c:v>2.4180104145940382E-2</c:v>
                </c:pt>
                <c:pt idx="449">
                  <c:v>2.4210727053633845E-2</c:v>
                </c:pt>
                <c:pt idx="450">
                  <c:v>2.4240796080281277E-2</c:v>
                </c:pt>
                <c:pt idx="451">
                  <c:v>2.4270309995108562E-2</c:v>
                </c:pt>
                <c:pt idx="452">
                  <c:v>2.429926756734159E-2</c:v>
                </c:pt>
                <c:pt idx="453">
                  <c:v>2.4327667566206249E-2</c:v>
                </c:pt>
                <c:pt idx="454">
                  <c:v>2.4355508760928429E-2</c:v>
                </c:pt>
                <c:pt idx="455">
                  <c:v>2.4382789920734015E-2</c:v>
                </c:pt>
                <c:pt idx="456">
                  <c:v>2.4409509814848893E-2</c:v>
                </c:pt>
                <c:pt idx="457">
                  <c:v>2.4435667212498954E-2</c:v>
                </c:pt>
                <c:pt idx="458">
                  <c:v>2.4461260882910084E-2</c:v>
                </c:pt>
                <c:pt idx="459">
                  <c:v>2.4486289595308172E-2</c:v>
                </c:pt>
                <c:pt idx="460">
                  <c:v>2.4510752118919104E-2</c:v>
                </c:pt>
                <c:pt idx="461">
                  <c:v>2.4534647222968768E-2</c:v>
                </c:pt>
                <c:pt idx="462">
                  <c:v>2.4557973676683054E-2</c:v>
                </c:pt>
                <c:pt idx="463">
                  <c:v>2.4580730249287849E-2</c:v>
                </c:pt>
                <c:pt idx="464">
                  <c:v>2.4602915710009041E-2</c:v>
                </c:pt>
                <c:pt idx="465">
                  <c:v>2.4624528828072517E-2</c:v>
                </c:pt>
                <c:pt idx="466">
                  <c:v>2.4645568372704162E-2</c:v>
                </c:pt>
                <c:pt idx="467">
                  <c:v>2.4666033113129867E-2</c:v>
                </c:pt>
                <c:pt idx="468">
                  <c:v>2.4685921818575519E-2</c:v>
                </c:pt>
                <c:pt idx="469">
                  <c:v>2.4705233258267009E-2</c:v>
                </c:pt>
                <c:pt idx="470">
                  <c:v>2.472396620143022E-2</c:v>
                </c:pt>
                <c:pt idx="471">
                  <c:v>2.4742119417291042E-2</c:v>
                </c:pt>
                <c:pt idx="472">
                  <c:v>2.4759691675075364E-2</c:v>
                </c:pt>
                <c:pt idx="473">
                  <c:v>2.4776681744009071E-2</c:v>
                </c:pt>
                <c:pt idx="474">
                  <c:v>2.4793088393318053E-2</c:v>
                </c:pt>
                <c:pt idx="475">
                  <c:v>2.4808910392228194E-2</c:v>
                </c:pt>
                <c:pt idx="476">
                  <c:v>2.4824146509965388E-2</c:v>
                </c:pt>
                <c:pt idx="477">
                  <c:v>2.4838795515755518E-2</c:v>
                </c:pt>
                <c:pt idx="478">
                  <c:v>2.4852856178824472E-2</c:v>
                </c:pt>
                <c:pt idx="479">
                  <c:v>2.4866327268398141E-2</c:v>
                </c:pt>
                <c:pt idx="480">
                  <c:v>2.4879207553702411E-2</c:v>
                </c:pt>
                <c:pt idx="481">
                  <c:v>2.4891495803963166E-2</c:v>
                </c:pt>
                <c:pt idx="482">
                  <c:v>2.4903190788406301E-2</c:v>
                </c:pt>
                <c:pt idx="483">
                  <c:v>2.4914291276257699E-2</c:v>
                </c:pt>
                <c:pt idx="484">
                  <c:v>2.492479603674325E-2</c:v>
                </c:pt>
                <c:pt idx="485">
                  <c:v>2.4934703839088839E-2</c:v>
                </c:pt>
                <c:pt idx="486">
                  <c:v>2.4944013452520356E-2</c:v>
                </c:pt>
                <c:pt idx="487">
                  <c:v>2.4952723646263688E-2</c:v>
                </c:pt>
                <c:pt idx="488">
                  <c:v>2.4960833189544722E-2</c:v>
                </c:pt>
                <c:pt idx="489">
                  <c:v>2.4968340851589346E-2</c:v>
                </c:pt>
                <c:pt idx="490">
                  <c:v>2.497524540162345E-2</c:v>
                </c:pt>
                <c:pt idx="491">
                  <c:v>2.4981545608872922E-2</c:v>
                </c:pt>
                <c:pt idx="492">
                  <c:v>2.4987240242563647E-2</c:v>
                </c:pt>
                <c:pt idx="493">
                  <c:v>2.4992328071921515E-2</c:v>
                </c:pt>
                <c:pt idx="494">
                  <c:v>2.4996807866172411E-2</c:v>
                </c:pt>
                <c:pt idx="495">
                  <c:v>2.5000678394542224E-2</c:v>
                </c:pt>
                <c:pt idx="496">
                  <c:v>2.5003938426256842E-2</c:v>
                </c:pt>
                <c:pt idx="497">
                  <c:v>2.5006586730542155E-2</c:v>
                </c:pt>
                <c:pt idx="498">
                  <c:v>2.5008622076624049E-2</c:v>
                </c:pt>
                <c:pt idx="499">
                  <c:v>2.5010043233728411E-2</c:v>
                </c:pt>
                <c:pt idx="500">
                  <c:v>2.5010848971081127E-2</c:v>
                </c:pt>
                <c:pt idx="501">
                  <c:v>2.5011038057908087E-2</c:v>
                </c:pt>
                <c:pt idx="502">
                  <c:v>2.501060926343518E-2</c:v>
                </c:pt>
                <c:pt idx="503">
                  <c:v>2.5009561356888293E-2</c:v>
                </c:pt>
                <c:pt idx="504">
                  <c:v>2.5007893107493313E-2</c:v>
                </c:pt>
                <c:pt idx="505">
                  <c:v>2.5005603284476128E-2</c:v>
                </c:pt>
                <c:pt idx="506">
                  <c:v>2.5002690657062628E-2</c:v>
                </c:pt>
                <c:pt idx="507">
                  <c:v>2.4999153994478697E-2</c:v>
                </c:pt>
                <c:pt idx="508">
                  <c:v>2.4994992065950225E-2</c:v>
                </c:pt>
                <c:pt idx="509">
                  <c:v>2.4990203640703101E-2</c:v>
                </c:pt>
                <c:pt idx="510">
                  <c:v>2.4984787487963209E-2</c:v>
                </c:pt>
                <c:pt idx="511">
                  <c:v>2.497874237695644E-2</c:v>
                </c:pt>
                <c:pt idx="512">
                  <c:v>2.4972067076908681E-2</c:v>
                </c:pt>
                <c:pt idx="513">
                  <c:v>2.4964760357045819E-2</c:v>
                </c:pt>
                <c:pt idx="514">
                  <c:v>2.4956820986593742E-2</c:v>
                </c:pt>
                <c:pt idx="515">
                  <c:v>2.4948247734778339E-2</c:v>
                </c:pt>
                <c:pt idx="516">
                  <c:v>2.4939039370825495E-2</c:v>
                </c:pt>
                <c:pt idx="517">
                  <c:v>2.49291946639611E-2</c:v>
                </c:pt>
                <c:pt idx="518">
                  <c:v>2.4918712383411042E-2</c:v>
                </c:pt>
                <c:pt idx="519">
                  <c:v>2.490759129840121E-2</c:v>
                </c:pt>
                <c:pt idx="520">
                  <c:v>2.4895830178157489E-2</c:v>
                </c:pt>
                <c:pt idx="521">
                  <c:v>2.4883427791905766E-2</c:v>
                </c:pt>
                <c:pt idx="522">
                  <c:v>2.4870382908871932E-2</c:v>
                </c:pt>
                <c:pt idx="523">
                  <c:v>2.4856694298281874E-2</c:v>
                </c:pt>
                <c:pt idx="524">
                  <c:v>2.4842360729361478E-2</c:v>
                </c:pt>
                <c:pt idx="525">
                  <c:v>2.4827380971336632E-2</c:v>
                </c:pt>
                <c:pt idx="526">
                  <c:v>2.4811753793433224E-2</c:v>
                </c:pt>
                <c:pt idx="527">
                  <c:v>2.4795477964877143E-2</c:v>
                </c:pt>
                <c:pt idx="528">
                  <c:v>2.4778552254894278E-2</c:v>
                </c:pt>
                <c:pt idx="529">
                  <c:v>2.4760975432710514E-2</c:v>
                </c:pt>
                <c:pt idx="530">
                  <c:v>2.4742746267551741E-2</c:v>
                </c:pt>
                <c:pt idx="531">
                  <c:v>2.4723863528643843E-2</c:v>
                </c:pt>
                <c:pt idx="532">
                  <c:v>2.4704325985212713E-2</c:v>
                </c:pt>
                <c:pt idx="533">
                  <c:v>2.4684132406484236E-2</c:v>
                </c:pt>
                <c:pt idx="534">
                  <c:v>2.4663281561684298E-2</c:v>
                </c:pt>
                <c:pt idx="535">
                  <c:v>2.4641772220038789E-2</c:v>
                </c:pt>
                <c:pt idx="536">
                  <c:v>2.4619603150773595E-2</c:v>
                </c:pt>
                <c:pt idx="537">
                  <c:v>2.4596773123114608E-2</c:v>
                </c:pt>
                <c:pt idx="538">
                  <c:v>2.4573280906287711E-2</c:v>
                </c:pt>
                <c:pt idx="539">
                  <c:v>2.4549125269518794E-2</c:v>
                </c:pt>
                <c:pt idx="540">
                  <c:v>2.4524304982033746E-2</c:v>
                </c:pt>
                <c:pt idx="541">
                  <c:v>2.4498818813058452E-2</c:v>
                </c:pt>
                <c:pt idx="542">
                  <c:v>2.4472665531818802E-2</c:v>
                </c:pt>
                <c:pt idx="543">
                  <c:v>2.4445843907540683E-2</c:v>
                </c:pt>
                <c:pt idx="544">
                  <c:v>2.4418352709449982E-2</c:v>
                </c:pt>
                <c:pt idx="545">
                  <c:v>2.4390190706772587E-2</c:v>
                </c:pt>
                <c:pt idx="546">
                  <c:v>2.4361356668734388E-2</c:v>
                </c:pt>
                <c:pt idx="547">
                  <c:v>2.4331849364561269E-2</c:v>
                </c:pt>
                <c:pt idx="548">
                  <c:v>2.430166756347912E-2</c:v>
                </c:pt>
                <c:pt idx="549">
                  <c:v>2.4270810034713829E-2</c:v>
                </c:pt>
                <c:pt idx="550">
                  <c:v>2.4239275547491286E-2</c:v>
                </c:pt>
                <c:pt idx="551">
                  <c:v>2.4207062871037376E-2</c:v>
                </c:pt>
                <c:pt idx="552">
                  <c:v>2.4174170774577987E-2</c:v>
                </c:pt>
                <c:pt idx="553">
                  <c:v>2.4140598027339005E-2</c:v>
                </c:pt>
                <c:pt idx="554">
                  <c:v>2.410634339854632E-2</c:v>
                </c:pt>
                <c:pt idx="555">
                  <c:v>2.4071405657425819E-2</c:v>
                </c:pt>
                <c:pt idx="556">
                  <c:v>2.4035783573203389E-2</c:v>
                </c:pt>
                <c:pt idx="557">
                  <c:v>2.3999475915104922E-2</c:v>
                </c:pt>
                <c:pt idx="558">
                  <c:v>2.3962481452356299E-2</c:v>
                </c:pt>
                <c:pt idx="559">
                  <c:v>2.3924798954183413E-2</c:v>
                </c:pt>
                <c:pt idx="560">
                  <c:v>2.388642718981215E-2</c:v>
                </c:pt>
                <c:pt idx="561">
                  <c:v>2.3847364928468399E-2</c:v>
                </c:pt>
                <c:pt idx="562">
                  <c:v>2.3807610939378044E-2</c:v>
                </c:pt>
                <c:pt idx="563">
                  <c:v>2.3767163991766978E-2</c:v>
                </c:pt>
                <c:pt idx="564">
                  <c:v>2.3726022854861088E-2</c:v>
                </c:pt>
                <c:pt idx="565">
                  <c:v>2.3684186297886257E-2</c:v>
                </c:pt>
                <c:pt idx="566">
                  <c:v>2.3641653090068375E-2</c:v>
                </c:pt>
                <c:pt idx="567">
                  <c:v>2.3598422000633331E-2</c:v>
                </c:pt>
                <c:pt idx="568">
                  <c:v>2.3554491798807014E-2</c:v>
                </c:pt>
                <c:pt idx="569">
                  <c:v>2.3509861253815309E-2</c:v>
                </c:pt>
                <c:pt idx="570">
                  <c:v>2.3464529134884105E-2</c:v>
                </c:pt>
                <c:pt idx="571">
                  <c:v>2.3418494211239291E-2</c:v>
                </c:pt>
                <c:pt idx="572">
                  <c:v>2.3371755252106753E-2</c:v>
                </c:pt>
                <c:pt idx="573">
                  <c:v>2.3324311026712379E-2</c:v>
                </c:pt>
                <c:pt idx="574">
                  <c:v>2.3276160304282058E-2</c:v>
                </c:pt>
                <c:pt idx="575">
                  <c:v>2.3227301854041676E-2</c:v>
                </c:pt>
                <c:pt idx="576">
                  <c:v>2.3177734445217122E-2</c:v>
                </c:pt>
                <c:pt idx="577">
                  <c:v>2.3127456847034284E-2</c:v>
                </c:pt>
                <c:pt idx="578">
                  <c:v>2.3076467828719048E-2</c:v>
                </c:pt>
                <c:pt idx="579">
                  <c:v>2.3024766159497303E-2</c:v>
                </c:pt>
                <c:pt idx="580">
                  <c:v>2.2972834097642975E-2</c:v>
                </c:pt>
                <c:pt idx="581">
                  <c:v>2.2920672398541737E-2</c:v>
                </c:pt>
                <c:pt idx="582">
                  <c:v>2.2868281817579276E-2</c:v>
                </c:pt>
                <c:pt idx="583">
                  <c:v>2.2815663110141271E-2</c:v>
                </c:pt>
                <c:pt idx="584">
                  <c:v>2.2762817031613404E-2</c:v>
                </c:pt>
                <c:pt idx="585">
                  <c:v>2.2709744337381352E-2</c:v>
                </c:pt>
                <c:pt idx="586">
                  <c:v>2.2656445782830797E-2</c:v>
                </c:pt>
                <c:pt idx="587">
                  <c:v>2.260292212334742E-2</c:v>
                </c:pt>
                <c:pt idx="588">
                  <c:v>2.2549174114316901E-2</c:v>
                </c:pt>
                <c:pt idx="589">
                  <c:v>2.2495202511124923E-2</c:v>
                </c:pt>
                <c:pt idx="590">
                  <c:v>2.2441008069157165E-2</c:v>
                </c:pt>
                <c:pt idx="591">
                  <c:v>2.2386591543799308E-2</c:v>
                </c:pt>
                <c:pt idx="592">
                  <c:v>2.2331953690437032E-2</c:v>
                </c:pt>
                <c:pt idx="593">
                  <c:v>2.2277095264456016E-2</c:v>
                </c:pt>
                <c:pt idx="594">
                  <c:v>2.2222017021241946E-2</c:v>
                </c:pt>
                <c:pt idx="595">
                  <c:v>2.2166719716180498E-2</c:v>
                </c:pt>
                <c:pt idx="596">
                  <c:v>2.2111204104657355E-2</c:v>
                </c:pt>
                <c:pt idx="597">
                  <c:v>2.2055470942058193E-2</c:v>
                </c:pt>
                <c:pt idx="598">
                  <c:v>2.1999520983768697E-2</c:v>
                </c:pt>
                <c:pt idx="599">
                  <c:v>2.1943354985174544E-2</c:v>
                </c:pt>
                <c:pt idx="600">
                  <c:v>2.188697370166142E-2</c:v>
                </c:pt>
                <c:pt idx="601">
                  <c:v>2.1830377888615003E-2</c:v>
                </c:pt>
                <c:pt idx="602">
                  <c:v>2.1773568301420972E-2</c:v>
                </c:pt>
                <c:pt idx="603">
                  <c:v>2.1716545695465009E-2</c:v>
                </c:pt>
                <c:pt idx="604">
                  <c:v>2.1659310826132795E-2</c:v>
                </c:pt>
                <c:pt idx="605">
                  <c:v>2.1601864448810008E-2</c:v>
                </c:pt>
                <c:pt idx="606">
                  <c:v>2.1544207318882333E-2</c:v>
                </c:pt>
                <c:pt idx="607">
                  <c:v>2.1486340191735447E-2</c:v>
                </c:pt>
                <c:pt idx="608">
                  <c:v>2.1428263822755034E-2</c:v>
                </c:pt>
                <c:pt idx="609">
                  <c:v>2.1369978967326772E-2</c:v>
                </c:pt>
                <c:pt idx="610">
                  <c:v>2.1311486380836343E-2</c:v>
                </c:pt>
                <c:pt idx="611">
                  <c:v>2.1252786818669427E-2</c:v>
                </c:pt>
                <c:pt idx="612">
                  <c:v>2.1193881036211702E-2</c:v>
                </c:pt>
                <c:pt idx="613">
                  <c:v>2.1134769788848852E-2</c:v>
                </c:pt>
                <c:pt idx="614">
                  <c:v>2.1075453831966556E-2</c:v>
                </c:pt>
                <c:pt idx="615">
                  <c:v>2.1015933920950497E-2</c:v>
                </c:pt>
                <c:pt idx="616">
                  <c:v>2.0956210811186354E-2</c:v>
                </c:pt>
                <c:pt idx="617">
                  <c:v>2.0896285258059807E-2</c:v>
                </c:pt>
                <c:pt idx="618">
                  <c:v>2.0836158016956537E-2</c:v>
                </c:pt>
                <c:pt idx="619">
                  <c:v>2.0775829843262223E-2</c:v>
                </c:pt>
                <c:pt idx="620">
                  <c:v>2.0715301492362549E-2</c:v>
                </c:pt>
                <c:pt idx="621">
                  <c:v>2.0654573719643191E-2</c:v>
                </c:pt>
                <c:pt idx="622">
                  <c:v>2.0593647280489836E-2</c:v>
                </c:pt>
                <c:pt idx="623">
                  <c:v>2.053252293028816E-2</c:v>
                </c:pt>
                <c:pt idx="624">
                  <c:v>2.0471201424423845E-2</c:v>
                </c:pt>
                <c:pt idx="625">
                  <c:v>2.0409683518282571E-2</c:v>
                </c:pt>
                <c:pt idx="626">
                  <c:v>2.0347969967250017E-2</c:v>
                </c:pt>
                <c:pt idx="627">
                  <c:v>2.0286061526711866E-2</c:v>
                </c:pt>
                <c:pt idx="628">
                  <c:v>2.0223958952053801E-2</c:v>
                </c:pt>
                <c:pt idx="629">
                  <c:v>2.0161662998661498E-2</c:v>
                </c:pt>
                <c:pt idx="630">
                  <c:v>2.0099174421920638E-2</c:v>
                </c:pt>
                <c:pt idx="631">
                  <c:v>2.0036493977216904E-2</c:v>
                </c:pt>
                <c:pt idx="632">
                  <c:v>1.9973622419935975E-2</c:v>
                </c:pt>
                <c:pt idx="633">
                  <c:v>1.9910560505463533E-2</c:v>
                </c:pt>
                <c:pt idx="634">
                  <c:v>1.9847308989185259E-2</c:v>
                </c:pt>
                <c:pt idx="635">
                  <c:v>1.9783868626486831E-2</c:v>
                </c:pt>
                <c:pt idx="636">
                  <c:v>1.9720240172753933E-2</c:v>
                </c:pt>
                <c:pt idx="637">
                  <c:v>1.9656424383372242E-2</c:v>
                </c:pt>
                <c:pt idx="638">
                  <c:v>1.9592422013727441E-2</c:v>
                </c:pt>
                <c:pt idx="639">
                  <c:v>1.952823381920521E-2</c:v>
                </c:pt>
                <c:pt idx="640">
                  <c:v>1.9463860555191229E-2</c:v>
                </c:pt>
                <c:pt idx="641">
                  <c:v>1.9399302977071178E-2</c:v>
                </c:pt>
                <c:pt idx="642">
                  <c:v>1.9334561840230739E-2</c:v>
                </c:pt>
                <c:pt idx="643">
                  <c:v>1.9269637900055592E-2</c:v>
                </c:pt>
                <c:pt idx="644">
                  <c:v>1.920453191193142E-2</c:v>
                </c:pt>
                <c:pt idx="645">
                  <c:v>1.9139244631243901E-2</c:v>
                </c:pt>
                <c:pt idx="646">
                  <c:v>1.9073776813378716E-2</c:v>
                </c:pt>
                <c:pt idx="647">
                  <c:v>1.9008129213721546E-2</c:v>
                </c:pt>
                <c:pt idx="648">
                  <c:v>1.8942302587658069E-2</c:v>
                </c:pt>
                <c:pt idx="649">
                  <c:v>1.887629769057397E-2</c:v>
                </c:pt>
                <c:pt idx="650">
                  <c:v>1.8810115277854925E-2</c:v>
                </c:pt>
                <c:pt idx="651">
                  <c:v>1.8743756104886621E-2</c:v>
                </c:pt>
                <c:pt idx="652">
                  <c:v>1.8677220927054733E-2</c:v>
                </c:pt>
                <c:pt idx="653">
                  <c:v>1.8610510499744944E-2</c:v>
                </c:pt>
                <c:pt idx="654">
                  <c:v>1.8543625578342934E-2</c:v>
                </c:pt>
                <c:pt idx="655">
                  <c:v>1.8476566918234384E-2</c:v>
                </c:pt>
                <c:pt idx="656">
                  <c:v>1.8409335274804973E-2</c:v>
                </c:pt>
                <c:pt idx="657">
                  <c:v>1.8341931403440384E-2</c:v>
                </c:pt>
                <c:pt idx="658">
                  <c:v>1.8274356059526296E-2</c:v>
                </c:pt>
                <c:pt idx="659">
                  <c:v>1.8206609998448389E-2</c:v>
                </c:pt>
                <c:pt idx="660">
                  <c:v>1.8138693975592344E-2</c:v>
                </c:pt>
                <c:pt idx="661">
                  <c:v>1.8070608746343843E-2</c:v>
                </c:pt>
                <c:pt idx="662">
                  <c:v>1.8002355066088566E-2</c:v>
                </c:pt>
                <c:pt idx="663">
                  <c:v>1.7933933690212196E-2</c:v>
                </c:pt>
                <c:pt idx="664">
                  <c:v>1.7865345374100408E-2</c:v>
                </c:pt>
                <c:pt idx="665">
                  <c:v>1.7796590873138885E-2</c:v>
                </c:pt>
                <c:pt idx="666">
                  <c:v>1.7727670942713311E-2</c:v>
                </c:pt>
                <c:pt idx="667">
                  <c:v>1.7658586338209364E-2</c:v>
                </c:pt>
                <c:pt idx="668">
                  <c:v>1.7589337815012724E-2</c:v>
                </c:pt>
                <c:pt idx="669">
                  <c:v>1.7519926128509073E-2</c:v>
                </c:pt>
                <c:pt idx="670">
                  <c:v>1.7450352034084089E-2</c:v>
                </c:pt>
                <c:pt idx="671">
                  <c:v>1.7380616287123455E-2</c:v>
                </c:pt>
                <c:pt idx="672">
                  <c:v>1.731071964301285E-2</c:v>
                </c:pt>
                <c:pt idx="673">
                  <c:v>1.7240662857137958E-2</c:v>
                </c:pt>
                <c:pt idx="674">
                  <c:v>1.7170446684884457E-2</c:v>
                </c:pt>
                <c:pt idx="675">
                  <c:v>1.7100071881638028E-2</c:v>
                </c:pt>
                <c:pt idx="676">
                  <c:v>1.7029539202784352E-2</c:v>
                </c:pt>
                <c:pt idx="677">
                  <c:v>1.6958849403709106E-2</c:v>
                </c:pt>
                <c:pt idx="678">
                  <c:v>1.6888003239797975E-2</c:v>
                </c:pt>
                <c:pt idx="679">
                  <c:v>1.6817001466436637E-2</c:v>
                </c:pt>
                <c:pt idx="680">
                  <c:v>1.6745844839010777E-2</c:v>
                </c:pt>
                <c:pt idx="681">
                  <c:v>1.6674534112906071E-2</c:v>
                </c:pt>
                <c:pt idx="682">
                  <c:v>1.6603070043508202E-2</c:v>
                </c:pt>
                <c:pt idx="683">
                  <c:v>1.6531453386202849E-2</c:v>
                </c:pt>
                <c:pt idx="684">
                  <c:v>1.6459684896375691E-2</c:v>
                </c:pt>
                <c:pt idx="685">
                  <c:v>1.6387765329412413E-2</c:v>
                </c:pt>
                <c:pt idx="686">
                  <c:v>1.6315695440698691E-2</c:v>
                </c:pt>
                <c:pt idx="687">
                  <c:v>1.6243475985620211E-2</c:v>
                </c:pt>
                <c:pt idx="688">
                  <c:v>1.617110771956265E-2</c:v>
                </c:pt>
                <c:pt idx="689">
                  <c:v>1.6098591397911689E-2</c:v>
                </c:pt>
                <c:pt idx="690">
                  <c:v>1.6025927776053009E-2</c:v>
                </c:pt>
                <c:pt idx="691">
                  <c:v>1.5953117609372292E-2</c:v>
                </c:pt>
                <c:pt idx="692">
                  <c:v>1.5880161653255214E-2</c:v>
                </c:pt>
                <c:pt idx="693">
                  <c:v>1.5807060663087461E-2</c:v>
                </c:pt>
                <c:pt idx="694">
                  <c:v>1.573381539425471E-2</c:v>
                </c:pt>
                <c:pt idx="695">
                  <c:v>1.5660426602142646E-2</c:v>
                </c:pt>
                <c:pt idx="696">
                  <c:v>1.5586895042136945E-2</c:v>
                </c:pt>
                <c:pt idx="697">
                  <c:v>1.5513221469623289E-2</c:v>
                </c:pt>
                <c:pt idx="698">
                  <c:v>1.5439406639987359E-2</c:v>
                </c:pt>
                <c:pt idx="699">
                  <c:v>1.5365451308614836E-2</c:v>
                </c:pt>
                <c:pt idx="700">
                  <c:v>1.5291356230891399E-2</c:v>
                </c:pt>
                <c:pt idx="701">
                  <c:v>1.521712216220273E-2</c:v>
                </c:pt>
                <c:pt idx="702">
                  <c:v>1.514274985793451E-2</c:v>
                </c:pt>
                <c:pt idx="703">
                  <c:v>1.5068240073472419E-2</c:v>
                </c:pt>
                <c:pt idx="704">
                  <c:v>1.4993593564202138E-2</c:v>
                </c:pt>
                <c:pt idx="705">
                  <c:v>1.4918811085509347E-2</c:v>
                </c:pt>
                <c:pt idx="706">
                  <c:v>1.4843893392779726E-2</c:v>
                </c:pt>
                <c:pt idx="707">
                  <c:v>1.4768841241398956E-2</c:v>
                </c:pt>
                <c:pt idx="708">
                  <c:v>1.4693655386752718E-2</c:v>
                </c:pt>
                <c:pt idx="709">
                  <c:v>1.4618336584226694E-2</c:v>
                </c:pt>
                <c:pt idx="710">
                  <c:v>1.4542885589206562E-2</c:v>
                </c:pt>
                <c:pt idx="711">
                  <c:v>1.4467303157078004E-2</c:v>
                </c:pt>
                <c:pt idx="712">
                  <c:v>1.4391590043226701E-2</c:v>
                </c:pt>
                <c:pt idx="713">
                  <c:v>1.4315747003038332E-2</c:v>
                </c:pt>
                <c:pt idx="714">
                  <c:v>1.423977479189858E-2</c:v>
                </c:pt>
                <c:pt idx="715">
                  <c:v>1.4163674165193122E-2</c:v>
                </c:pt>
                <c:pt idx="716">
                  <c:v>1.4087445878307642E-2</c:v>
                </c:pt>
                <c:pt idx="717">
                  <c:v>1.4011090686627821E-2</c:v>
                </c:pt>
                <c:pt idx="718">
                  <c:v>1.3934609345539337E-2</c:v>
                </c:pt>
                <c:pt idx="719">
                  <c:v>1.3858002610427873E-2</c:v>
                </c:pt>
                <c:pt idx="720">
                  <c:v>1.3781271236679106E-2</c:v>
                </c:pt>
                <c:pt idx="721">
                  <c:v>1.3704415979678719E-2</c:v>
                </c:pt>
                <c:pt idx="722">
                  <c:v>1.3627437594812393E-2</c:v>
                </c:pt>
                <c:pt idx="723">
                  <c:v>1.3550336837465808E-2</c:v>
                </c:pt>
                <c:pt idx="724">
                  <c:v>1.3473114463024646E-2</c:v>
                </c:pt>
                <c:pt idx="725">
                  <c:v>1.3395771226874586E-2</c:v>
                </c:pt>
                <c:pt idx="726">
                  <c:v>1.3318307884401309E-2</c:v>
                </c:pt>
                <c:pt idx="727">
                  <c:v>1.3240725190990494E-2</c:v>
                </c:pt>
                <c:pt idx="728">
                  <c:v>1.3163023902027825E-2</c:v>
                </c:pt>
                <c:pt idx="729">
                  <c:v>1.3085204772898981E-2</c:v>
                </c:pt>
                <c:pt idx="730">
                  <c:v>1.3007268558989642E-2</c:v>
                </c:pt>
                <c:pt idx="731">
                  <c:v>1.2929216015685488E-2</c:v>
                </c:pt>
                <c:pt idx="732">
                  <c:v>1.28510478983722E-2</c:v>
                </c:pt>
                <c:pt idx="733">
                  <c:v>1.277276496243546E-2</c:v>
                </c:pt>
                <c:pt idx="734">
                  <c:v>1.2694367963260948E-2</c:v>
                </c:pt>
                <c:pt idx="735">
                  <c:v>1.2615857656234344E-2</c:v>
                </c:pt>
                <c:pt idx="736">
                  <c:v>1.253723479674133E-2</c:v>
                </c:pt>
                <c:pt idx="737">
                  <c:v>1.2458500140167585E-2</c:v>
                </c:pt>
                <c:pt idx="738">
                  <c:v>1.237965444189879E-2</c:v>
                </c:pt>
                <c:pt idx="739">
                  <c:v>1.2300698457320626E-2</c:v>
                </c:pt>
                <c:pt idx="740">
                  <c:v>1.2221632941818774E-2</c:v>
                </c:pt>
                <c:pt idx="741">
                  <c:v>1.2142458650778913E-2</c:v>
                </c:pt>
                <c:pt idx="742">
                  <c:v>1.2063176339586727E-2</c:v>
                </c:pt>
                <c:pt idx="743">
                  <c:v>1.1983786763627893E-2</c:v>
                </c:pt>
                <c:pt idx="744">
                  <c:v>1.1904290678288094E-2</c:v>
                </c:pt>
                <c:pt idx="745">
                  <c:v>1.1824688838953008E-2</c:v>
                </c:pt>
                <c:pt idx="746">
                  <c:v>1.1744982001008318E-2</c:v>
                </c:pt>
                <c:pt idx="747">
                  <c:v>1.1665170919839703E-2</c:v>
                </c:pt>
                <c:pt idx="748">
                  <c:v>1.1585256350832846E-2</c:v>
                </c:pt>
                <c:pt idx="749">
                  <c:v>1.1505239049373424E-2</c:v>
                </c:pt>
                <c:pt idx="750">
                  <c:v>1.1425119770847121E-2</c:v>
                </c:pt>
                <c:pt idx="751">
                  <c:v>1.1344899270639617E-2</c:v>
                </c:pt>
                <c:pt idx="752">
                  <c:v>1.126457830413659E-2</c:v>
                </c:pt>
                <c:pt idx="753">
                  <c:v>1.1184157626723723E-2</c:v>
                </c:pt>
                <c:pt idx="754">
                  <c:v>1.1103637993786697E-2</c:v>
                </c:pt>
                <c:pt idx="755">
                  <c:v>1.1023020160711191E-2</c:v>
                </c:pt>
                <c:pt idx="756">
                  <c:v>1.0942304882882885E-2</c:v>
                </c:pt>
                <c:pt idx="757">
                  <c:v>1.0861492915687462E-2</c:v>
                </c:pt>
                <c:pt idx="758">
                  <c:v>1.0780585014510602E-2</c:v>
                </c:pt>
                <c:pt idx="759">
                  <c:v>1.0699581934737985E-2</c:v>
                </c:pt>
                <c:pt idx="760">
                  <c:v>1.061848443175529E-2</c:v>
                </c:pt>
                <c:pt idx="761">
                  <c:v>1.05372932609482E-2</c:v>
                </c:pt>
                <c:pt idx="762">
                  <c:v>1.0456009177702395E-2</c:v>
                </c:pt>
                <c:pt idx="763">
                  <c:v>1.0374632937403556E-2</c:v>
                </c:pt>
                <c:pt idx="764">
                  <c:v>1.0293165295437364E-2</c:v>
                </c:pt>
                <c:pt idx="765">
                  <c:v>1.0211607007189498E-2</c:v>
                </c:pt>
                <c:pt idx="766">
                  <c:v>1.012995882804564E-2</c:v>
                </c:pt>
                <c:pt idx="767">
                  <c:v>1.004822151339147E-2</c:v>
                </c:pt>
                <c:pt idx="768">
                  <c:v>9.9663958186126667E-3</c:v>
                </c:pt>
                <c:pt idx="769">
                  <c:v>9.884482499094913E-3</c:v>
                </c:pt>
                <c:pt idx="770">
                  <c:v>9.8024823102238895E-3</c:v>
                </c:pt>
                <c:pt idx="771">
                  <c:v>9.7203960073852774E-3</c:v>
                </c:pt>
                <c:pt idx="772">
                  <c:v>9.6382243459647559E-3</c:v>
                </c:pt>
                <c:pt idx="773">
                  <c:v>9.5559680813480062E-3</c:v>
                </c:pt>
                <c:pt idx="774">
                  <c:v>9.4736279689207076E-3</c:v>
                </c:pt>
                <c:pt idx="775">
                  <c:v>9.391204764068543E-3</c:v>
                </c:pt>
                <c:pt idx="776">
                  <c:v>9.3086992221771917E-3</c:v>
                </c:pt>
                <c:pt idx="777">
                  <c:v>9.2261120986323348E-3</c:v>
                </c:pt>
                <c:pt idx="778">
                  <c:v>9.1434441488196516E-3</c:v>
                </c:pt>
                <c:pt idx="779">
                  <c:v>9.060696128124825E-3</c:v>
                </c:pt>
                <c:pt idx="780">
                  <c:v>8.9778687919335343E-3</c:v>
                </c:pt>
                <c:pt idx="781">
                  <c:v>8.8949628956314589E-3</c:v>
                </c:pt>
                <c:pt idx="782">
                  <c:v>8.8119791946042816E-3</c:v>
                </c:pt>
                <c:pt idx="783">
                  <c:v>8.7289184442376818E-3</c:v>
                </c:pt>
                <c:pt idx="784">
                  <c:v>8.6457813999173405E-3</c:v>
                </c:pt>
                <c:pt idx="785">
                  <c:v>8.5625688170289371E-3</c:v>
                </c:pt>
                <c:pt idx="786">
                  <c:v>8.4792814509581545E-3</c:v>
                </c:pt>
                <c:pt idx="787">
                  <c:v>8.3959200570906719E-3</c:v>
                </c:pt>
                <c:pt idx="788">
                  <c:v>8.3124853908121705E-3</c:v>
                </c:pt>
                <c:pt idx="789">
                  <c:v>8.2289782075083296E-3</c:v>
                </c:pt>
                <c:pt idx="790">
                  <c:v>8.1453992625648303E-3</c:v>
                </c:pt>
                <c:pt idx="791">
                  <c:v>8.0617493113673538E-3</c:v>
                </c:pt>
                <c:pt idx="792">
                  <c:v>7.978029109301581E-3</c:v>
                </c:pt>
                <c:pt idx="793">
                  <c:v>7.8942394117531914E-3</c:v>
                </c:pt>
                <c:pt idx="794">
                  <c:v>7.8103809741078669E-3</c:v>
                </c:pt>
                <c:pt idx="795">
                  <c:v>7.7264545517512877E-3</c:v>
                </c:pt>
                <c:pt idx="796">
                  <c:v>7.642460900069134E-3</c:v>
                </c:pt>
                <c:pt idx="797">
                  <c:v>7.5584007744470862E-3</c:v>
                </c:pt>
                <c:pt idx="798">
                  <c:v>7.4742749302708252E-3</c:v>
                </c:pt>
                <c:pt idx="799">
                  <c:v>7.3900841229260321E-3</c:v>
                </c:pt>
                <c:pt idx="800">
                  <c:v>7.3058291077983872E-3</c:v>
                </c:pt>
                <c:pt idx="801">
                  <c:v>7.2215106402735707E-3</c:v>
                </c:pt>
                <c:pt idx="802">
                  <c:v>7.1371294757372637E-3</c:v>
                </c:pt>
                <c:pt idx="803">
                  <c:v>7.0526863695751464E-3</c:v>
                </c:pt>
                <c:pt idx="804">
                  <c:v>6.9681820771728999E-3</c:v>
                </c:pt>
                <c:pt idx="805">
                  <c:v>6.8836173539162044E-3</c:v>
                </c:pt>
                <c:pt idx="806">
                  <c:v>6.798992955190741E-3</c:v>
                </c:pt>
                <c:pt idx="807">
                  <c:v>6.7143096363821899E-3</c:v>
                </c:pt>
                <c:pt idx="808">
                  <c:v>6.6295681528762323E-3</c:v>
                </c:pt>
                <c:pt idx="809">
                  <c:v>6.5447692600585482E-3</c:v>
                </c:pt>
                <c:pt idx="810">
                  <c:v>6.4599137133148181E-3</c:v>
                </c:pt>
                <c:pt idx="811">
                  <c:v>6.3750022680307229E-3</c:v>
                </c:pt>
                <c:pt idx="812">
                  <c:v>6.2900356795919429E-3</c:v>
                </c:pt>
                <c:pt idx="813">
                  <c:v>6.2050147033841591E-3</c:v>
                </c:pt>
                <c:pt idx="814">
                  <c:v>6.1199400947930518E-3</c:v>
                </c:pt>
                <c:pt idx="815">
                  <c:v>6.0348126092043021E-3</c:v>
                </c:pt>
                <c:pt idx="816">
                  <c:v>5.9496330020035902E-3</c:v>
                </c:pt>
                <c:pt idx="817">
                  <c:v>5.8644020285765963E-3</c:v>
                </c:pt>
                <c:pt idx="818">
                  <c:v>5.7791204443090015E-3</c:v>
                </c:pt>
                <c:pt idx="819">
                  <c:v>5.6937890045864869E-3</c:v>
                </c:pt>
                <c:pt idx="820">
                  <c:v>5.6084084647947327E-3</c:v>
                </c:pt>
                <c:pt idx="821">
                  <c:v>5.5229795803194192E-3</c:v>
                </c:pt>
                <c:pt idx="822">
                  <c:v>5.4375031065462274E-3</c:v>
                </c:pt>
                <c:pt idx="823">
                  <c:v>5.3519797988608375E-3</c:v>
                </c:pt>
                <c:pt idx="824">
                  <c:v>5.2664104126489307E-3</c:v>
                </c:pt>
                <c:pt idx="825">
                  <c:v>5.1807957032961871E-3</c:v>
                </c:pt>
                <c:pt idx="826">
                  <c:v>5.0951364261882879E-3</c:v>
                </c:pt>
                <c:pt idx="827">
                  <c:v>5.0094333367109133E-3</c:v>
                </c:pt>
                <c:pt idx="828">
                  <c:v>4.9236871902497434E-3</c:v>
                </c:pt>
                <c:pt idx="829">
                  <c:v>4.8378987421904595E-3</c:v>
                </c:pt>
                <c:pt idx="830">
                  <c:v>4.7520687479187416E-3</c:v>
                </c:pt>
                <c:pt idx="831">
                  <c:v>4.666197962820271E-3</c:v>
                </c:pt>
                <c:pt idx="832">
                  <c:v>4.5802871422807277E-3</c:v>
                </c:pt>
                <c:pt idx="833">
                  <c:v>4.494337041685793E-3</c:v>
                </c:pt>
                <c:pt idx="834">
                  <c:v>4.408348416421147E-3</c:v>
                </c:pt>
                <c:pt idx="835">
                  <c:v>4.3223220218724708E-3</c:v>
                </c:pt>
                <c:pt idx="836">
                  <c:v>4.2362586134254447E-3</c:v>
                </c:pt>
                <c:pt idx="837">
                  <c:v>4.1501589464657488E-3</c:v>
                </c:pt>
                <c:pt idx="838">
                  <c:v>4.0640237763790643E-3</c:v>
                </c:pt>
                <c:pt idx="839">
                  <c:v>3.9778538585510722E-3</c:v>
                </c:pt>
                <c:pt idx="840">
                  <c:v>3.8916499483674523E-3</c:v>
                </c:pt>
                <c:pt idx="841">
                  <c:v>3.8054128012138858E-3</c:v>
                </c:pt>
                <c:pt idx="842">
                  <c:v>3.7191431724760528E-3</c:v>
                </c:pt>
                <c:pt idx="843">
                  <c:v>3.6328418175396344E-3</c:v>
                </c:pt>
                <c:pt idx="844">
                  <c:v>3.5465094917903109E-3</c:v>
                </c:pt>
                <c:pt idx="845">
                  <c:v>3.4601469506137629E-3</c:v>
                </c:pt>
                <c:pt idx="846">
                  <c:v>3.3737549493956711E-3</c:v>
                </c:pt>
                <c:pt idx="847">
                  <c:v>3.2873342435217161E-3</c:v>
                </c:pt>
                <c:pt idx="848">
                  <c:v>3.2008855883775785E-3</c:v>
                </c:pt>
                <c:pt idx="849">
                  <c:v>3.1144097393489391E-3</c:v>
                </c:pt>
                <c:pt idx="850">
                  <c:v>3.0279074518214785E-3</c:v>
                </c:pt>
                <c:pt idx="851">
                  <c:v>2.9413794811808769E-3</c:v>
                </c:pt>
                <c:pt idx="852">
                  <c:v>2.8548265828128153E-3</c:v>
                </c:pt>
                <c:pt idx="853">
                  <c:v>2.7682495121029741E-3</c:v>
                </c:pt>
                <c:pt idx="854">
                  <c:v>2.6816490244370339E-3</c:v>
                </c:pt>
                <c:pt idx="855">
                  <c:v>2.5950258752006753E-3</c:v>
                </c:pt>
                <c:pt idx="856">
                  <c:v>2.508380819779579E-3</c:v>
                </c:pt>
                <c:pt idx="857">
                  <c:v>2.4217146135594256E-3</c:v>
                </c:pt>
                <c:pt idx="858">
                  <c:v>2.3350280119258959E-3</c:v>
                </c:pt>
                <c:pt idx="859">
                  <c:v>2.2483217702646704E-3</c:v>
                </c:pt>
                <c:pt idx="860">
                  <c:v>2.1615966439614293E-3</c:v>
                </c:pt>
                <c:pt idx="861">
                  <c:v>2.0748533884018538E-3</c:v>
                </c:pt>
                <c:pt idx="862">
                  <c:v>1.9880927589716242E-3</c:v>
                </c:pt>
                <c:pt idx="863">
                  <c:v>1.9013155110564211E-3</c:v>
                </c:pt>
                <c:pt idx="864">
                  <c:v>1.8145224000419252E-3</c:v>
                </c:pt>
                <c:pt idx="865">
                  <c:v>1.727714181313817E-3</c:v>
                </c:pt>
                <c:pt idx="866">
                  <c:v>1.6408916102577773E-3</c:v>
                </c:pt>
                <c:pt idx="867">
                  <c:v>1.5540554422594866E-3</c:v>
                </c:pt>
                <c:pt idx="868">
                  <c:v>1.4672064327046256E-3</c:v>
                </c:pt>
                <c:pt idx="869">
                  <c:v>1.3803453369788748E-3</c:v>
                </c:pt>
                <c:pt idx="870">
                  <c:v>1.2934729104679148E-3</c:v>
                </c:pt>
                <c:pt idx="871">
                  <c:v>1.2065899085574262E-3</c:v>
                </c:pt>
                <c:pt idx="872">
                  <c:v>1.1196970866330898E-3</c:v>
                </c:pt>
                <c:pt idx="873">
                  <c:v>1.032795200080586E-3</c:v>
                </c:pt>
                <c:pt idx="874">
                  <c:v>9.4588500428559547E-4</c:v>
                </c:pt>
                <c:pt idx="875">
                  <c:v>8.5896725463379883E-4</c:v>
                </c:pt>
                <c:pt idx="876">
                  <c:v>7.7204270651087662E-4</c:v>
                </c:pt>
                <c:pt idx="877">
                  <c:v>6.851121153025096E-4</c:v>
                </c:pt>
                <c:pt idx="878">
                  <c:v>5.9817623639437821E-4</c:v>
                </c:pt>
                <c:pt idx="879">
                  <c:v>5.112358251721632E-4</c:v>
                </c:pt>
                <c:pt idx="880">
                  <c:v>4.2429163702154514E-4</c:v>
                </c:pt>
                <c:pt idx="881">
                  <c:v>3.3734442732820462E-4</c:v>
                </c:pt>
                <c:pt idx="882">
                  <c:v>2.5039495147782223E-4</c:v>
                </c:pt>
                <c:pt idx="883">
                  <c:v>1.6344396485607865E-4</c:v>
                </c:pt>
                <c:pt idx="884">
                  <c:v>7.6492222848654459E-5</c:v>
                </c:pt>
                <c:pt idx="885">
                  <c:v>-1.0459519158769728E-5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1.5500044161227412E-4</c:v>
                </c:pt>
                <c:pt idx="1">
                  <c:v>1.5499920998126218E-4</c:v>
                </c:pt>
                <c:pt idx="2">
                  <c:v>1.5499674671923852E-4</c:v>
                </c:pt>
                <c:pt idx="3">
                  <c:v>1.549930518262034E-4</c:v>
                </c:pt>
                <c:pt idx="4">
                  <c:v>1.5498812530215735E-4</c:v>
                </c:pt>
                <c:pt idx="5">
                  <c:v>1.5498196714710107E-4</c:v>
                </c:pt>
                <c:pt idx="6">
                  <c:v>1.5497457736103539E-4</c:v>
                </c:pt>
                <c:pt idx="7">
                  <c:v>1.5496595594396127E-4</c:v>
                </c:pt>
                <c:pt idx="8">
                  <c:v>1.549561028958799E-4</c:v>
                </c:pt>
                <c:pt idx="9">
                  <c:v>1.5494501821679266E-4</c:v>
                </c:pt>
                <c:pt idx="10">
                  <c:v>1.5493270190670099E-4</c:v>
                </c:pt>
                <c:pt idx="11">
                  <c:v>1.5491915396560665E-4</c:v>
                </c:pt>
                <c:pt idx="12">
                  <c:v>1.549043743935114E-4</c:v>
                </c:pt>
                <c:pt idx="13">
                  <c:v>1.5488836319041733E-4</c:v>
                </c:pt>
                <c:pt idx="14">
                  <c:v>1.5487112035632658E-4</c:v>
                </c:pt>
                <c:pt idx="15">
                  <c:v>1.5485264589124148E-4</c:v>
                </c:pt>
                <c:pt idx="16">
                  <c:v>1.5483293979516461E-4</c:v>
                </c:pt>
                <c:pt idx="17">
                  <c:v>1.5481200206809859E-4</c:v>
                </c:pt>
                <c:pt idx="18">
                  <c:v>1.5478983271004635E-4</c:v>
                </c:pt>
                <c:pt idx="19">
                  <c:v>1.5476643172101086E-4</c:v>
                </c:pt>
                <c:pt idx="20">
                  <c:v>1.5474179910099538E-4</c:v>
                </c:pt>
                <c:pt idx="21">
                  <c:v>1.5471593485000325E-4</c:v>
                </c:pt>
                <c:pt idx="22">
                  <c:v>1.5468883896803799E-4</c:v>
                </c:pt>
                <c:pt idx="23">
                  <c:v>1.5466051145510335E-4</c:v>
                </c:pt>
                <c:pt idx="24">
                  <c:v>1.5463095231120323E-4</c:v>
                </c:pt>
                <c:pt idx="25">
                  <c:v>1.5460016153634169E-4</c:v>
                </c:pt>
                <c:pt idx="26">
                  <c:v>1.5456813913052291E-4</c:v>
                </c:pt>
                <c:pt idx="27">
                  <c:v>1.5453488509375136E-4</c:v>
                </c:pt>
                <c:pt idx="28">
                  <c:v>1.545003994260316E-4</c:v>
                </c:pt>
                <c:pt idx="29">
                  <c:v>1.5446468212736836E-4</c:v>
                </c:pt>
                <c:pt idx="30">
                  <c:v>1.5442773319776664E-4</c:v>
                </c:pt>
                <c:pt idx="31">
                  <c:v>1.543895526372315E-4</c:v>
                </c:pt>
                <c:pt idx="32">
                  <c:v>1.5435014044576823E-4</c:v>
                </c:pt>
                <c:pt idx="33">
                  <c:v>1.543094966233823E-4</c:v>
                </c:pt>
                <c:pt idx="34">
                  <c:v>1.5426762117007935E-4</c:v>
                </c:pt>
                <c:pt idx="35">
                  <c:v>1.5422451408586525E-4</c:v>
                </c:pt>
                <c:pt idx="36">
                  <c:v>1.5418017537074591E-4</c:v>
                </c:pt>
                <c:pt idx="37">
                  <c:v>1.5413460502472753E-4</c:v>
                </c:pt>
                <c:pt idx="38">
                  <c:v>1.5408780304781652E-4</c:v>
                </c:pt>
                <c:pt idx="39">
                  <c:v>1.540397694400194E-4</c:v>
                </c:pt>
                <c:pt idx="40">
                  <c:v>1.539905042013429E-4</c:v>
                </c:pt>
                <c:pt idx="41">
                  <c:v>1.5394000733179392E-4</c:v>
                </c:pt>
                <c:pt idx="42">
                  <c:v>1.5388827883137954E-4</c:v>
                </c:pt>
                <c:pt idx="43">
                  <c:v>1.5383531870010708E-4</c:v>
                </c:pt>
                <c:pt idx="44">
                  <c:v>1.5378112693798394E-4</c:v>
                </c:pt>
                <c:pt idx="45">
                  <c:v>1.5372570354501783E-4</c:v>
                </c:pt>
                <c:pt idx="46">
                  <c:v>1.5366904852121655E-4</c:v>
                </c:pt>
                <c:pt idx="47">
                  <c:v>1.5361116186658814E-4</c:v>
                </c:pt>
                <c:pt idx="48">
                  <c:v>1.5355204358114084E-4</c:v>
                </c:pt>
                <c:pt idx="49">
                  <c:v>1.5349169366488298E-4</c:v>
                </c:pt>
                <c:pt idx="50">
                  <c:v>1.534301121178233E-4</c:v>
                </c:pt>
                <c:pt idx="51">
                  <c:v>1.5336729893997044E-4</c:v>
                </c:pt>
                <c:pt idx="52">
                  <c:v>1.5330325413133347E-4</c:v>
                </c:pt>
                <c:pt idx="53">
                  <c:v>1.5323797769192156E-4</c:v>
                </c:pt>
                <c:pt idx="54">
                  <c:v>1.5317146962174407E-4</c:v>
                </c:pt>
                <c:pt idx="55">
                  <c:v>1.5310372992081059E-4</c:v>
                </c:pt>
                <c:pt idx="56">
                  <c:v>1.5303475858913091E-4</c:v>
                </c:pt>
                <c:pt idx="57">
                  <c:v>1.5296455562671497E-4</c:v>
                </c:pt>
                <c:pt idx="58">
                  <c:v>1.5289312103357295E-4</c:v>
                </c:pt>
                <c:pt idx="59">
                  <c:v>1.5282045480971524E-4</c:v>
                </c:pt>
                <c:pt idx="60">
                  <c:v>1.5274655695515245E-4</c:v>
                </c:pt>
                <c:pt idx="61">
                  <c:v>1.5267142746989529E-4</c:v>
                </c:pt>
                <c:pt idx="62">
                  <c:v>1.525950663539548E-4</c:v>
                </c:pt>
                <c:pt idx="63">
                  <c:v>1.5251747360734219E-4</c:v>
                </c:pt>
                <c:pt idx="64">
                  <c:v>1.5243864923006881E-4</c:v>
                </c:pt>
                <c:pt idx="65">
                  <c:v>1.5235859322214633E-4</c:v>
                </c:pt>
                <c:pt idx="66">
                  <c:v>1.522773055835866E-4</c:v>
                </c:pt>
                <c:pt idx="67">
                  <c:v>1.5219478631440164E-4</c:v>
                </c:pt>
                <c:pt idx="68">
                  <c:v>1.521110354146037E-4</c:v>
                </c:pt>
                <c:pt idx="69">
                  <c:v>1.5202605288420525E-4</c:v>
                </c:pt>
                <c:pt idx="70">
                  <c:v>1.5193983872321902E-4</c:v>
                </c:pt>
                <c:pt idx="71">
                  <c:v>1.518523929316579E-4</c:v>
                </c:pt>
                <c:pt idx="72">
                  <c:v>1.5176371550953502E-4</c:v>
                </c:pt>
                <c:pt idx="73">
                  <c:v>1.5167380645686378E-4</c:v>
                </c:pt>
                <c:pt idx="74">
                  <c:v>1.5158266577365771E-4</c:v>
                </c:pt>
                <c:pt idx="75">
                  <c:v>1.5149029345993067E-4</c:v>
                </c:pt>
                <c:pt idx="76">
                  <c:v>1.5139668951569669E-4</c:v>
                </c:pt>
                <c:pt idx="77">
                  <c:v>1.5130185394097005E-4</c:v>
                </c:pt>
                <c:pt idx="78">
                  <c:v>1.5120578673576523E-4</c:v>
                </c:pt>
                <c:pt idx="79">
                  <c:v>1.5110848790009698E-4</c:v>
                </c:pt>
                <c:pt idx="80">
                  <c:v>1.5100995743398026E-4</c:v>
                </c:pt>
                <c:pt idx="81">
                  <c:v>1.5091019533743032E-4</c:v>
                </c:pt>
                <c:pt idx="82">
                  <c:v>1.508092016104626E-4</c:v>
                </c:pt>
                <c:pt idx="83">
                  <c:v>1.5070697625309279E-4</c:v>
                </c:pt>
                <c:pt idx="84">
                  <c:v>1.5060351926533681E-4</c:v>
                </c:pt>
                <c:pt idx="85">
                  <c:v>1.5049883064721089E-4</c:v>
                </c:pt>
                <c:pt idx="86">
                  <c:v>1.5039291039873142E-4</c:v>
                </c:pt>
                <c:pt idx="87">
                  <c:v>1.5028575851991517E-4</c:v>
                </c:pt>
                <c:pt idx="88">
                  <c:v>1.5017737501077898E-4</c:v>
                </c:pt>
                <c:pt idx="89">
                  <c:v>1.5006775987134007E-4</c:v>
                </c:pt>
                <c:pt idx="90">
                  <c:v>1.4995691310161596E-4</c:v>
                </c:pt>
                <c:pt idx="91">
                  <c:v>1.4984483470162428E-4</c:v>
                </c:pt>
                <c:pt idx="92">
                  <c:v>1.4973152467138306E-4</c:v>
                </c:pt>
                <c:pt idx="93">
                  <c:v>1.496169830109105E-4</c:v>
                </c:pt>
                <c:pt idx="94">
                  <c:v>1.4950120972022517E-4</c:v>
                </c:pt>
                <c:pt idx="95">
                  <c:v>1.4938420479934582E-4</c:v>
                </c:pt>
                <c:pt idx="96">
                  <c:v>1.4926596824829146E-4</c:v>
                </c:pt>
                <c:pt idx="97">
                  <c:v>1.4914650006708148E-4</c:v>
                </c:pt>
                <c:pt idx="98">
                  <c:v>1.4902580025573543E-4</c:v>
                </c:pt>
                <c:pt idx="99">
                  <c:v>1.4890386881427327E-4</c:v>
                </c:pt>
                <c:pt idx="100">
                  <c:v>1.487807057427151E-4</c:v>
                </c:pt>
                <c:pt idx="101">
                  <c:v>1.4865631104108142E-4</c:v>
                </c:pt>
                <c:pt idx="102">
                  <c:v>1.4853068470939296E-4</c:v>
                </c:pt>
                <c:pt idx="103">
                  <c:v>1.4840382674767075E-4</c:v>
                </c:pt>
                <c:pt idx="104">
                  <c:v>1.4827573715593613E-4</c:v>
                </c:pt>
                <c:pt idx="105">
                  <c:v>1.4814641593421078E-4</c:v>
                </c:pt>
                <c:pt idx="106">
                  <c:v>1.4801586308251655E-4</c:v>
                </c:pt>
                <c:pt idx="107">
                  <c:v>1.4788407860087574E-4</c:v>
                </c:pt>
                <c:pt idx="108">
                  <c:v>1.4775106248931085E-4</c:v>
                </c:pt>
                <c:pt idx="109">
                  <c:v>1.4761681474784478E-4</c:v>
                </c:pt>
                <c:pt idx="110">
                  <c:v>1.4748133537650067E-4</c:v>
                </c:pt>
                <c:pt idx="111">
                  <c:v>1.4734462437530205E-4</c:v>
                </c:pt>
                <c:pt idx="112">
                  <c:v>1.4720668174427267E-4</c:v>
                </c:pt>
                <c:pt idx="113">
                  <c:v>1.4706750748343672E-4</c:v>
                </c:pt>
                <c:pt idx="114">
                  <c:v>1.4692710159281861E-4</c:v>
                </c:pt>
                <c:pt idx="115">
                  <c:v>1.4678546407244321E-4</c:v>
                </c:pt>
                <c:pt idx="116">
                  <c:v>1.4664259492233557E-4</c:v>
                </c:pt>
                <c:pt idx="117">
                  <c:v>1.4649849414252121E-4</c:v>
                </c:pt>
                <c:pt idx="118">
                  <c:v>1.463531617330259E-4</c:v>
                </c:pt>
                <c:pt idx="119">
                  <c:v>1.4620659769387588E-4</c:v>
                </c:pt>
                <c:pt idx="120">
                  <c:v>1.4605880202509756E-4</c:v>
                </c:pt>
                <c:pt idx="121">
                  <c:v>1.4590977472671787E-4</c:v>
                </c:pt>
                <c:pt idx="122">
                  <c:v>1.45759515798764E-4</c:v>
                </c:pt>
                <c:pt idx="123">
                  <c:v>1.4560802524126359E-4</c:v>
                </c:pt>
                <c:pt idx="124">
                  <c:v>1.454553030542445E-4</c:v>
                </c:pt>
                <c:pt idx="125">
                  <c:v>1.4530134923773516E-4</c:v>
                </c:pt>
                <c:pt idx="126">
                  <c:v>1.4514616379176419E-4</c:v>
                </c:pt>
                <c:pt idx="127">
                  <c:v>1.4498974671636072E-4</c:v>
                </c:pt>
                <c:pt idx="128">
                  <c:v>1.4483209801155415E-4</c:v>
                </c:pt>
                <c:pt idx="129">
                  <c:v>1.4467321767737445E-4</c:v>
                </c:pt>
                <c:pt idx="130">
                  <c:v>1.4451310571385177E-4</c:v>
                </c:pt>
                <c:pt idx="131">
                  <c:v>1.4435176212101677E-4</c:v>
                </c:pt>
                <c:pt idx="132">
                  <c:v>1.4418918689890054E-4</c:v>
                </c:pt>
                <c:pt idx="133">
                  <c:v>1.4402538004753453E-4</c:v>
                </c:pt>
                <c:pt idx="134">
                  <c:v>1.4386034156695058E-4</c:v>
                </c:pt>
                <c:pt idx="135">
                  <c:v>1.4369407145718103E-4</c:v>
                </c:pt>
                <c:pt idx="136">
                  <c:v>1.4352656971825859E-4</c:v>
                </c:pt>
                <c:pt idx="137">
                  <c:v>1.4335783635021637E-4</c:v>
                </c:pt>
                <c:pt idx="138">
                  <c:v>1.4318787135308796E-4</c:v>
                </c:pt>
                <c:pt idx="139">
                  <c:v>1.4301667472690742E-4</c:v>
                </c:pt>
                <c:pt idx="140">
                  <c:v>1.4284424647170916E-4</c:v>
                </c:pt>
                <c:pt idx="141">
                  <c:v>1.4267058658752816E-4</c:v>
                </c:pt>
                <c:pt idx="142">
                  <c:v>1.4249569507439967E-4</c:v>
                </c:pt>
                <c:pt idx="143">
                  <c:v>1.4231957193235967E-4</c:v>
                </c:pt>
                <c:pt idx="144">
                  <c:v>1.4214221716144439E-4</c:v>
                </c:pt>
                <c:pt idx="145">
                  <c:v>1.4196363076169062E-4</c:v>
                </c:pt>
                <c:pt idx="146">
                  <c:v>1.417838127331356E-4</c:v>
                </c:pt>
                <c:pt idx="147">
                  <c:v>1.4160276307581714E-4</c:v>
                </c:pt>
                <c:pt idx="148">
                  <c:v>1.414204817897734E-4</c:v>
                </c:pt>
                <c:pt idx="149">
                  <c:v>1.412369688750432E-4</c:v>
                </c:pt>
                <c:pt idx="150">
                  <c:v>1.410522243316657E-4</c:v>
                </c:pt>
                <c:pt idx="151">
                  <c:v>1.408662481596807E-4</c:v>
                </c:pt>
                <c:pt idx="152">
                  <c:v>1.406790403591285E-4</c:v>
                </c:pt>
                <c:pt idx="153">
                  <c:v>1.4049060093004989E-4</c:v>
                </c:pt>
                <c:pt idx="154">
                  <c:v>1.4030092987248622E-4</c:v>
                </c:pt>
                <c:pt idx="155">
                  <c:v>1.401100271864794E-4</c:v>
                </c:pt>
                <c:pt idx="156">
                  <c:v>1.3991789287207178E-4</c:v>
                </c:pt>
                <c:pt idx="157">
                  <c:v>1.397245269293064E-4</c:v>
                </c:pt>
                <c:pt idx="158">
                  <c:v>1.3952992935822682E-4</c:v>
                </c:pt>
                <c:pt idx="159">
                  <c:v>1.3933410015887717E-4</c:v>
                </c:pt>
                <c:pt idx="160">
                  <c:v>1.3913703933130214E-4</c:v>
                </c:pt>
                <c:pt idx="161">
                  <c:v>1.3893874687554699E-4</c:v>
                </c:pt>
                <c:pt idx="162">
                  <c:v>1.3873922279165763E-4</c:v>
                </c:pt>
                <c:pt idx="163">
                  <c:v>1.3853846707968058E-4</c:v>
                </c:pt>
                <c:pt idx="164">
                  <c:v>1.3833647973966295E-4</c:v>
                </c:pt>
                <c:pt idx="165">
                  <c:v>1.3813326077165237E-4</c:v>
                </c:pt>
                <c:pt idx="166">
                  <c:v>1.3792881017569731E-4</c:v>
                </c:pt>
                <c:pt idx="167">
                  <c:v>1.3772312795184673E-4</c:v>
                </c:pt>
                <c:pt idx="168">
                  <c:v>1.3751621410015025E-4</c:v>
                </c:pt>
                <c:pt idx="169">
                  <c:v>1.3730806862065817E-4</c:v>
                </c:pt>
                <c:pt idx="170">
                  <c:v>1.3709869151342147E-4</c:v>
                </c:pt>
                <c:pt idx="171">
                  <c:v>1.3688808277849179E-4</c:v>
                </c:pt>
                <c:pt idx="172">
                  <c:v>1.3667624241592147E-4</c:v>
                </c:pt>
                <c:pt idx="173">
                  <c:v>1.3646317042576353E-4</c:v>
                </c:pt>
                <c:pt idx="174">
                  <c:v>1.3624886680807172E-4</c:v>
                </c:pt>
                <c:pt idx="175">
                  <c:v>1.3603333156290048E-4</c:v>
                </c:pt>
                <c:pt idx="176">
                  <c:v>1.3581656469030493E-4</c:v>
                </c:pt>
                <c:pt idx="177">
                  <c:v>1.3559856619034112E-4</c:v>
                </c:pt>
                <c:pt idx="178">
                  <c:v>1.3537933606306562E-4</c:v>
                </c:pt>
                <c:pt idx="179">
                  <c:v>1.3515887430853588E-4</c:v>
                </c:pt>
                <c:pt idx="180">
                  <c:v>1.3493718092681011E-4</c:v>
                </c:pt>
                <c:pt idx="181">
                  <c:v>1.3471425591794729E-4</c:v>
                </c:pt>
                <c:pt idx="182">
                  <c:v>1.344900992820072E-4</c:v>
                </c:pt>
                <c:pt idx="183">
                  <c:v>1.3426471101905043E-4</c:v>
                </c:pt>
                <c:pt idx="184">
                  <c:v>1.3403809112913837E-4</c:v>
                </c:pt>
                <c:pt idx="185">
                  <c:v>1.3381023961233328E-4</c:v>
                </c:pt>
                <c:pt idx="186">
                  <c:v>1.3358115646869823E-4</c:v>
                </c:pt>
                <c:pt idx="187">
                  <c:v>1.3335084169829718E-4</c:v>
                </c:pt>
                <c:pt idx="188">
                  <c:v>1.3311929530119494E-4</c:v>
                </c:pt>
                <c:pt idx="189">
                  <c:v>1.3288651727745725E-4</c:v>
                </c:pt>
                <c:pt idx="190">
                  <c:v>1.3265250762715066E-4</c:v>
                </c:pt>
                <c:pt idx="191">
                  <c:v>1.3241726635034268E-4</c:v>
                </c:pt>
                <c:pt idx="192">
                  <c:v>1.321807934471018E-4</c:v>
                </c:pt>
                <c:pt idx="193">
                  <c:v>1.3194308891749737E-4</c:v>
                </c:pt>
                <c:pt idx="194">
                  <c:v>1.3170415276159974E-4</c:v>
                </c:pt>
                <c:pt idx="195">
                  <c:v>1.3146398497948023E-4</c:v>
                </c:pt>
                <c:pt idx="196">
                  <c:v>1.3122258557121113E-4</c:v>
                </c:pt>
                <c:pt idx="197">
                  <c:v>1.3097995453686576E-4</c:v>
                </c:pt>
                <c:pt idx="198">
                  <c:v>1.3073609187651847E-4</c:v>
                </c:pt>
                <c:pt idx="199">
                  <c:v>1.3049099759024458E-4</c:v>
                </c:pt>
                <c:pt idx="200">
                  <c:v>1.3024467167812049E-4</c:v>
                </c:pt>
                <c:pt idx="201">
                  <c:v>1.2999711414022377E-4</c:v>
                </c:pt>
                <c:pt idx="202">
                  <c:v>1.2974832497663293E-4</c:v>
                </c:pt>
                <c:pt idx="203">
                  <c:v>1.2949830418742769E-4</c:v>
                </c:pt>
                <c:pt idx="204">
                  <c:v>1.2924705177268879E-4</c:v>
                </c:pt>
                <c:pt idx="205">
                  <c:v>1.2899456773249825E-4</c:v>
                </c:pt>
                <c:pt idx="206">
                  <c:v>1.2874085206693916E-4</c:v>
                </c:pt>
                <c:pt idx="207">
                  <c:v>1.2848590477609583E-4</c:v>
                </c:pt>
                <c:pt idx="208">
                  <c:v>1.282297258600537E-4</c:v>
                </c:pt>
                <c:pt idx="209">
                  <c:v>1.279723153188995E-4</c:v>
                </c:pt>
                <c:pt idx="210">
                  <c:v>1.2771367315272126E-4</c:v>
                </c:pt>
                <c:pt idx="211">
                  <c:v>1.2745379936160813E-4</c:v>
                </c:pt>
                <c:pt idx="212">
                  <c:v>1.2719269394565057E-4</c:v>
                </c:pt>
                <c:pt idx="213">
                  <c:v>1.269303569049405E-4</c:v>
                </c:pt>
                <c:pt idx="214">
                  <c:v>1.26666788239571E-4</c:v>
                </c:pt>
                <c:pt idx="215">
                  <c:v>1.2640198794963657E-4</c:v>
                </c:pt>
                <c:pt idx="216">
                  <c:v>1.2613595603523303E-4</c:v>
                </c:pt>
                <c:pt idx="217">
                  <c:v>1.2586869249645773E-4</c:v>
                </c:pt>
                <c:pt idx="218">
                  <c:v>1.2560019733340929E-4</c:v>
                </c:pt>
                <c:pt idx="219">
                  <c:v>1.2533047054618786E-4</c:v>
                </c:pt>
                <c:pt idx="220">
                  <c:v>1.2505951213489508E-4</c:v>
                </c:pt>
                <c:pt idx="221">
                  <c:v>1.24787322099634E-4</c:v>
                </c:pt>
                <c:pt idx="222">
                  <c:v>1.245139004405093E-4</c:v>
                </c:pt>
                <c:pt idx="223">
                  <c:v>1.2423924715762718E-4</c:v>
                </c:pt>
                <c:pt idx="224">
                  <c:v>1.2396336225109535E-4</c:v>
                </c:pt>
                <c:pt idx="225">
                  <c:v>1.2368624572102322E-4</c:v>
                </c:pt>
                <c:pt idx="226">
                  <c:v>1.2340789756752182E-4</c:v>
                </c:pt>
                <c:pt idx="227">
                  <c:v>1.2312831779070379E-4</c:v>
                </c:pt>
                <c:pt idx="228">
                  <c:v>1.2284750639068352E-4</c:v>
                </c:pt>
                <c:pt idx="229">
                  <c:v>1.2256546336757718E-4</c:v>
                </c:pt>
                <c:pt idx="230">
                  <c:v>1.2228218872150254E-4</c:v>
                </c:pt>
                <c:pt idx="231">
                  <c:v>1.219976824525793E-4</c:v>
                </c:pt>
                <c:pt idx="232">
                  <c:v>1.2171194456092894E-4</c:v>
                </c:pt>
                <c:pt idx="233">
                  <c:v>1.2142497504667484E-4</c:v>
                </c:pt>
                <c:pt idx="234">
                  <c:v>1.2113677390994219E-4</c:v>
                </c:pt>
                <c:pt idx="235">
                  <c:v>1.2084734115085816E-4</c:v>
                </c:pt>
                <c:pt idx="236">
                  <c:v>1.2055667676955189E-4</c:v>
                </c:pt>
                <c:pt idx="237">
                  <c:v>1.202647807661545E-4</c:v>
                </c:pt>
                <c:pt idx="238">
                  <c:v>1.199716531407992E-4</c:v>
                </c:pt>
                <c:pt idx="239">
                  <c:v>1.1967729389362119E-4</c:v>
                </c:pt>
                <c:pt idx="240">
                  <c:v>1.1938170302475785E-4</c:v>
                </c:pt>
                <c:pt idx="241">
                  <c:v>1.1908488053434872E-4</c:v>
                </c:pt>
                <c:pt idx="242">
                  <c:v>1.1878682642253546E-4</c:v>
                </c:pt>
                <c:pt idx="243">
                  <c:v>1.1848754068946212E-4</c:v>
                </c:pt>
                <c:pt idx="244">
                  <c:v>1.1818702333527489E-4</c:v>
                </c:pt>
                <c:pt idx="245">
                  <c:v>1.1788527436012235E-4</c:v>
                </c:pt>
                <c:pt idx="246">
                  <c:v>1.1758229376415547E-4</c:v>
                </c:pt>
                <c:pt idx="247">
                  <c:v>1.172780815475276E-4</c:v>
                </c:pt>
                <c:pt idx="248">
                  <c:v>1.1697263771039459E-4</c:v>
                </c:pt>
                <c:pt idx="249">
                  <c:v>1.1666596225291478E-4</c:v>
                </c:pt>
                <c:pt idx="250">
                  <c:v>1.1635805517524909E-4</c:v>
                </c:pt>
                <c:pt idx="251">
                  <c:v>1.1604891647756109E-4</c:v>
                </c:pt>
                <c:pt idx="252">
                  <c:v>1.1573854616001693E-4</c:v>
                </c:pt>
                <c:pt idx="253">
                  <c:v>1.1542694422278557E-4</c:v>
                </c:pt>
                <c:pt idx="254">
                  <c:v>1.1511411066603875E-4</c:v>
                </c:pt>
                <c:pt idx="255">
                  <c:v>1.1480004548995094E-4</c:v>
                </c:pt>
                <c:pt idx="256">
                  <c:v>1.1448474869469966E-4</c:v>
                </c:pt>
                <c:pt idx="257">
                  <c:v>1.1416822028046522E-4</c:v>
                </c:pt>
                <c:pt idx="258">
                  <c:v>1.1385046024743104E-4</c:v>
                </c:pt>
                <c:pt idx="259">
                  <c:v>1.1353146859578358E-4</c:v>
                </c:pt>
                <c:pt idx="260">
                  <c:v>1.1321124532571246E-4</c:v>
                </c:pt>
                <c:pt idx="261">
                  <c:v>1.1288979043741047E-4</c:v>
                </c:pt>
                <c:pt idx="262">
                  <c:v>1.1256710393107366E-4</c:v>
                </c:pt>
                <c:pt idx="263">
                  <c:v>1.1224318580690147E-4</c:v>
                </c:pt>
                <c:pt idx="264">
                  <c:v>1.1191803606509669E-4</c:v>
                </c:pt>
                <c:pt idx="265">
                  <c:v>1.1159165470586564E-4</c:v>
                </c:pt>
                <c:pt idx="266">
                  <c:v>1.1126404172941814E-4</c:v>
                </c:pt>
                <c:pt idx="267">
                  <c:v>1.1093519713596763E-4</c:v>
                </c:pt>
                <c:pt idx="268">
                  <c:v>1.1060512092573133E-4</c:v>
                </c:pt>
                <c:pt idx="269">
                  <c:v>1.1027381309893018E-4</c:v>
                </c:pt>
                <c:pt idx="270">
                  <c:v>1.09941273655789E-4</c:v>
                </c:pt>
                <c:pt idx="271">
                  <c:v>1.0960750259653654E-4</c:v>
                </c:pt>
                <c:pt idx="272">
                  <c:v>1.0927249992140563E-4</c:v>
                </c:pt>
                <c:pt idx="273">
                  <c:v>1.089362656306332E-4</c:v>
                </c:pt>
                <c:pt idx="274">
                  <c:v>1.0859879972446038E-4</c:v>
                </c:pt>
                <c:pt idx="275">
                  <c:v>1.082603061188247E-4</c:v>
                </c:pt>
                <c:pt idx="276">
                  <c:v>1.0792058224971953E-4</c:v>
                </c:pt>
                <c:pt idx="277">
                  <c:v>1.0757962812263945E-4</c:v>
                </c:pt>
                <c:pt idx="278">
                  <c:v>1.0723744374375815E-4</c:v>
                </c:pt>
                <c:pt idx="279">
                  <c:v>1.0689402911993966E-4</c:v>
                </c:pt>
                <c:pt idx="280">
                  <c:v>1.065493842587505E-4</c:v>
                </c:pt>
                <c:pt idx="281">
                  <c:v>1.0620350916847171E-4</c:v>
                </c:pt>
                <c:pt idx="282">
                  <c:v>1.0585640385811158E-4</c:v>
                </c:pt>
                <c:pt idx="283">
                  <c:v>1.0550806833741854E-4</c:v>
                </c:pt>
                <c:pt idx="284">
                  <c:v>1.0515850261689457E-4</c:v>
                </c:pt>
                <c:pt idx="285">
                  <c:v>1.0480770670780892E-4</c:v>
                </c:pt>
                <c:pt idx="286">
                  <c:v>1.0445568062221227E-4</c:v>
                </c:pt>
                <c:pt idx="287">
                  <c:v>1.0410242437295136E-4</c:v>
                </c:pt>
                <c:pt idx="288">
                  <c:v>1.0374793797368396E-4</c:v>
                </c:pt>
                <c:pt idx="289">
                  <c:v>1.0339222143889443E-4</c:v>
                </c:pt>
                <c:pt idx="290">
                  <c:v>1.0303527478390959E-4</c:v>
                </c:pt>
                <c:pt idx="291">
                  <c:v>1.026770980249152E-4</c:v>
                </c:pt>
                <c:pt idx="292">
                  <c:v>1.0231769117897286E-4</c:v>
                </c:pt>
                <c:pt idx="293">
                  <c:v>1.0195705426403748E-4</c:v>
                </c:pt>
                <c:pt idx="294">
                  <c:v>1.015951872989752E-4</c:v>
                </c:pt>
                <c:pt idx="295">
                  <c:v>1.0123209030358198E-4</c:v>
                </c:pt>
                <c:pt idx="296">
                  <c:v>1.0086776329860266E-4</c:v>
                </c:pt>
                <c:pt idx="297">
                  <c:v>1.0050220630575066E-4</c:v>
                </c:pt>
                <c:pt idx="298">
                  <c:v>1.0013541934772826E-4</c:v>
                </c:pt>
                <c:pt idx="299">
                  <c:v>9.9767402448247452E-5</c:v>
                </c:pt>
                <c:pt idx="300">
                  <c:v>9.9398155632051584E-5</c:v>
                </c:pt>
                <c:pt idx="301">
                  <c:v>9.9027678924937604E-5</c:v>
                </c:pt>
                <c:pt idx="302">
                  <c:v>9.8655972353778939E-5</c:v>
                </c:pt>
                <c:pt idx="303">
                  <c:v>9.8283035946549144E-5</c:v>
                </c:pt>
                <c:pt idx="304">
                  <c:v>9.7908869732346349E-5</c:v>
                </c:pt>
                <c:pt idx="305">
                  <c:v>9.7533473741418398E-5</c:v>
                </c:pt>
                <c:pt idx="306">
                  <c:v>9.7156848005188872E-5</c:v>
                </c:pt>
                <c:pt idx="307">
                  <c:v>9.6778992556283705E-5</c:v>
                </c:pt>
                <c:pt idx="308">
                  <c:v>9.6399907428559089E-5</c:v>
                </c:pt>
                <c:pt idx="309">
                  <c:v>9.6019592657129837E-5</c:v>
                </c:pt>
                <c:pt idx="310">
                  <c:v>9.5638048278398865E-5</c:v>
                </c:pt>
                <c:pt idx="311">
                  <c:v>9.5255274330087708E-5</c:v>
                </c:pt>
                <c:pt idx="312">
                  <c:v>9.4871270851267785E-5</c:v>
                </c:pt>
                <c:pt idx="313">
                  <c:v>9.4486037882392918E-5</c:v>
                </c:pt>
                <c:pt idx="314">
                  <c:v>9.4099575465332824E-5</c:v>
                </c:pt>
                <c:pt idx="315">
                  <c:v>9.3711883643407643E-5</c:v>
                </c:pt>
                <c:pt idx="316">
                  <c:v>9.3322962461423749E-5</c:v>
                </c:pt>
                <c:pt idx="317">
                  <c:v>9.2932811965710607E-5</c:v>
                </c:pt>
                <c:pt idx="318">
                  <c:v>9.2541432204159025E-5</c:v>
                </c:pt>
                <c:pt idx="319">
                  <c:v>9.2148823226260516E-5</c:v>
                </c:pt>
                <c:pt idx="320">
                  <c:v>9.1754985083148126E-5</c:v>
                </c:pt>
                <c:pt idx="321">
                  <c:v>9.1359917827638521E-5</c:v>
                </c:pt>
                <c:pt idx="322">
                  <c:v>9.0963621514275581E-5</c:v>
                </c:pt>
                <c:pt idx="323">
                  <c:v>9.05660961993756E-5</c:v>
                </c:pt>
                <c:pt idx="324">
                  <c:v>9.0167341941073701E-5</c:v>
                </c:pt>
                <c:pt idx="325">
                  <c:v>8.9767358799372235E-5</c:v>
                </c:pt>
                <c:pt idx="326">
                  <c:v>8.9366146836190611E-5</c:v>
                </c:pt>
                <c:pt idx="327">
                  <c:v>8.8963706115417014E-5</c:v>
                </c:pt>
                <c:pt idx="328">
                  <c:v>8.8560036702961748E-5</c:v>
                </c:pt>
                <c:pt idx="329">
                  <c:v>8.8155138666812677E-5</c:v>
                </c:pt>
                <c:pt idx="330">
                  <c:v>8.774901207709253E-5</c:v>
                </c:pt>
                <c:pt idx="331">
                  <c:v>8.7341657006118214E-5</c:v>
                </c:pt>
                <c:pt idx="332">
                  <c:v>8.6933073528462252E-5</c:v>
                </c:pt>
                <c:pt idx="333">
                  <c:v>8.6523261721016548E-5</c:v>
                </c:pt>
                <c:pt idx="334">
                  <c:v>8.6112221663058383E-5</c:v>
                </c:pt>
                <c:pt idx="335">
                  <c:v>8.5699953436318686E-5</c:v>
                </c:pt>
                <c:pt idx="336">
                  <c:v>8.5286457125053071E-5</c:v>
                </c:pt>
                <c:pt idx="337">
                  <c:v>8.4871732816115266E-5</c:v>
                </c:pt>
                <c:pt idx="338">
                  <c:v>8.4455780599033441E-5</c:v>
                </c:pt>
                <c:pt idx="339">
                  <c:v>8.4038600566089099E-5</c:v>
                </c:pt>
                <c:pt idx="340">
                  <c:v>8.3620192812399296E-5</c:v>
                </c:pt>
                <c:pt idx="341">
                  <c:v>8.3200557436001712E-5</c:v>
                </c:pt>
                <c:pt idx="342">
                  <c:v>8.2779694537942893E-5</c:v>
                </c:pt>
                <c:pt idx="343">
                  <c:v>8.2357604222370106E-5</c:v>
                </c:pt>
                <c:pt idx="344">
                  <c:v>8.1934286596626522E-5</c:v>
                </c:pt>
                <c:pt idx="345">
                  <c:v>8.1509741771350135E-5</c:v>
                </c:pt>
                <c:pt idx="346">
                  <c:v>8.1083969860576489E-5</c:v>
                </c:pt>
                <c:pt idx="347">
                  <c:v>8.0656970981845473E-5</c:v>
                </c:pt>
                <c:pt idx="348">
                  <c:v>8.0228745256312288E-5</c:v>
                </c:pt>
                <c:pt idx="349">
                  <c:v>7.9799292808862781E-5</c:v>
                </c:pt>
                <c:pt idx="350">
                  <c:v>7.9368613768233398E-5</c:v>
                </c:pt>
                <c:pt idx="351">
                  <c:v>7.8936708267135931E-5</c:v>
                </c:pt>
                <c:pt idx="352">
                  <c:v>7.8503576442387317E-5</c:v>
                </c:pt>
                <c:pt idx="353">
                  <c:v>7.8069218435044684E-5</c:v>
                </c:pt>
                <c:pt idx="354">
                  <c:v>7.7633634390545826E-5</c:v>
                </c:pt>
                <c:pt idx="355">
                  <c:v>7.719682445885573E-5</c:v>
                </c:pt>
                <c:pt idx="356">
                  <c:v>7.6758788794618801E-5</c:v>
                </c:pt>
                <c:pt idx="357">
                  <c:v>7.6319527557317681E-5</c:v>
                </c:pt>
                <c:pt idx="358">
                  <c:v>7.5879040911438716E-5</c:v>
                </c:pt>
                <c:pt idx="359">
                  <c:v>7.5437329026644271E-5</c:v>
                </c:pt>
                <c:pt idx="360">
                  <c:v>7.4994392077952469E-5</c:v>
                </c:pt>
                <c:pt idx="361">
                  <c:v>7.4550230245924685E-5</c:v>
                </c:pt>
                <c:pt idx="362">
                  <c:v>7.4104843716860992E-5</c:v>
                </c:pt>
                <c:pt idx="363">
                  <c:v>7.3658232683004163E-5</c:v>
                </c:pt>
                <c:pt idx="364">
                  <c:v>7.3210397342752666E-5</c:v>
                </c:pt>
                <c:pt idx="365">
                  <c:v>7.2761337900882883E-5</c:v>
                </c:pt>
                <c:pt idx="366">
                  <c:v>7.2311054568781344E-5</c:v>
                </c:pt>
                <c:pt idx="367">
                  <c:v>7.1859547564687159E-5</c:v>
                </c:pt>
                <c:pt idx="368">
                  <c:v>7.1406817113945666E-5</c:v>
                </c:pt>
                <c:pt idx="369">
                  <c:v>7.0952863449273202E-5</c:v>
                </c:pt>
                <c:pt idx="370">
                  <c:v>7.0497686811034287E-5</c:v>
                </c:pt>
                <c:pt idx="371">
                  <c:v>7.0041287447531397E-5</c:v>
                </c:pt>
                <c:pt idx="372">
                  <c:v>6.9583665615308206E-5</c:v>
                </c:pt>
                <c:pt idx="373">
                  <c:v>6.9124821579467121E-5</c:v>
                </c:pt>
                <c:pt idx="374">
                  <c:v>6.8664755614001563E-5</c:v>
                </c:pt>
                <c:pt idx="375">
                  <c:v>6.820346800214417E-5</c:v>
                </c:pt>
                <c:pt idx="376">
                  <c:v>6.7740959036731687E-5</c:v>
                </c:pt>
                <c:pt idx="377">
                  <c:v>6.7277229020587284E-5</c:v>
                </c:pt>
                <c:pt idx="378">
                  <c:v>6.6812278266921681E-5</c:v>
                </c:pt>
                <c:pt idx="379">
                  <c:v>6.6346107099753645E-5</c:v>
                </c:pt>
                <c:pt idx="380">
                  <c:v>6.5878715854351621E-5</c:v>
                </c:pt>
                <c:pt idx="381">
                  <c:v>6.541010487769698E-5</c:v>
                </c:pt>
                <c:pt idx="382">
                  <c:v>6.4940274528970789E-5</c:v>
                </c:pt>
                <c:pt idx="383">
                  <c:v>6.4469225180065128E-5</c:v>
                </c:pt>
                <c:pt idx="384">
                  <c:v>6.3996957216120538E-5</c:v>
                </c:pt>
                <c:pt idx="385">
                  <c:v>6.3523471036091081E-5</c:v>
                </c:pt>
                <c:pt idx="386">
                  <c:v>6.3048767053338811E-5</c:v>
                </c:pt>
                <c:pt idx="387">
                  <c:v>6.257284569625941E-5</c:v>
                </c:pt>
                <c:pt idx="388">
                  <c:v>6.2095707408940746E-5</c:v>
                </c:pt>
                <c:pt idx="389">
                  <c:v>6.1617352651856627E-5</c:v>
                </c:pt>
                <c:pt idx="390">
                  <c:v>6.1137781902597933E-5</c:v>
                </c:pt>
                <c:pt idx="391">
                  <c:v>6.0656995656643209E-5</c:v>
                </c:pt>
                <c:pt idx="392">
                  <c:v>6.0174994428171586E-5</c:v>
                </c:pt>
                <c:pt idx="393">
                  <c:v>5.9691778750920671E-5</c:v>
                </c:pt>
                <c:pt idx="394">
                  <c:v>5.920734917909201E-5</c:v>
                </c:pt>
                <c:pt idx="395">
                  <c:v>5.8721706288307789E-5</c:v>
                </c:pt>
                <c:pt idx="396">
                  <c:v>5.8234850676621638E-5</c:v>
                </c:pt>
                <c:pt idx="397">
                  <c:v>5.7746782965587587E-5</c:v>
                </c:pt>
                <c:pt idx="398">
                  <c:v>5.7257503801390672E-5</c:v>
                </c:pt>
                <c:pt idx="399">
                  <c:v>5.6767013856043842E-5</c:v>
                </c:pt>
                <c:pt idx="400">
                  <c:v>5.6275313828655282E-5</c:v>
                </c:pt>
                <c:pt idx="401">
                  <c:v>5.5782404446771364E-5</c:v>
                </c:pt>
                <c:pt idx="402">
                  <c:v>5.5288286467800392E-5</c:v>
                </c:pt>
                <c:pt idx="403">
                  <c:v>5.4792960680522939E-5</c:v>
                </c:pt>
                <c:pt idx="404">
                  <c:v>5.4296427906694795E-5</c:v>
                </c:pt>
                <c:pt idx="405">
                  <c:v>5.3798689002749422E-5</c:v>
                </c:pt>
                <c:pt idx="406">
                  <c:v>5.3299744861607133E-5</c:v>
                </c:pt>
                <c:pt idx="407">
                  <c:v>5.2799596414598671E-5</c:v>
                </c:pt>
                <c:pt idx="408">
                  <c:v>5.2298244633512137E-5</c:v>
                </c:pt>
                <c:pt idx="409">
                  <c:v>5.1795690532772105E-5</c:v>
                </c:pt>
                <c:pt idx="410">
                  <c:v>5.1291935171761211E-5</c:v>
                </c:pt>
                <c:pt idx="411">
                  <c:v>5.0786979657295266E-5</c:v>
                </c:pt>
                <c:pt idx="412">
                  <c:v>5.0280825146263687E-5</c:v>
                </c:pt>
                <c:pt idx="413">
                  <c:v>4.9773472848448242E-5</c:v>
                </c:pt>
                <c:pt idx="414">
                  <c:v>4.9264924029534544E-5</c:v>
                </c:pt>
                <c:pt idx="415">
                  <c:v>4.8755180014331427E-5</c:v>
                </c:pt>
                <c:pt idx="416">
                  <c:v>4.8244242190215549E-5</c:v>
                </c:pt>
                <c:pt idx="417">
                  <c:v>4.773211201081946E-5</c:v>
                </c:pt>
                <c:pt idx="418">
                  <c:v>4.7218790999983423E-5</c:v>
                </c:pt>
                <c:pt idx="419">
                  <c:v>4.6704280755993627E-5</c:v>
                </c:pt>
                <c:pt idx="420">
                  <c:v>4.6188582956130694E-5</c:v>
                </c:pt>
                <c:pt idx="421">
                  <c:v>4.5671699361555548E-5</c:v>
                </c:pt>
                <c:pt idx="422">
                  <c:v>4.5153631822562368E-5</c:v>
                </c:pt>
                <c:pt idx="423">
                  <c:v>4.4634382284230631E-5</c:v>
                </c:pt>
                <c:pt idx="424">
                  <c:v>4.4113952792512445E-5</c:v>
                </c:pt>
                <c:pt idx="425">
                  <c:v>4.3592345500794484E-5</c:v>
                </c:pt>
                <c:pt idx="426">
                  <c:v>4.3069562676978352E-5</c:v>
                </c:pt>
                <c:pt idx="427">
                  <c:v>4.2545606711127451E-5</c:v>
                </c:pt>
                <c:pt idx="428">
                  <c:v>4.2020480123734092E-5</c:v>
                </c:pt>
                <c:pt idx="429">
                  <c:v>4.1494185574666005E-5</c:v>
                </c:pt>
                <c:pt idx="430">
                  <c:v>4.0966725872858416E-5</c:v>
                </c:pt>
                <c:pt idx="431">
                  <c:v>4.0438103986824639E-5</c:v>
                </c:pt>
                <c:pt idx="432">
                  <c:v>3.9908323056067227E-5</c:v>
                </c:pt>
                <c:pt idx="433">
                  <c:v>3.9377386403480392E-5</c:v>
                </c:pt>
                <c:pt idx="434">
                  <c:v>3.884529754884577E-5</c:v>
                </c:pt>
                <c:pt idx="435">
                  <c:v>3.8312060223534867E-5</c:v>
                </c:pt>
                <c:pt idx="436">
                  <c:v>3.7777678386546239E-5</c:v>
                </c:pt>
                <c:pt idx="437">
                  <c:v>3.7242156242020082E-5</c:v>
                </c:pt>
                <c:pt idx="438">
                  <c:v>3.6705498258391104E-5</c:v>
                </c:pt>
                <c:pt idx="439">
                  <c:v>3.6167709189361087E-5</c:v>
                </c:pt>
                <c:pt idx="440">
                  <c:v>3.5628794096895159E-5</c:v>
                </c:pt>
                <c:pt idx="441">
                  <c:v>3.5088758376472542E-5</c:v>
                </c:pt>
                <c:pt idx="442">
                  <c:v>3.4547607784853621E-5</c:v>
                </c:pt>
                <c:pt idx="443">
                  <c:v>3.400534847065905E-5</c:v>
                </c:pt>
                <c:pt idx="444">
                  <c:v>3.3461987008098445E-5</c:v>
                </c:pt>
                <c:pt idx="445">
                  <c:v>3.2917530434231867E-5</c:v>
                </c:pt>
                <c:pt idx="446">
                  <c:v>3.237198629020213E-5</c:v>
                </c:pt>
                <c:pt idx="447">
                  <c:v>3.1825362666938399E-5</c:v>
                </c:pt>
                <c:pt idx="448">
                  <c:v>3.1277668255905248E-5</c:v>
                </c:pt>
                <c:pt idx="449">
                  <c:v>3.0728912405556003E-5</c:v>
                </c:pt>
                <c:pt idx="450">
                  <c:v>3.0179105184249874E-5</c:v>
                </c:pt>
                <c:pt idx="451">
                  <c:v>2.9628257450508762E-5</c:v>
                </c:pt>
                <c:pt idx="452">
                  <c:v>2.9076380931628039E-5</c:v>
                </c:pt>
                <c:pt idx="453">
                  <c:v>2.8523488311817855E-5</c:v>
                </c:pt>
                <c:pt idx="454">
                  <c:v>2.7969593331243447E-5</c:v>
                </c:pt>
                <c:pt idx="455">
                  <c:v>2.7414710897561991E-5</c:v>
                </c:pt>
                <c:pt idx="456">
                  <c:v>2.6858857211824099E-5</c:v>
                </c:pt>
                <c:pt idx="457">
                  <c:v>2.6302049910932758E-5</c:v>
                </c:pt>
                <c:pt idx="458">
                  <c:v>2.5744308229241805E-5</c:v>
                </c:pt>
                <c:pt idx="459">
                  <c:v>2.5185653182342287E-5</c:v>
                </c:pt>
                <c:pt idx="460">
                  <c:v>2.4626107776649666E-5</c:v>
                </c:pt>
                <c:pt idx="461">
                  <c:v>2.4065697249088636E-5</c:v>
                </c:pt>
                <c:pt idx="462">
                  <c:v>2.3504449342002294E-5</c:v>
                </c:pt>
                <c:pt idx="463">
                  <c:v>2.2942394619427747E-5</c:v>
                </c:pt>
                <c:pt idx="464">
                  <c:v>2.237956683212501E-5</c:v>
                </c:pt>
                <c:pt idx="465">
                  <c:v>2.181600334027753E-5</c:v>
                </c:pt>
                <c:pt idx="466">
                  <c:v>2.1251745604679164E-5</c:v>
                </c:pt>
                <c:pt idx="467">
                  <c:v>2.068683975957953E-5</c:v>
                </c:pt>
                <c:pt idx="468">
                  <c:v>2.0121337283301954E-5</c:v>
                </c:pt>
                <c:pt idx="469">
                  <c:v>1.9555295786444439E-5</c:v>
                </c:pt>
                <c:pt idx="470">
                  <c:v>1.8988779942136691E-5</c:v>
                </c:pt>
                <c:pt idx="471">
                  <c:v>1.8421862588742583E-5</c:v>
                </c:pt>
                <c:pt idx="472">
                  <c:v>1.7854626042947404E-5</c:v>
                </c:pt>
                <c:pt idx="473">
                  <c:v>1.7287163670857228E-5</c:v>
                </c:pt>
                <c:pt idx="474">
                  <c:v>1.6719581777247722E-5</c:v>
                </c:pt>
                <c:pt idx="475">
                  <c:v>1.6152001889351059E-5</c:v>
                </c:pt>
                <c:pt idx="476">
                  <c:v>1.5584563532815049E-5</c:v>
                </c:pt>
                <c:pt idx="477">
                  <c:v>1.5017427625427397E-5</c:v>
                </c:pt>
                <c:pt idx="478">
                  <c:v>1.4450780651227798E-5</c:v>
                </c:pt>
                <c:pt idx="479">
                  <c:v>1.3884839827004175E-5</c:v>
                </c:pt>
                <c:pt idx="480">
                  <c:v>1.3319859539430712E-5</c:v>
                </c:pt>
                <c:pt idx="481">
                  <c:v>1.2756139420600591E-5</c:v>
                </c:pt>
                <c:pt idx="482">
                  <c:v>1.2194034551305502E-5</c:v>
                </c:pt>
                <c:pt idx="483">
                  <c:v>1.1633968447519798E-5</c:v>
                </c:pt>
                <c:pt idx="484">
                  <c:v>1.1076449713417014E-5</c:v>
                </c:pt>
                <c:pt idx="485">
                  <c:v>1.0522093557648062E-5</c:v>
                </c:pt>
                <c:pt idx="486">
                  <c:v>9.971649800581681E-6</c:v>
                </c:pt>
                <c:pt idx="487">
                  <c:v>9.4260395901869765E-6</c:v>
                </c:pt>
                <c:pt idx="488">
                  <c:v>8.8864038425028829E-6</c:v>
                </c:pt>
                <c:pt idx="489">
                  <c:v>8.354167476852319E-6</c:v>
                </c:pt>
                <c:pt idx="490">
                  <c:v>7.8311248427287384E-6</c:v>
                </c:pt>
                <c:pt idx="491">
                  <c:v>7.3195532436155398E-6</c:v>
                </c:pt>
                <c:pt idx="492">
                  <c:v>6.8223627736347526E-6</c:v>
                </c:pt>
                <c:pt idx="493">
                  <c:v>6.3432907338189903E-6</c:v>
                </c:pt>
                <c:pt idx="494">
                  <c:v>5.8871451569080166E-6</c:v>
                </c:pt>
                <c:pt idx="495">
                  <c:v>5.4600891180961291E-6</c:v>
                </c:pt>
                <c:pt idx="496">
                  <c:v>5.069925921645987E-6</c:v>
                </c:pt>
                <c:pt idx="497">
                  <c:v>4.7262819013189607E-6</c:v>
                </c:pt>
                <c:pt idx="498">
                  <c:v>4.4404834377172514E-6</c:v>
                </c:pt>
                <c:pt idx="499">
                  <c:v>4.2248266729392892E-6</c:v>
                </c:pt>
                <c:pt idx="500">
                  <c:v>4.090978551092497E-6</c:v>
                </c:pt>
                <c:pt idx="501">
                  <c:v>4.0476290303603258E-6</c:v>
                </c:pt>
                <c:pt idx="502">
                  <c:v>4.0982103110273937E-6</c:v>
                </c:pt>
                <c:pt idx="503">
                  <c:v>4.2399029737286765E-6</c:v>
                </c:pt>
                <c:pt idx="504">
                  <c:v>4.4645547551906365E-6</c:v>
                </c:pt>
                <c:pt idx="505">
                  <c:v>4.7609193173879132E-6</c:v>
                </c:pt>
                <c:pt idx="506">
                  <c:v>5.1170016981749143E-6</c:v>
                </c:pt>
                <c:pt idx="507">
                  <c:v>5.5216788814680365E-6</c:v>
                </c:pt>
                <c:pt idx="508">
                  <c:v>5.9654575215930047E-6</c:v>
                </c:pt>
                <c:pt idx="509">
                  <c:v>6.4406202907103764E-6</c:v>
                </c:pt>
                <c:pt idx="510">
                  <c:v>6.941059845427015E-6</c:v>
                </c:pt>
                <c:pt idx="511">
                  <c:v>7.4620046935172583E-6</c:v>
                </c:pt>
                <c:pt idx="512">
                  <c:v>7.9997418835781883E-6</c:v>
                </c:pt>
                <c:pt idx="513">
                  <c:v>8.5513778499732032E-6</c:v>
                </c:pt>
                <c:pt idx="514">
                  <c:v>9.1146467253075161E-6</c:v>
                </c:pt>
                <c:pt idx="515">
                  <c:v>9.6877622231274553E-6</c:v>
                </c:pt>
                <c:pt idx="516">
                  <c:v>1.0269305212355299E-5</c:v>
                </c:pt>
                <c:pt idx="517">
                  <c:v>1.0858139003272578E-5</c:v>
                </c:pt>
                <c:pt idx="518">
                  <c:v>1.1453345582956832E-5</c:v>
                </c:pt>
                <c:pt idx="519">
                  <c:v>1.2054177490905598E-5</c:v>
                </c:pt>
                <c:pt idx="520">
                  <c:v>1.2660021319022949E-5</c:v>
                </c:pt>
                <c:pt idx="521">
                  <c:v>1.3270369854188456E-5</c:v>
                </c:pt>
                <c:pt idx="522">
                  <c:v>1.3884800667541934E-5</c:v>
                </c:pt>
                <c:pt idx="523">
                  <c:v>1.4502959536930395E-5</c:v>
                </c:pt>
                <c:pt idx="524">
                  <c:v>1.5124547515105761E-5</c:v>
                </c:pt>
                <c:pt idx="525">
                  <c:v>1.5749310766574147E-5</c:v>
                </c:pt>
                <c:pt idx="526">
                  <c:v>1.6377032521864727E-5</c:v>
                </c:pt>
                <c:pt idx="527">
                  <c:v>1.7007526662771569E-5</c:v>
                </c:pt>
                <c:pt idx="528">
                  <c:v>1.7640632572839901E-5</c:v>
                </c:pt>
                <c:pt idx="529">
                  <c:v>1.8276210976267502E-5</c:v>
                </c:pt>
                <c:pt idx="530">
                  <c:v>1.8914140554244603E-5</c:v>
                </c:pt>
                <c:pt idx="531">
                  <c:v>1.9554315176844624E-5</c:v>
                </c:pt>
                <c:pt idx="532">
                  <c:v>2.0196641625410617E-5</c:v>
                </c:pt>
                <c:pt idx="533">
                  <c:v>2.0841037708197966E-5</c:v>
                </c:pt>
                <c:pt idx="534">
                  <c:v>2.1487430693178597E-5</c:v>
                </c:pt>
                <c:pt idx="535">
                  <c:v>2.2135755998090505E-5</c:v>
                </c:pt>
                <c:pt idx="536">
                  <c:v>2.2785956090271863E-5</c:v>
                </c:pt>
                <c:pt idx="537">
                  <c:v>2.3437979558467468E-5</c:v>
                </c:pt>
                <c:pt idx="538">
                  <c:v>2.4091780326316364E-5</c:v>
                </c:pt>
                <c:pt idx="539">
                  <c:v>2.4747316983122797E-5</c:v>
                </c:pt>
                <c:pt idx="540">
                  <c:v>2.540455221215973E-5</c:v>
                </c:pt>
                <c:pt idx="541">
                  <c:v>2.6063452300436356E-5</c:v>
                </c:pt>
                <c:pt idx="542">
                  <c:v>2.6723986716794203E-5</c:v>
                </c:pt>
                <c:pt idx="543">
                  <c:v>2.7386127747546833E-5</c:v>
                </c:pt>
                <c:pt idx="544">
                  <c:v>2.8049850180766769E-5</c:v>
                </c:pt>
                <c:pt idx="545">
                  <c:v>2.8715131031852129E-5</c:v>
                </c:pt>
                <c:pt idx="546">
                  <c:v>2.9381949304245742E-5</c:v>
                </c:pt>
                <c:pt idx="547">
                  <c:v>3.0050285780191929E-5</c:v>
                </c:pt>
                <c:pt idx="548">
                  <c:v>3.0720122837244205E-5</c:v>
                </c:pt>
                <c:pt idx="549">
                  <c:v>3.1391444286919237E-5</c:v>
                </c:pt>
                <c:pt idx="550">
                  <c:v>3.206423523245489E-5</c:v>
                </c:pt>
                <c:pt idx="551">
                  <c:v>3.2738481943096166E-5</c:v>
                </c:pt>
                <c:pt idx="552">
                  <c:v>3.3414171742720653E-5</c:v>
                </c:pt>
                <c:pt idx="553">
                  <c:v>3.4091292910939152E-5</c:v>
                </c:pt>
                <c:pt idx="554">
                  <c:v>3.476983459507681E-5</c:v>
                </c:pt>
                <c:pt idx="555">
                  <c:v>3.5449786731669725E-5</c:v>
                </c:pt>
                <c:pt idx="556">
                  <c:v>3.613113997630157E-5</c:v>
                </c:pt>
                <c:pt idx="557">
                  <c:v>3.6813885640768826E-5</c:v>
                </c:pt>
                <c:pt idx="558">
                  <c:v>3.7498015636699664E-5</c:v>
                </c:pt>
                <c:pt idx="559">
                  <c:v>3.8183522424868634E-5</c:v>
                </c:pt>
                <c:pt idx="560">
                  <c:v>3.887039896954923E-5</c:v>
                </c:pt>
                <c:pt idx="561">
                  <c:v>3.9558638697331558E-5</c:v>
                </c:pt>
                <c:pt idx="562">
                  <c:v>4.0248235459904834E-5</c:v>
                </c:pt>
                <c:pt idx="563">
                  <c:v>4.0939183500368115E-5</c:v>
                </c:pt>
                <c:pt idx="564">
                  <c:v>4.1631477422685988E-5</c:v>
                </c:pt>
                <c:pt idx="565">
                  <c:v>4.232511216395276E-5</c:v>
                </c:pt>
                <c:pt idx="566">
                  <c:v>4.3020082969169517E-5</c:v>
                </c:pt>
                <c:pt idx="567">
                  <c:v>4.3716385368272679E-5</c:v>
                </c:pt>
                <c:pt idx="568">
                  <c:v>4.4414015155184025E-5</c:v>
                </c:pt>
                <c:pt idx="569">
                  <c:v>4.5112968368677608E-5</c:v>
                </c:pt>
                <c:pt idx="570">
                  <c:v>4.5813241274883282E-5</c:v>
                </c:pt>
                <c:pt idx="571">
                  <c:v>4.651483035126585E-5</c:v>
                </c:pt>
                <c:pt idx="572">
                  <c:v>4.721773227193711E-5</c:v>
                </c:pt>
                <c:pt idx="573">
                  <c:v>4.7921943894173424E-5</c:v>
                </c:pt>
                <c:pt idx="574">
                  <c:v>4.8627462246025169E-5</c:v>
                </c:pt>
                <c:pt idx="575">
                  <c:v>4.9334284514916515E-5</c:v>
                </c:pt>
                <c:pt idx="576">
                  <c:v>5.0042408037144376E-5</c:v>
                </c:pt>
                <c:pt idx="577">
                  <c:v>5.0751830288195594E-5</c:v>
                </c:pt>
                <c:pt idx="578">
                  <c:v>5.1462548873808115E-5</c:v>
                </c:pt>
                <c:pt idx="579">
                  <c:v>5.2174561521711621E-5</c:v>
                </c:pt>
                <c:pt idx="580">
                  <c:v>5.2390255614435154E-5</c:v>
                </c:pt>
                <c:pt idx="581">
                  <c:v>5.2605537208697308E-5</c:v>
                </c:pt>
                <c:pt idx="582">
                  <c:v>5.2820399821458275E-5</c:v>
                </c:pt>
                <c:pt idx="583">
                  <c:v>5.3034837102673617E-5</c:v>
                </c:pt>
                <c:pt idx="584">
                  <c:v>5.3248842832107785E-5</c:v>
                </c:pt>
                <c:pt idx="585">
                  <c:v>5.3462410916232367E-5</c:v>
                </c:pt>
                <c:pt idx="586">
                  <c:v>5.36755353852068E-5</c:v>
                </c:pt>
                <c:pt idx="587">
                  <c:v>5.3888210389939448E-5</c:v>
                </c:pt>
                <c:pt idx="588">
                  <c:v>5.410043019922634E-5</c:v>
                </c:pt>
                <c:pt idx="589">
                  <c:v>5.4312189196965926E-5</c:v>
                </c:pt>
                <c:pt idx="590">
                  <c:v>5.452348187944726E-5</c:v>
                </c:pt>
                <c:pt idx="591">
                  <c:v>5.4734302852709804E-5</c:v>
                </c:pt>
                <c:pt idx="592">
                  <c:v>5.4944646829972906E-5</c:v>
                </c:pt>
                <c:pt idx="593">
                  <c:v>5.5154508629132573E-5</c:v>
                </c:pt>
                <c:pt idx="594">
                  <c:v>5.5363883170324299E-5</c:v>
                </c:pt>
                <c:pt idx="595">
                  <c:v>5.5572765473549445E-5</c:v>
                </c:pt>
                <c:pt idx="596">
                  <c:v>5.5781150656363978E-5</c:v>
                </c:pt>
                <c:pt idx="597">
                  <c:v>5.5989033931627177E-5</c:v>
                </c:pt>
                <c:pt idx="598">
                  <c:v>5.6196410605309351E-5</c:v>
                </c:pt>
                <c:pt idx="599">
                  <c:v>5.6403276074356195E-5</c:v>
                </c:pt>
                <c:pt idx="600">
                  <c:v>5.6609625824608728E-5</c:v>
                </c:pt>
                <c:pt idx="601">
                  <c:v>5.6815455428777079E-5</c:v>
                </c:pt>
                <c:pt idx="602">
                  <c:v>5.7020760544466468E-5</c:v>
                </c:pt>
                <c:pt idx="603">
                  <c:v>5.7225536912254235E-5</c:v>
                </c:pt>
                <c:pt idx="604">
                  <c:v>5.7429780353816093E-5</c:v>
                </c:pt>
                <c:pt idx="605">
                  <c:v>5.7633486770100609E-5</c:v>
                </c:pt>
                <c:pt idx="606">
                  <c:v>5.7836652139550423E-5</c:v>
                </c:pt>
                <c:pt idx="607">
                  <c:v>5.8039272516368763E-5</c:v>
                </c:pt>
                <c:pt idx="608">
                  <c:v>5.8241344028830218E-5</c:v>
                </c:pt>
                <c:pt idx="609">
                  <c:v>5.8442862877634396E-5</c:v>
                </c:pt>
                <c:pt idx="610">
                  <c:v>5.8643825334301323E-5</c:v>
                </c:pt>
                <c:pt idx="611">
                  <c:v>5.8844227739607521E-5</c:v>
                </c:pt>
                <c:pt idx="612">
                  <c:v>5.9044066502061344E-5</c:v>
                </c:pt>
                <c:pt idx="613">
                  <c:v>5.9243338096416954E-5</c:v>
                </c:pt>
                <c:pt idx="614">
                  <c:v>5.9442039062225389E-5</c:v>
                </c:pt>
                <c:pt idx="615">
                  <c:v>5.9640166002421863E-5</c:v>
                </c:pt>
                <c:pt idx="616">
                  <c:v>5.9837715581948734E-5</c:v>
                </c:pt>
                <c:pt idx="617">
                  <c:v>6.0034684526412314E-5</c:v>
                </c:pt>
                <c:pt idx="618">
                  <c:v>6.0231069620773359E-5</c:v>
                </c:pt>
                <c:pt idx="619">
                  <c:v>6.0426867708070029E-5</c:v>
                </c:pt>
                <c:pt idx="620">
                  <c:v>6.0622075688172062E-5</c:v>
                </c:pt>
                <c:pt idx="621">
                  <c:v>6.0816690516566258E-5</c:v>
                </c:pt>
                <c:pt idx="622">
                  <c:v>6.1010709203171233E-5</c:v>
                </c:pt>
                <c:pt idx="623">
                  <c:v>6.120412881118167E-5</c:v>
                </c:pt>
                <c:pt idx="624">
                  <c:v>6.1396946455940713E-5</c:v>
                </c:pt>
                <c:pt idx="625">
                  <c:v>6.158915930383966E-5</c:v>
                </c:pt>
                <c:pt idx="626">
                  <c:v>6.1780764571244974E-5</c:v>
                </c:pt>
                <c:pt idx="627">
                  <c:v>6.1971759523450596E-5</c:v>
                </c:pt>
                <c:pt idx="628">
                  <c:v>6.2162141473656255E-5</c:v>
                </c:pt>
                <c:pt idx="629">
                  <c:v>6.2351907781970186E-5</c:v>
                </c:pt>
                <c:pt idx="630">
                  <c:v>6.2541055854435656E-5</c:v>
                </c:pt>
                <c:pt idx="631">
                  <c:v>6.2729583142081378E-5</c:v>
                </c:pt>
                <c:pt idx="632">
                  <c:v>6.2917487139993987E-5</c:v>
                </c:pt>
                <c:pt idx="633">
                  <c:v>6.3104765386413276E-5</c:v>
                </c:pt>
                <c:pt idx="634">
                  <c:v>6.3291415461848682E-5</c:v>
                </c:pt>
                <c:pt idx="635">
                  <c:v>6.3477434988216551E-5</c:v>
                </c:pt>
                <c:pt idx="636">
                  <c:v>6.3662821627998468E-5</c:v>
                </c:pt>
                <c:pt idx="637">
                  <c:v>6.3847573083418598E-5</c:v>
                </c:pt>
                <c:pt idx="638">
                  <c:v>6.403168709564115E-5</c:v>
                </c:pt>
                <c:pt idx="639">
                  <c:v>6.4215161443986307E-5</c:v>
                </c:pt>
                <c:pt idx="640">
                  <c:v>6.4397993945164564E-5</c:v>
                </c:pt>
                <c:pt idx="641">
                  <c:v>6.4580182452529059E-5</c:v>
                </c:pt>
                <c:pt idx="642">
                  <c:v>6.4761724855345152E-5</c:v>
                </c:pt>
                <c:pt idx="643">
                  <c:v>6.4942619078077026E-5</c:v>
                </c:pt>
                <c:pt idx="644">
                  <c:v>6.5122863079690945E-5</c:v>
                </c:pt>
                <c:pt idx="645">
                  <c:v>6.5302454852974315E-5</c:v>
                </c:pt>
                <c:pt idx="646">
                  <c:v>6.5481392423870761E-5</c:v>
                </c:pt>
                <c:pt idx="647">
                  <c:v>6.5659673850830173E-5</c:v>
                </c:pt>
                <c:pt idx="648">
                  <c:v>6.5837297224173781E-5</c:v>
                </c:pt>
                <c:pt idx="649">
                  <c:v>6.6014260665473766E-5</c:v>
                </c:pt>
                <c:pt idx="650">
                  <c:v>6.6190562326946849E-5</c:v>
                </c:pt>
                <c:pt idx="651">
                  <c:v>6.6366200390861844E-5</c:v>
                </c:pt>
                <c:pt idx="652">
                  <c:v>6.6541173068960407E-5</c:v>
                </c:pt>
                <c:pt idx="653">
                  <c:v>6.6715478601891016E-5</c:v>
                </c:pt>
                <c:pt idx="654">
                  <c:v>6.6889115258655677E-5</c:v>
                </c:pt>
                <c:pt idx="655">
                  <c:v>6.7062081336068959E-5</c:v>
                </c:pt>
                <c:pt idx="656">
                  <c:v>6.7234375158229284E-5</c:v>
                </c:pt>
                <c:pt idx="657">
                  <c:v>6.7405995076001886E-5</c:v>
                </c:pt>
                <c:pt idx="658">
                  <c:v>6.757693946651335E-5</c:v>
                </c:pt>
                <c:pt idx="659">
                  <c:v>6.7747206732657306E-5</c:v>
                </c:pt>
                <c:pt idx="660">
                  <c:v>6.7916795302611207E-5</c:v>
                </c:pt>
                <c:pt idx="661">
                  <c:v>6.8085703629363646E-5</c:v>
                </c:pt>
                <c:pt idx="662">
                  <c:v>6.8253930190252066E-5</c:v>
                </c:pt>
                <c:pt idx="663">
                  <c:v>6.8421473486510742E-5</c:v>
                </c:pt>
                <c:pt idx="664">
                  <c:v>6.858833204282855E-5</c:v>
                </c:pt>
                <c:pt idx="665">
                  <c:v>6.8754504406916462E-5</c:v>
                </c:pt>
                <c:pt idx="666">
                  <c:v>6.8919989149084305E-5</c:v>
                </c:pt>
                <c:pt idx="667">
                  <c:v>6.9084784861826956E-5</c:v>
                </c:pt>
                <c:pt idx="668">
                  <c:v>6.9248890159419305E-5</c:v>
                </c:pt>
                <c:pt idx="669">
                  <c:v>6.9412303677519972E-5</c:v>
                </c:pt>
                <c:pt idx="670">
                  <c:v>6.9575024072783694E-5</c:v>
                </c:pt>
                <c:pt idx="671">
                  <c:v>6.9737050022481871E-5</c:v>
                </c:pt>
                <c:pt idx="672">
                  <c:v>6.9898380224131301E-5</c:v>
                </c:pt>
                <c:pt idx="673">
                  <c:v>7.0059013395130912E-5</c:v>
                </c:pt>
                <c:pt idx="674">
                  <c:v>7.0218948272406098E-5</c:v>
                </c:pt>
                <c:pt idx="675">
                  <c:v>7.0378183612060732E-5</c:v>
                </c:pt>
                <c:pt idx="676">
                  <c:v>7.0536718189036403E-5</c:v>
                </c:pt>
                <c:pt idx="677">
                  <c:v>7.069455079677902E-5</c:v>
                </c:pt>
                <c:pt idx="678">
                  <c:v>7.0851680246912323E-5</c:v>
                </c:pt>
                <c:pt idx="679">
                  <c:v>7.1008105368918311E-5</c:v>
                </c:pt>
                <c:pt idx="680">
                  <c:v>7.1163825009824193E-5</c:v>
                </c:pt>
                <c:pt idx="681">
                  <c:v>7.131883803389629E-5</c:v>
                </c:pt>
                <c:pt idx="682">
                  <c:v>7.1473143322339712E-5</c:v>
                </c:pt>
                <c:pt idx="683">
                  <c:v>7.1626739773004948E-5</c:v>
                </c:pt>
                <c:pt idx="684">
                  <c:v>7.1779626300099935E-5</c:v>
                </c:pt>
                <c:pt idx="685">
                  <c:v>7.1931801833908433E-5</c:v>
                </c:pt>
                <c:pt idx="686">
                  <c:v>7.2083265320514237E-5</c:v>
                </c:pt>
                <c:pt idx="687">
                  <c:v>7.2234015721530631E-5</c:v>
                </c:pt>
                <c:pt idx="688">
                  <c:v>7.2384052013836072E-5</c:v>
                </c:pt>
                <c:pt idx="689">
                  <c:v>7.2533373189314552E-5</c:v>
                </c:pt>
                <c:pt idx="690">
                  <c:v>7.268197825460184E-5</c:v>
                </c:pt>
                <c:pt idx="691">
                  <c:v>7.2829866230836576E-5</c:v>
                </c:pt>
                <c:pt idx="692">
                  <c:v>7.2977036153416364E-5</c:v>
                </c:pt>
                <c:pt idx="693">
                  <c:v>7.3123487071759212E-5</c:v>
                </c:pt>
                <c:pt idx="694">
                  <c:v>7.3269218049069204E-5</c:v>
                </c:pt>
                <c:pt idx="695">
                  <c:v>7.341422816210737E-5</c:v>
                </c:pt>
                <c:pt idx="696">
                  <c:v>7.3558516500966958E-5</c:v>
                </c:pt>
                <c:pt idx="697">
                  <c:v>7.3702082168853082E-5</c:v>
                </c:pt>
                <c:pt idx="698">
                  <c:v>7.3844924281867155E-5</c:v>
                </c:pt>
                <c:pt idx="699">
                  <c:v>7.3987041968795133E-5</c:v>
                </c:pt>
                <c:pt idx="700">
                  <c:v>7.4128434370900474E-5</c:v>
                </c:pt>
                <c:pt idx="701">
                  <c:v>7.4269100641720655E-5</c:v>
                </c:pt>
                <c:pt idx="702">
                  <c:v>7.4409039946868186E-5</c:v>
                </c:pt>
                <c:pt idx="703">
                  <c:v>7.454825146383541E-5</c:v>
                </c:pt>
                <c:pt idx="704">
                  <c:v>7.4686734381802938E-5</c:v>
                </c:pt>
                <c:pt idx="705">
                  <c:v>7.482448790145215E-5</c:v>
                </c:pt>
                <c:pt idx="706">
                  <c:v>7.4961511234781142E-5</c:v>
                </c:pt>
                <c:pt idx="707">
                  <c:v>7.5097803604924428E-5</c:v>
                </c:pt>
                <c:pt idx="708">
                  <c:v>7.5233364245976049E-5</c:v>
                </c:pt>
                <c:pt idx="709">
                  <c:v>7.5368192402816146E-5</c:v>
                </c:pt>
                <c:pt idx="710">
                  <c:v>7.550228733094091E-5</c:v>
                </c:pt>
                <c:pt idx="711">
                  <c:v>7.5635648296295895E-5</c:v>
                </c:pt>
                <c:pt idx="712">
                  <c:v>7.5768274575112359E-5</c:v>
                </c:pt>
                <c:pt idx="713">
                  <c:v>7.5900165453747018E-5</c:v>
                </c:pt>
                <c:pt idx="714">
                  <c:v>7.6031320228524637E-5</c:v>
                </c:pt>
                <c:pt idx="715">
                  <c:v>7.6161738205583729E-5</c:v>
                </c:pt>
                <c:pt idx="716">
                  <c:v>7.6291418700725355E-5</c:v>
                </c:pt>
                <c:pt idx="717">
                  <c:v>7.6420361039264515E-5</c:v>
                </c:pt>
                <c:pt idx="718">
                  <c:v>7.6548564555884666E-5</c:v>
                </c:pt>
                <c:pt idx="719">
                  <c:v>7.6676028594494769E-5</c:v>
                </c:pt>
                <c:pt idx="720">
                  <c:v>7.6802752508089181E-5</c:v>
                </c:pt>
                <c:pt idx="721">
                  <c:v>7.6928735658610221E-5</c:v>
                </c:pt>
                <c:pt idx="722">
                  <c:v>7.7053977416813253E-5</c:v>
                </c:pt>
                <c:pt idx="723">
                  <c:v>7.7178477162134185E-5</c:v>
                </c:pt>
                <c:pt idx="724">
                  <c:v>7.7302234282559904E-5</c:v>
                </c:pt>
                <c:pt idx="725">
                  <c:v>7.7425248174500507E-5</c:v>
                </c:pt>
                <c:pt idx="726">
                  <c:v>7.7547518242664611E-5</c:v>
                </c:pt>
                <c:pt idx="727">
                  <c:v>7.7669043899936344E-5</c:v>
                </c:pt>
                <c:pt idx="728">
                  <c:v>7.7789824567255116E-5</c:v>
                </c:pt>
                <c:pt idx="729">
                  <c:v>7.7909859673497457E-5</c:v>
                </c:pt>
                <c:pt idx="730">
                  <c:v>7.8029148655360843E-5</c:v>
                </c:pt>
                <c:pt idx="731">
                  <c:v>7.8147690957250138E-5</c:v>
                </c:pt>
                <c:pt idx="732">
                  <c:v>7.8265486031165642E-5</c:v>
                </c:pt>
                <c:pt idx="733">
                  <c:v>7.8382533336593553E-5</c:v>
                </c:pt>
                <c:pt idx="734">
                  <c:v>7.8498832340398366E-5</c:v>
                </c:pt>
                <c:pt idx="735">
                  <c:v>7.8614382516717021E-5</c:v>
                </c:pt>
                <c:pt idx="736">
                  <c:v>7.8729183346855518E-5</c:v>
                </c:pt>
                <c:pt idx="737">
                  <c:v>7.8843234319186738E-5</c:v>
                </c:pt>
                <c:pt idx="738">
                  <c:v>7.8956534929050729E-5</c:v>
                </c:pt>
                <c:pt idx="739">
                  <c:v>7.9069084678656609E-5</c:v>
                </c:pt>
                <c:pt idx="740">
                  <c:v>7.918088307698595E-5</c:v>
                </c:pt>
                <c:pt idx="741">
                  <c:v>7.9291929639698606E-5</c:v>
                </c:pt>
                <c:pt idx="742">
                  <c:v>7.9402223889039479E-5</c:v>
                </c:pt>
                <c:pt idx="743">
                  <c:v>7.9511765353747641E-5</c:v>
                </c:pt>
                <c:pt idx="744">
                  <c:v>7.9620553568966558E-5</c:v>
                </c:pt>
                <c:pt idx="745">
                  <c:v>7.9728588076156354E-5</c:v>
                </c:pt>
                <c:pt idx="746">
                  <c:v>7.983586842300748E-5</c:v>
                </c:pt>
                <c:pt idx="747">
                  <c:v>7.9942394163355914E-5</c:v>
                </c:pt>
                <c:pt idx="748">
                  <c:v>8.0048164857099926E-5</c:v>
                </c:pt>
                <c:pt idx="749">
                  <c:v>8.015318007011842E-5</c:v>
                </c:pt>
                <c:pt idx="750">
                  <c:v>8.0257439374190596E-5</c:v>
                </c:pt>
                <c:pt idx="751">
                  <c:v>8.036094234691717E-5</c:v>
                </c:pt>
                <c:pt idx="752">
                  <c:v>8.0463688571642987E-5</c:v>
                </c:pt>
                <c:pt idx="753">
                  <c:v>8.0565677637380872E-5</c:v>
                </c:pt>
                <c:pt idx="754">
                  <c:v>8.0666909138737156E-5</c:v>
                </c:pt>
                <c:pt idx="755">
                  <c:v>8.0767382675838196E-5</c:v>
                </c:pt>
                <c:pt idx="756">
                  <c:v>8.0867097854258439E-5</c:v>
                </c:pt>
                <c:pt idx="757">
                  <c:v>8.0966054284949674E-5</c:v>
                </c:pt>
                <c:pt idx="758">
                  <c:v>8.1064251584171446E-5</c:v>
                </c:pt>
                <c:pt idx="759">
                  <c:v>8.1161689373423015E-5</c:v>
                </c:pt>
                <c:pt idx="760">
                  <c:v>8.1258367279376129E-5</c:v>
                </c:pt>
                <c:pt idx="761">
                  <c:v>8.1354284933809356E-5</c:v>
                </c:pt>
                <c:pt idx="762">
                  <c:v>8.1449441973543266E-5</c:v>
                </c:pt>
                <c:pt idx="763">
                  <c:v>8.1543838040377004E-5</c:v>
                </c:pt>
                <c:pt idx="764">
                  <c:v>8.1637472781025881E-5</c:v>
                </c:pt>
                <c:pt idx="765">
                  <c:v>8.1730345847060075E-5</c:v>
                </c:pt>
                <c:pt idx="766">
                  <c:v>8.1822456894844336E-5</c:v>
                </c:pt>
                <c:pt idx="767">
                  <c:v>8.1913805585479048E-5</c:v>
                </c:pt>
                <c:pt idx="768">
                  <c:v>8.2004391584741869E-5</c:v>
                </c:pt>
                <c:pt idx="769">
                  <c:v>8.2094214563030975E-5</c:v>
                </c:pt>
                <c:pt idx="770">
                  <c:v>8.2183274195308706E-5</c:v>
                </c:pt>
                <c:pt idx="771">
                  <c:v>8.2271570161046657E-5</c:v>
                </c:pt>
                <c:pt idx="772">
                  <c:v>8.2359102144171636E-5</c:v>
                </c:pt>
                <c:pt idx="773">
                  <c:v>8.2445869833012273E-5</c:v>
                </c:pt>
                <c:pt idx="774">
                  <c:v>8.2531872920247207E-5</c:v>
                </c:pt>
                <c:pt idx="775">
                  <c:v>8.2617111102853383E-5</c:v>
                </c:pt>
                <c:pt idx="776">
                  <c:v>8.2701584082056016E-5</c:v>
                </c:pt>
                <c:pt idx="777">
                  <c:v>8.2785291563278987E-5</c:v>
                </c:pt>
                <c:pt idx="778">
                  <c:v>8.2868233256096099E-5</c:v>
                </c:pt>
                <c:pt idx="779">
                  <c:v>8.2950408874183653E-5</c:v>
                </c:pt>
                <c:pt idx="780">
                  <c:v>8.3031818135273218E-5</c:v>
                </c:pt>
                <c:pt idx="781">
                  <c:v>8.3112460761105715E-5</c:v>
                </c:pt>
                <c:pt idx="782">
                  <c:v>8.3192336477386236E-5</c:v>
                </c:pt>
                <c:pt idx="783">
                  <c:v>8.3271445013739383E-5</c:v>
                </c:pt>
                <c:pt idx="784">
                  <c:v>8.334978610366585E-5</c:v>
                </c:pt>
                <c:pt idx="785">
                  <c:v>8.3427359484499296E-5</c:v>
                </c:pt>
                <c:pt idx="786">
                  <c:v>8.3504164897364432E-5</c:v>
                </c:pt>
                <c:pt idx="787">
                  <c:v>8.3580202087135474E-5</c:v>
                </c:pt>
                <c:pt idx="788">
                  <c:v>8.3655470802395588E-5</c:v>
                </c:pt>
                <c:pt idx="789">
                  <c:v>8.3729970795397017E-5</c:v>
                </c:pt>
                <c:pt idx="790">
                  <c:v>8.38037018220218E-5</c:v>
                </c:pt>
                <c:pt idx="791">
                  <c:v>8.3876663641743293E-5</c:v>
                </c:pt>
                <c:pt idx="792">
                  <c:v>8.3948856017588441E-5</c:v>
                </c:pt>
                <c:pt idx="793">
                  <c:v>8.4020278716100518E-5</c:v>
                </c:pt>
                <c:pt idx="794">
                  <c:v>8.4090931507302814E-5</c:v>
                </c:pt>
                <c:pt idx="795">
                  <c:v>8.4160814164662711E-5</c:v>
                </c:pt>
                <c:pt idx="796">
                  <c:v>8.4229926465056564E-5</c:v>
                </c:pt>
                <c:pt idx="797">
                  <c:v>8.4298268188735256E-5</c:v>
                </c:pt>
                <c:pt idx="798">
                  <c:v>8.4365839119290162E-5</c:v>
                </c:pt>
                <c:pt idx="799">
                  <c:v>8.4432639043620071E-5</c:v>
                </c:pt>
                <c:pt idx="800">
                  <c:v>8.4498667751898334E-5</c:v>
                </c:pt>
                <c:pt idx="801">
                  <c:v>8.456392503754088E-5</c:v>
                </c:pt>
                <c:pt idx="802">
                  <c:v>8.4628410697174772E-5</c:v>
                </c:pt>
                <c:pt idx="803">
                  <c:v>8.4692124530607243E-5</c:v>
                </c:pt>
                <c:pt idx="804">
                  <c:v>8.4755066340795376E-5</c:v>
                </c:pt>
                <c:pt idx="805">
                  <c:v>8.481723593381644E-5</c:v>
                </c:pt>
                <c:pt idx="806">
                  <c:v>8.4878633118838493E-5</c:v>
                </c:pt>
                <c:pt idx="807">
                  <c:v>8.4939257708091921E-5</c:v>
                </c:pt>
                <c:pt idx="808">
                  <c:v>8.4999109516841197E-5</c:v>
                </c:pt>
                <c:pt idx="809">
                  <c:v>8.5058188363357258E-5</c:v>
                </c:pt>
                <c:pt idx="810">
                  <c:v>8.5116494068890566E-5</c:v>
                </c:pt>
                <c:pt idx="811">
                  <c:v>8.5174026457644352E-5</c:v>
                </c:pt>
                <c:pt idx="812">
                  <c:v>8.5230785356748827E-5</c:v>
                </c:pt>
                <c:pt idx="813">
                  <c:v>8.5286770596235405E-5</c:v>
                </c:pt>
                <c:pt idx="814">
                  <c:v>8.5341982009011714E-5</c:v>
                </c:pt>
                <c:pt idx="815">
                  <c:v>8.5396419430837156E-5</c:v>
                </c:pt>
                <c:pt idx="816">
                  <c:v>8.5450082700298585E-5</c:v>
                </c:pt>
                <c:pt idx="817">
                  <c:v>8.5502971658786954E-5</c:v>
                </c:pt>
                <c:pt idx="818">
                  <c:v>8.5555086150473911E-5</c:v>
                </c:pt>
                <c:pt idx="819">
                  <c:v>8.5606426022289311E-5</c:v>
                </c:pt>
                <c:pt idx="820">
                  <c:v>8.5656991123898916E-5</c:v>
                </c:pt>
                <c:pt idx="821">
                  <c:v>8.5706781307682528E-5</c:v>
                </c:pt>
                <c:pt idx="822">
                  <c:v>8.5755796428712837E-5</c:v>
                </c:pt>
                <c:pt idx="823">
                  <c:v>8.5804036344734318E-5</c:v>
                </c:pt>
                <c:pt idx="824">
                  <c:v>8.585150091614289E-5</c:v>
                </c:pt>
                <c:pt idx="825">
                  <c:v>8.5898190005965873E-5</c:v>
                </c:pt>
                <c:pt idx="826">
                  <c:v>8.5944103479842197E-5</c:v>
                </c:pt>
                <c:pt idx="827">
                  <c:v>8.5989241206003473E-5</c:v>
                </c:pt>
                <c:pt idx="828">
                  <c:v>8.6033603055254924E-5</c:v>
                </c:pt>
                <c:pt idx="829">
                  <c:v>8.6077188900957196E-5</c:v>
                </c:pt>
                <c:pt idx="830">
                  <c:v>8.6119998619008225E-5</c:v>
                </c:pt>
                <c:pt idx="831">
                  <c:v>8.6162032087825675E-5</c:v>
                </c:pt>
                <c:pt idx="832">
                  <c:v>8.6203289188329805E-5</c:v>
                </c:pt>
                <c:pt idx="833">
                  <c:v>8.6243769803926598E-5</c:v>
                </c:pt>
                <c:pt idx="834">
                  <c:v>8.6283473820491279E-5</c:v>
                </c:pt>
                <c:pt idx="835">
                  <c:v>8.6322401126352367E-5</c:v>
                </c:pt>
                <c:pt idx="836">
                  <c:v>8.6360551612275923E-5</c:v>
                </c:pt>
                <c:pt idx="837">
                  <c:v>8.6397925171450239E-5</c:v>
                </c:pt>
                <c:pt idx="838">
                  <c:v>8.6434521699470915E-5</c:v>
                </c:pt>
                <c:pt idx="839">
                  <c:v>8.6470341094326236E-5</c:v>
                </c:pt>
                <c:pt idx="840">
                  <c:v>8.6505383256383023E-5</c:v>
                </c:pt>
                <c:pt idx="841">
                  <c:v>8.6539648088372674E-5</c:v>
                </c:pt>
                <c:pt idx="842">
                  <c:v>8.6573135495377707E-5</c:v>
                </c:pt>
                <c:pt idx="843">
                  <c:v>8.6605845384818587E-5</c:v>
                </c:pt>
                <c:pt idx="844">
                  <c:v>8.663777766644081E-5</c:v>
                </c:pt>
                <c:pt idx="845">
                  <c:v>8.6668932252302567E-5</c:v>
                </c:pt>
                <c:pt idx="846">
                  <c:v>8.66993090567625E-5</c:v>
                </c:pt>
                <c:pt idx="847">
                  <c:v>8.6728907996467877E-5</c:v>
                </c:pt>
                <c:pt idx="848">
                  <c:v>8.6757728990343212E-5</c:v>
                </c:pt>
                <c:pt idx="849">
                  <c:v>8.6785771959578959E-5</c:v>
                </c:pt>
                <c:pt idx="850">
                  <c:v>8.6813036827620852E-5</c:v>
                </c:pt>
                <c:pt idx="851">
                  <c:v>8.6839523520159352E-5</c:v>
                </c:pt>
                <c:pt idx="852">
                  <c:v>8.6865231965119275E-5</c:v>
                </c:pt>
                <c:pt idx="853">
                  <c:v>8.6890162092650354E-5</c:v>
                </c:pt>
                <c:pt idx="854">
                  <c:v>8.6914313835117197E-5</c:v>
                </c:pt>
                <c:pt idx="855">
                  <c:v>8.6937687127090494E-5</c:v>
                </c:pt>
                <c:pt idx="856">
                  <c:v>8.6960281905337745E-5</c:v>
                </c:pt>
                <c:pt idx="857">
                  <c:v>8.6982098108814911E-5</c:v>
                </c:pt>
                <c:pt idx="858">
                  <c:v>8.7003135678658013E-5</c:v>
                </c:pt>
                <c:pt idx="859">
                  <c:v>8.7023394558175015E-5</c:v>
                </c:pt>
                <c:pt idx="860">
                  <c:v>8.7042874692838407E-5</c:v>
                </c:pt>
                <c:pt idx="861">
                  <c:v>8.7061576030277458E-5</c:v>
                </c:pt>
                <c:pt idx="862">
                  <c:v>8.7079498520271407E-5</c:v>
                </c:pt>
                <c:pt idx="863">
                  <c:v>8.7096642114742624E-5</c:v>
                </c:pt>
                <c:pt idx="864">
                  <c:v>8.7113006767749831E-5</c:v>
                </c:pt>
                <c:pt idx="865">
                  <c:v>8.7128592435482355E-5</c:v>
                </c:pt>
                <c:pt idx="866">
                  <c:v>8.7143399076253749E-5</c:v>
                </c:pt>
                <c:pt idx="867">
                  <c:v>8.7157426650496514E-5</c:v>
                </c:pt>
                <c:pt idx="868">
                  <c:v>8.7170675120756616E-5</c:v>
                </c:pt>
                <c:pt idx="869">
                  <c:v>8.7183144451688345E-5</c:v>
                </c:pt>
                <c:pt idx="870">
                  <c:v>8.7194834610049805E-5</c:v>
                </c:pt>
                <c:pt idx="871">
                  <c:v>8.7205745564698171E-5</c:v>
                </c:pt>
                <c:pt idx="872">
                  <c:v>8.7215877286585727E-5</c:v>
                </c:pt>
                <c:pt idx="873">
                  <c:v>8.7225229748755806E-5</c:v>
                </c:pt>
                <c:pt idx="874">
                  <c:v>8.7233802926339196E-5</c:v>
                </c:pt>
                <c:pt idx="875">
                  <c:v>8.7241596796550858E-5</c:v>
                </c:pt>
                <c:pt idx="876">
                  <c:v>8.7248611338686842E-5</c:v>
                </c:pt>
                <c:pt idx="877">
                  <c:v>8.7254846534121436E-5</c:v>
                </c:pt>
                <c:pt idx="878">
                  <c:v>8.726030236630482E-5</c:v>
                </c:pt>
                <c:pt idx="879">
                  <c:v>8.7264978820760688E-5</c:v>
                </c:pt>
                <c:pt idx="880">
                  <c:v>8.7268875885084424E-5</c:v>
                </c:pt>
                <c:pt idx="881">
                  <c:v>8.7271993548941346E-5</c:v>
                </c:pt>
                <c:pt idx="882">
                  <c:v>8.7274331804065389E-5</c:v>
                </c:pt>
                <c:pt idx="883">
                  <c:v>8.7275890644257978E-5</c:v>
                </c:pt>
                <c:pt idx="884">
                  <c:v>8.7276670065387192E-5</c:v>
                </c:pt>
                <c:pt idx="885">
                  <c:v>8.7276670065387192E-5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2.683790842522444E-2</c:v>
                </c:pt>
                <c:pt idx="1">
                  <c:v>2.6682907984525783E-2</c:v>
                </c:pt>
                <c:pt idx="2">
                  <c:v>2.6527908775468484E-2</c:v>
                </c:pt>
                <c:pt idx="3">
                  <c:v>2.6372912029683414E-2</c:v>
                </c:pt>
                <c:pt idx="4">
                  <c:v>2.6217918978801422E-2</c:v>
                </c:pt>
                <c:pt idx="5">
                  <c:v>2.6062930854453364E-2</c:v>
                </c:pt>
                <c:pt idx="6">
                  <c:v>2.5907948888270096E-2</c:v>
                </c:pt>
                <c:pt idx="7">
                  <c:v>2.5752974311882466E-2</c:v>
                </c:pt>
                <c:pt idx="8">
                  <c:v>2.5598008356921307E-2</c:v>
                </c:pt>
                <c:pt idx="9">
                  <c:v>2.544305225501747E-2</c:v>
                </c:pt>
                <c:pt idx="10">
                  <c:v>2.5288107237801782E-2</c:v>
                </c:pt>
                <c:pt idx="11">
                  <c:v>2.5133174536905084E-2</c:v>
                </c:pt>
                <c:pt idx="12">
                  <c:v>2.4978255383958189E-2</c:v>
                </c:pt>
                <c:pt idx="13">
                  <c:v>2.4823351010591934E-2</c:v>
                </c:pt>
                <c:pt idx="14">
                  <c:v>2.4668462648437108E-2</c:v>
                </c:pt>
                <c:pt idx="15">
                  <c:v>2.4513591529124544E-2</c:v>
                </c:pt>
                <c:pt idx="16">
                  <c:v>2.4358738884285049E-2</c:v>
                </c:pt>
                <c:pt idx="17">
                  <c:v>2.4203905945549411E-2</c:v>
                </c:pt>
                <c:pt idx="18">
                  <c:v>2.4049093944548443E-2</c:v>
                </c:pt>
                <c:pt idx="19">
                  <c:v>2.3894304112912924E-2</c:v>
                </c:pt>
                <c:pt idx="20">
                  <c:v>2.3739537682273638E-2</c:v>
                </c:pt>
                <c:pt idx="21">
                  <c:v>2.3584795884261375E-2</c:v>
                </c:pt>
                <c:pt idx="22">
                  <c:v>2.3430079950506902E-2</c:v>
                </c:pt>
                <c:pt idx="23">
                  <c:v>2.3275391112640983E-2</c:v>
                </c:pt>
                <c:pt idx="24">
                  <c:v>2.3120730602294391E-2</c:v>
                </c:pt>
                <c:pt idx="25">
                  <c:v>2.2966099651097877E-2</c:v>
                </c:pt>
                <c:pt idx="26">
                  <c:v>2.2811499490682188E-2</c:v>
                </c:pt>
                <c:pt idx="27">
                  <c:v>2.2656931352678072E-2</c:v>
                </c:pt>
                <c:pt idx="28">
                  <c:v>2.2502396468716275E-2</c:v>
                </c:pt>
                <c:pt idx="29">
                  <c:v>2.2347896070427514E-2</c:v>
                </c:pt>
                <c:pt idx="30">
                  <c:v>2.2193431389442519E-2</c:v>
                </c:pt>
                <c:pt idx="31">
                  <c:v>2.2039003657392007E-2</c:v>
                </c:pt>
                <c:pt idx="32">
                  <c:v>2.1884614105906693E-2</c:v>
                </c:pt>
                <c:pt idx="33">
                  <c:v>2.1730263966617275E-2</c:v>
                </c:pt>
                <c:pt idx="34">
                  <c:v>2.1575954471154457E-2</c:v>
                </c:pt>
                <c:pt idx="35">
                  <c:v>2.1421686851148918E-2</c:v>
                </c:pt>
                <c:pt idx="36">
                  <c:v>2.1267462338231354E-2</c:v>
                </c:pt>
                <c:pt idx="37">
                  <c:v>2.1113282164032438E-2</c:v>
                </c:pt>
                <c:pt idx="38">
                  <c:v>2.0959147560182825E-2</c:v>
                </c:pt>
                <c:pt idx="39">
                  <c:v>2.0805059758313187E-2</c:v>
                </c:pt>
                <c:pt idx="40">
                  <c:v>2.0651019990054181E-2</c:v>
                </c:pt>
                <c:pt idx="41">
                  <c:v>2.0497029487036439E-2</c:v>
                </c:pt>
                <c:pt idx="42">
                  <c:v>2.0343089480890603E-2</c:v>
                </c:pt>
                <c:pt idx="43">
                  <c:v>2.0189201203247298E-2</c:v>
                </c:pt>
                <c:pt idx="44">
                  <c:v>2.0035365885737143E-2</c:v>
                </c:pt>
                <c:pt idx="45">
                  <c:v>1.9881584759990759E-2</c:v>
                </c:pt>
                <c:pt idx="46">
                  <c:v>1.9727859057638741E-2</c:v>
                </c:pt>
                <c:pt idx="47">
                  <c:v>1.9574190010311684E-2</c:v>
                </c:pt>
                <c:pt idx="48">
                  <c:v>1.9420578849640178E-2</c:v>
                </c:pt>
                <c:pt idx="49">
                  <c:v>1.9267026807254794E-2</c:v>
                </c:pt>
                <c:pt idx="50">
                  <c:v>1.9113535114786102E-2</c:v>
                </c:pt>
                <c:pt idx="51">
                  <c:v>1.896010500386466E-2</c:v>
                </c:pt>
                <c:pt idx="52">
                  <c:v>1.880673770612102E-2</c:v>
                </c:pt>
                <c:pt idx="53">
                  <c:v>1.8653434453185722E-2</c:v>
                </c:pt>
                <c:pt idx="54">
                  <c:v>1.8500196476689285E-2</c:v>
                </c:pt>
                <c:pt idx="55">
                  <c:v>1.8347025008262241E-2</c:v>
                </c:pt>
                <c:pt idx="56">
                  <c:v>1.8193921279535098E-2</c:v>
                </c:pt>
                <c:pt idx="57">
                  <c:v>1.8040886522138359E-2</c:v>
                </c:pt>
                <c:pt idx="58">
                  <c:v>1.7887921967702509E-2</c:v>
                </c:pt>
                <c:pt idx="59">
                  <c:v>1.7735028847858037E-2</c:v>
                </c:pt>
                <c:pt idx="60">
                  <c:v>1.75822083942354E-2</c:v>
                </c:pt>
                <c:pt idx="61">
                  <c:v>1.7429461838465068E-2</c:v>
                </c:pt>
                <c:pt idx="62">
                  <c:v>1.727679041217749E-2</c:v>
                </c:pt>
                <c:pt idx="63">
                  <c:v>1.7124195347003102E-2</c:v>
                </c:pt>
                <c:pt idx="64">
                  <c:v>1.6971677874572325E-2</c:v>
                </c:pt>
                <c:pt idx="65">
                  <c:v>1.6819239226515587E-2</c:v>
                </c:pt>
                <c:pt idx="66">
                  <c:v>1.6666880634463286E-2</c:v>
                </c:pt>
                <c:pt idx="67">
                  <c:v>1.6514603330045813E-2</c:v>
                </c:pt>
                <c:pt idx="68">
                  <c:v>1.6362408544893559E-2</c:v>
                </c:pt>
                <c:pt idx="69">
                  <c:v>1.6210297510636885E-2</c:v>
                </c:pt>
                <c:pt idx="70">
                  <c:v>1.6058271458906159E-2</c:v>
                </c:pt>
                <c:pt idx="71">
                  <c:v>1.5906331621331718E-2</c:v>
                </c:pt>
                <c:pt idx="72">
                  <c:v>1.5754479229543907E-2</c:v>
                </c:pt>
                <c:pt idx="73">
                  <c:v>1.5602715515173038E-2</c:v>
                </c:pt>
                <c:pt idx="74">
                  <c:v>1.5451041709849435E-2</c:v>
                </c:pt>
                <c:pt idx="75">
                  <c:v>1.5299459045203384E-2</c:v>
                </c:pt>
                <c:pt idx="76">
                  <c:v>1.5147968752865179E-2</c:v>
                </c:pt>
                <c:pt idx="77">
                  <c:v>1.4996572064465084E-2</c:v>
                </c:pt>
                <c:pt idx="78">
                  <c:v>1.4845270211633366E-2</c:v>
                </c:pt>
                <c:pt idx="79">
                  <c:v>1.469406442600027E-2</c:v>
                </c:pt>
                <c:pt idx="80">
                  <c:v>1.4542955939196025E-2</c:v>
                </c:pt>
                <c:pt idx="81">
                  <c:v>1.4391945982850853E-2</c:v>
                </c:pt>
                <c:pt idx="82">
                  <c:v>1.4241035788594963E-2</c:v>
                </c:pt>
                <c:pt idx="83">
                  <c:v>1.4090226588058544E-2</c:v>
                </c:pt>
                <c:pt idx="84">
                  <c:v>1.3939519612871777E-2</c:v>
                </c:pt>
                <c:pt idx="85">
                  <c:v>1.3788916094664823E-2</c:v>
                </c:pt>
                <c:pt idx="86">
                  <c:v>1.3638417265067839E-2</c:v>
                </c:pt>
                <c:pt idx="87">
                  <c:v>1.3488024355710955E-2</c:v>
                </c:pt>
                <c:pt idx="88">
                  <c:v>1.3337738598224297E-2</c:v>
                </c:pt>
                <c:pt idx="89">
                  <c:v>1.3187561224237969E-2</c:v>
                </c:pt>
                <c:pt idx="90">
                  <c:v>1.3037493465382063E-2</c:v>
                </c:pt>
                <c:pt idx="91">
                  <c:v>1.2887536553286658E-2</c:v>
                </c:pt>
                <c:pt idx="92">
                  <c:v>1.2737691719581815E-2</c:v>
                </c:pt>
                <c:pt idx="93">
                  <c:v>1.2587960195897582E-2</c:v>
                </c:pt>
                <c:pt idx="94">
                  <c:v>1.2438343213863988E-2</c:v>
                </c:pt>
                <c:pt idx="95">
                  <c:v>1.228884200511105E-2</c:v>
                </c:pt>
                <c:pt idx="96">
                  <c:v>1.2139457801268768E-2</c:v>
                </c:pt>
                <c:pt idx="97">
                  <c:v>1.1990191833967122E-2</c:v>
                </c:pt>
                <c:pt idx="98">
                  <c:v>1.1841045334836086E-2</c:v>
                </c:pt>
                <c:pt idx="99">
                  <c:v>1.1692019535505603E-2</c:v>
                </c:pt>
                <c:pt idx="100">
                  <c:v>1.1543115667605613E-2</c:v>
                </c:pt>
                <c:pt idx="101">
                  <c:v>1.1394334962766033E-2</c:v>
                </c:pt>
                <c:pt idx="102">
                  <c:v>1.1245678652616763E-2</c:v>
                </c:pt>
                <c:pt idx="103">
                  <c:v>1.1097147968787691E-2</c:v>
                </c:pt>
                <c:pt idx="104">
                  <c:v>1.0948744142908673E-2</c:v>
                </c:pt>
                <c:pt idx="105">
                  <c:v>1.0800468406609569E-2</c:v>
                </c:pt>
                <c:pt idx="106">
                  <c:v>1.0652321991520207E-2</c:v>
                </c:pt>
                <c:pt idx="107">
                  <c:v>1.05043061292704E-2</c:v>
                </c:pt>
                <c:pt idx="108">
                  <c:v>1.0356422051489941E-2</c:v>
                </c:pt>
                <c:pt idx="109">
                  <c:v>1.0208670989808615E-2</c:v>
                </c:pt>
                <c:pt idx="110">
                  <c:v>1.0061054175856173E-2</c:v>
                </c:pt>
                <c:pt idx="111">
                  <c:v>9.9135728412623608E-3</c:v>
                </c:pt>
                <c:pt idx="112">
                  <c:v>9.7662282176568995E-3</c:v>
                </c:pt>
                <c:pt idx="113">
                  <c:v>9.6190215366694885E-3</c:v>
                </c:pt>
                <c:pt idx="114">
                  <c:v>9.4719540299298167E-3</c:v>
                </c:pt>
                <c:pt idx="115">
                  <c:v>9.3250269290675453E-3</c:v>
                </c:pt>
                <c:pt idx="116">
                  <c:v>9.1782414657123196E-3</c:v>
                </c:pt>
                <c:pt idx="117">
                  <c:v>9.0315988714937661E-3</c:v>
                </c:pt>
                <c:pt idx="118">
                  <c:v>8.8851003780414887E-3</c:v>
                </c:pt>
                <c:pt idx="119">
                  <c:v>8.7387472169850721E-3</c:v>
                </c:pt>
                <c:pt idx="120">
                  <c:v>8.5925406199540821E-3</c:v>
                </c:pt>
                <c:pt idx="121">
                  <c:v>8.4464818185780617E-3</c:v>
                </c:pt>
                <c:pt idx="122">
                  <c:v>8.3005720444865386E-3</c:v>
                </c:pt>
                <c:pt idx="123">
                  <c:v>8.1548125293090072E-3</c:v>
                </c:pt>
                <c:pt idx="124">
                  <c:v>8.0092045046749535E-3</c:v>
                </c:pt>
                <c:pt idx="125">
                  <c:v>7.8637492022138374E-3</c:v>
                </c:pt>
                <c:pt idx="126">
                  <c:v>7.7184478535550971E-3</c:v>
                </c:pt>
                <c:pt idx="127">
                  <c:v>7.5733016903281481E-3</c:v>
                </c:pt>
                <c:pt idx="128">
                  <c:v>7.4283119441623845E-3</c:v>
                </c:pt>
                <c:pt idx="129">
                  <c:v>7.2834798466871794E-3</c:v>
                </c:pt>
                <c:pt idx="130">
                  <c:v>7.1388066295318825E-3</c:v>
                </c:pt>
                <c:pt idx="131">
                  <c:v>6.9942935243258184E-3</c:v>
                </c:pt>
                <c:pt idx="132">
                  <c:v>6.8499417626982934E-3</c:v>
                </c:pt>
                <c:pt idx="133">
                  <c:v>6.7057525762785871E-3</c:v>
                </c:pt>
                <c:pt idx="134">
                  <c:v>6.561727196695958E-3</c:v>
                </c:pt>
                <c:pt idx="135">
                  <c:v>6.417866855579637E-3</c:v>
                </c:pt>
                <c:pt idx="136">
                  <c:v>6.2741727845588378E-3</c:v>
                </c:pt>
                <c:pt idx="137">
                  <c:v>6.1306462152627443E-3</c:v>
                </c:pt>
                <c:pt idx="138">
                  <c:v>5.9872883793205172E-3</c:v>
                </c:pt>
                <c:pt idx="139">
                  <c:v>5.8441005083612928E-3</c:v>
                </c:pt>
                <c:pt idx="140">
                  <c:v>5.7010838340141859E-3</c:v>
                </c:pt>
                <c:pt idx="141">
                  <c:v>5.5582395879082815E-3</c:v>
                </c:pt>
                <c:pt idx="142">
                  <c:v>5.4155690016726415E-3</c:v>
                </c:pt>
                <c:pt idx="143">
                  <c:v>5.2730733069363024E-3</c:v>
                </c:pt>
                <c:pt idx="144">
                  <c:v>5.1307537353282723E-3</c:v>
                </c:pt>
                <c:pt idx="145">
                  <c:v>4.9886115184775365E-3</c:v>
                </c:pt>
                <c:pt idx="146">
                  <c:v>4.8466478880130545E-3</c:v>
                </c:pt>
                <c:pt idx="147">
                  <c:v>4.7048640755637571E-3</c:v>
                </c:pt>
                <c:pt idx="148">
                  <c:v>4.5632613127585481E-3</c:v>
                </c:pt>
                <c:pt idx="149">
                  <c:v>4.4218408312263046E-3</c:v>
                </c:pt>
                <c:pt idx="150">
                  <c:v>4.2806038625958767E-3</c:v>
                </c:pt>
                <c:pt idx="151">
                  <c:v>4.1395516384960867E-3</c:v>
                </c:pt>
                <c:pt idx="152">
                  <c:v>3.9986853905557293E-3</c:v>
                </c:pt>
                <c:pt idx="153">
                  <c:v>3.8580063504035722E-3</c:v>
                </c:pt>
                <c:pt idx="154">
                  <c:v>3.7175157496683515E-3</c:v>
                </c:pt>
                <c:pt idx="155">
                  <c:v>3.5772148199787776E-3</c:v>
                </c:pt>
                <c:pt idx="156">
                  <c:v>3.4371047929635298E-3</c:v>
                </c:pt>
                <c:pt idx="157">
                  <c:v>3.2971869002512595E-3</c:v>
                </c:pt>
                <c:pt idx="158">
                  <c:v>3.1574623734705889E-3</c:v>
                </c:pt>
                <c:pt idx="159">
                  <c:v>3.0179324442501081E-3</c:v>
                </c:pt>
                <c:pt idx="160">
                  <c:v>2.8785983442183791E-3</c:v>
                </c:pt>
                <c:pt idx="161">
                  <c:v>2.739461305003933E-3</c:v>
                </c:pt>
                <c:pt idx="162">
                  <c:v>2.6005225582352702E-3</c:v>
                </c:pt>
                <c:pt idx="163">
                  <c:v>2.4617833355408607E-3</c:v>
                </c:pt>
                <c:pt idx="164">
                  <c:v>2.3232448685491409E-3</c:v>
                </c:pt>
                <c:pt idx="165">
                  <c:v>2.1849083888885179E-3</c:v>
                </c:pt>
                <c:pt idx="166">
                  <c:v>2.0467751281873668E-3</c:v>
                </c:pt>
                <c:pt idx="167">
                  <c:v>1.908846318074029E-3</c:v>
                </c:pt>
                <c:pt idx="168">
                  <c:v>1.7711231901768145E-3</c:v>
                </c:pt>
                <c:pt idx="169">
                  <c:v>1.6336069761240005E-3</c:v>
                </c:pt>
                <c:pt idx="170">
                  <c:v>1.4962989075438305E-3</c:v>
                </c:pt>
                <c:pt idx="171">
                  <c:v>1.3592002160645147E-3</c:v>
                </c:pt>
                <c:pt idx="172">
                  <c:v>1.2223121333142296E-3</c:v>
                </c:pt>
                <c:pt idx="173">
                  <c:v>1.0856358909211172E-3</c:v>
                </c:pt>
                <c:pt idx="174">
                  <c:v>9.4917272051328605E-4</c:v>
                </c:pt>
                <c:pt idx="175">
                  <c:v>8.1292385371880855E-4</c:v>
                </c:pt>
                <c:pt idx="176">
                  <c:v>6.7689052216572297E-4</c:v>
                </c:pt>
                <c:pt idx="177">
                  <c:v>5.4107395748203191E-4</c:v>
                </c:pt>
                <c:pt idx="178">
                  <c:v>4.0547539129570165E-4</c:v>
                </c:pt>
                <c:pt idx="179">
                  <c:v>2.7009605523466309E-4</c:v>
                </c:pt>
                <c:pt idx="180">
                  <c:v>1.3493718092681011E-4</c:v>
                </c:pt>
                <c:pt idx="181">
                  <c:v>1.3471425591794729E-4</c:v>
                </c:pt>
                <c:pt idx="182">
                  <c:v>2.6920435519924929E-4</c:v>
                </c:pt>
                <c:pt idx="183">
                  <c:v>4.0346906621616156E-4</c:v>
                </c:pt>
                <c:pt idx="184">
                  <c:v>5.3750715734097781E-4</c:v>
                </c:pt>
                <c:pt idx="185">
                  <c:v>6.7131739694603035E-4</c:v>
                </c:pt>
                <c:pt idx="186">
                  <c:v>8.0489855340369078E-4</c:v>
                </c:pt>
                <c:pt idx="187">
                  <c:v>9.3824939508636992E-4</c:v>
                </c:pt>
                <c:pt idx="188">
                  <c:v>1.0713686903665184E-3</c:v>
                </c:pt>
                <c:pt idx="189">
                  <c:v>1.204255207616627E-3</c:v>
                </c:pt>
                <c:pt idx="190">
                  <c:v>1.3369077152092269E-3</c:v>
                </c:pt>
                <c:pt idx="191">
                  <c:v>1.4693249815168907E-3</c:v>
                </c:pt>
                <c:pt idx="192">
                  <c:v>1.6015057749122316E-3</c:v>
                </c:pt>
                <c:pt idx="193">
                  <c:v>1.7334488637679056E-3</c:v>
                </c:pt>
                <c:pt idx="194">
                  <c:v>1.8651530164566095E-3</c:v>
                </c:pt>
                <c:pt idx="195">
                  <c:v>1.9966170013510838E-3</c:v>
                </c:pt>
                <c:pt idx="196">
                  <c:v>2.1278395868241113E-3</c:v>
                </c:pt>
                <c:pt idx="197">
                  <c:v>2.2588195412485187E-3</c:v>
                </c:pt>
                <c:pt idx="198">
                  <c:v>2.3895556329971762E-3</c:v>
                </c:pt>
                <c:pt idx="199">
                  <c:v>2.5200466304429975E-3</c:v>
                </c:pt>
                <c:pt idx="200">
                  <c:v>2.6502913019589422E-3</c:v>
                </c:pt>
                <c:pt idx="201">
                  <c:v>2.7802884159180141E-3</c:v>
                </c:pt>
                <c:pt idx="202">
                  <c:v>2.9100367406932636E-3</c:v>
                </c:pt>
                <c:pt idx="203">
                  <c:v>3.039535044657786E-3</c:v>
                </c:pt>
                <c:pt idx="204">
                  <c:v>3.1687820961847231E-3</c:v>
                </c:pt>
                <c:pt idx="205">
                  <c:v>3.297776663647264E-3</c:v>
                </c:pt>
                <c:pt idx="206">
                  <c:v>3.426517515418644E-3</c:v>
                </c:pt>
                <c:pt idx="207">
                  <c:v>3.5550034198721481E-3</c:v>
                </c:pt>
                <c:pt idx="208">
                  <c:v>3.6832331453811084E-3</c:v>
                </c:pt>
                <c:pt idx="209">
                  <c:v>3.8112054603189056E-3</c:v>
                </c:pt>
                <c:pt idx="210">
                  <c:v>3.93891913305897E-3</c:v>
                </c:pt>
                <c:pt idx="211">
                  <c:v>4.0663729319747807E-3</c:v>
                </c:pt>
                <c:pt idx="212">
                  <c:v>4.1935656254398681E-3</c:v>
                </c:pt>
                <c:pt idx="213">
                  <c:v>4.3204959818278132E-3</c:v>
                </c:pt>
                <c:pt idx="214">
                  <c:v>4.4471627695122466E-3</c:v>
                </c:pt>
                <c:pt idx="215">
                  <c:v>4.5735647568668518E-3</c:v>
                </c:pt>
                <c:pt idx="216">
                  <c:v>4.699700712265365E-3</c:v>
                </c:pt>
                <c:pt idx="217">
                  <c:v>4.8255694040815738E-3</c:v>
                </c:pt>
                <c:pt idx="218">
                  <c:v>4.9511696006893195E-3</c:v>
                </c:pt>
                <c:pt idx="219">
                  <c:v>5.0765000704624964E-3</c:v>
                </c:pt>
                <c:pt idx="220">
                  <c:v>5.2015595817750549E-3</c:v>
                </c:pt>
                <c:pt idx="221">
                  <c:v>5.3263469030009969E-3</c:v>
                </c:pt>
                <c:pt idx="222">
                  <c:v>5.4508608025143832E-3</c:v>
                </c:pt>
                <c:pt idx="223">
                  <c:v>5.575100048689329E-3</c:v>
                </c:pt>
                <c:pt idx="224">
                  <c:v>5.6990634099000044E-3</c:v>
                </c:pt>
                <c:pt idx="225">
                  <c:v>5.8227496545206394E-3</c:v>
                </c:pt>
                <c:pt idx="226">
                  <c:v>5.9461575509255184E-3</c:v>
                </c:pt>
                <c:pt idx="227">
                  <c:v>6.0692858674889841E-3</c:v>
                </c:pt>
                <c:pt idx="228">
                  <c:v>6.1921333725854424E-3</c:v>
                </c:pt>
                <c:pt idx="229">
                  <c:v>6.3146988345893539E-3</c:v>
                </c:pt>
                <c:pt idx="230">
                  <c:v>6.4369810218752391E-3</c:v>
                </c:pt>
                <c:pt idx="231">
                  <c:v>6.55897870281768E-3</c:v>
                </c:pt>
                <c:pt idx="232">
                  <c:v>6.6806906457913201E-3</c:v>
                </c:pt>
                <c:pt idx="233">
                  <c:v>6.802115619170864E-3</c:v>
                </c:pt>
                <c:pt idx="234">
                  <c:v>6.9232523913310782E-3</c:v>
                </c:pt>
                <c:pt idx="235">
                  <c:v>7.0440997306467938E-3</c:v>
                </c:pt>
                <c:pt idx="236">
                  <c:v>7.1646564054929016E-3</c:v>
                </c:pt>
                <c:pt idx="237">
                  <c:v>7.2849211842443608E-3</c:v>
                </c:pt>
                <c:pt idx="238">
                  <c:v>7.4048928352761926E-3</c:v>
                </c:pt>
                <c:pt idx="239">
                  <c:v>7.5245701269634844E-3</c:v>
                </c:pt>
                <c:pt idx="240">
                  <c:v>7.64395182768139E-3</c:v>
                </c:pt>
                <c:pt idx="241">
                  <c:v>7.7630367058051297E-3</c:v>
                </c:pt>
                <c:pt idx="242">
                  <c:v>7.8818235297099908E-3</c:v>
                </c:pt>
                <c:pt idx="243">
                  <c:v>8.000311067771328E-3</c:v>
                </c:pt>
                <c:pt idx="244">
                  <c:v>8.1184980883645692E-3</c:v>
                </c:pt>
                <c:pt idx="245">
                  <c:v>8.2363833598652052E-3</c:v>
                </c:pt>
                <c:pt idx="246">
                  <c:v>8.3539656506488001E-3</c:v>
                </c:pt>
                <c:pt idx="247">
                  <c:v>8.4712437290909905E-3</c:v>
                </c:pt>
                <c:pt idx="248">
                  <c:v>8.5882163635674809E-3</c:v>
                </c:pt>
                <c:pt idx="249">
                  <c:v>8.7048823224540519E-3</c:v>
                </c:pt>
                <c:pt idx="250">
                  <c:v>8.8212403741265537E-3</c:v>
                </c:pt>
                <c:pt idx="251">
                  <c:v>8.9372892869609161E-3</c:v>
                </c:pt>
                <c:pt idx="252">
                  <c:v>9.0530278293331351E-3</c:v>
                </c:pt>
                <c:pt idx="253">
                  <c:v>9.1684547696192862E-3</c:v>
                </c:pt>
                <c:pt idx="254">
                  <c:v>9.2835688761955214E-3</c:v>
                </c:pt>
                <c:pt idx="255">
                  <c:v>9.3983689174380707E-3</c:v>
                </c:pt>
                <c:pt idx="256">
                  <c:v>9.5128536617232404E-3</c:v>
                </c:pt>
                <c:pt idx="257">
                  <c:v>9.6270218774274132E-3</c:v>
                </c:pt>
                <c:pt idx="258">
                  <c:v>9.7408723329270534E-3</c:v>
                </c:pt>
                <c:pt idx="259">
                  <c:v>9.8544037965987066E-3</c:v>
                </c:pt>
                <c:pt idx="260">
                  <c:v>9.9676150368189949E-3</c:v>
                </c:pt>
                <c:pt idx="261">
                  <c:v>1.0080504821964625E-2</c:v>
                </c:pt>
                <c:pt idx="262">
                  <c:v>1.0193071920412387E-2</c:v>
                </c:pt>
                <c:pt idx="263">
                  <c:v>1.0305315100539152E-2</c:v>
                </c:pt>
                <c:pt idx="264">
                  <c:v>1.0417233130721877E-2</c:v>
                </c:pt>
                <c:pt idx="265">
                  <c:v>1.0528824779337607E-2</c:v>
                </c:pt>
                <c:pt idx="266">
                  <c:v>1.0640088814763466E-2</c:v>
                </c:pt>
                <c:pt idx="267">
                  <c:v>1.0751024005376669E-2</c:v>
                </c:pt>
                <c:pt idx="268">
                  <c:v>1.086162911955452E-2</c:v>
                </c:pt>
                <c:pt idx="269">
                  <c:v>1.0971902925674411E-2</c:v>
                </c:pt>
                <c:pt idx="270">
                  <c:v>1.108184419211382E-2</c:v>
                </c:pt>
                <c:pt idx="271">
                  <c:v>1.1191451687250322E-2</c:v>
                </c:pt>
                <c:pt idx="272">
                  <c:v>1.1300724179461579E-2</c:v>
                </c:pt>
                <c:pt idx="273">
                  <c:v>1.1409660437125347E-2</c:v>
                </c:pt>
                <c:pt idx="274">
                  <c:v>1.1518259228619475E-2</c:v>
                </c:pt>
                <c:pt idx="275">
                  <c:v>1.1626519526237857E-2</c:v>
                </c:pt>
                <c:pt idx="276">
                  <c:v>1.1734440099652398E-2</c:v>
                </c:pt>
                <c:pt idx="277">
                  <c:v>1.1842019718537246E-2</c:v>
                </c:pt>
                <c:pt idx="278">
                  <c:v>1.1949257152568862E-2</c:v>
                </c:pt>
                <c:pt idx="279">
                  <c:v>1.2056151171426088E-2</c:v>
                </c:pt>
                <c:pt idx="280">
                  <c:v>1.2162700544790215E-2</c:v>
                </c:pt>
                <c:pt idx="281">
                  <c:v>1.2268904042345111E-2</c:v>
                </c:pt>
                <c:pt idx="282">
                  <c:v>1.2374760433777299E-2</c:v>
                </c:pt>
                <c:pt idx="283">
                  <c:v>1.2480268488776123E-2</c:v>
                </c:pt>
                <c:pt idx="284">
                  <c:v>1.2585426977033846E-2</c:v>
                </c:pt>
                <c:pt idx="285">
                  <c:v>1.2690234668245828E-2</c:v>
                </c:pt>
                <c:pt idx="286">
                  <c:v>1.279469033211067E-2</c:v>
                </c:pt>
                <c:pt idx="287">
                  <c:v>1.2898792738330387E-2</c:v>
                </c:pt>
                <c:pt idx="288">
                  <c:v>1.3002540656610599E-2</c:v>
                </c:pt>
                <c:pt idx="289">
                  <c:v>1.31059328566607E-2</c:v>
                </c:pt>
                <c:pt idx="290">
                  <c:v>1.3208968108194068E-2</c:v>
                </c:pt>
                <c:pt idx="291">
                  <c:v>1.3311645180928281E-2</c:v>
                </c:pt>
                <c:pt idx="292">
                  <c:v>1.3413962844585315E-2</c:v>
                </c:pt>
                <c:pt idx="293">
                  <c:v>1.3515919868891776E-2</c:v>
                </c:pt>
                <c:pt idx="294">
                  <c:v>1.3617515023579128E-2</c:v>
                </c:pt>
                <c:pt idx="295">
                  <c:v>1.3718747078383938E-2</c:v>
                </c:pt>
                <c:pt idx="296">
                  <c:v>1.3819614803048113E-2</c:v>
                </c:pt>
                <c:pt idx="297">
                  <c:v>1.3920116967319157E-2</c:v>
                </c:pt>
                <c:pt idx="298">
                  <c:v>1.4020252340950431E-2</c:v>
                </c:pt>
                <c:pt idx="299">
                  <c:v>1.4120019693701415E-2</c:v>
                </c:pt>
                <c:pt idx="300">
                  <c:v>1.4219417795337988E-2</c:v>
                </c:pt>
                <c:pt idx="301">
                  <c:v>1.4318445415632699E-2</c:v>
                </c:pt>
                <c:pt idx="302">
                  <c:v>1.4417101324365054E-2</c:v>
                </c:pt>
                <c:pt idx="303">
                  <c:v>1.4515384291321811E-2</c:v>
                </c:pt>
                <c:pt idx="304">
                  <c:v>1.4613293086297274E-2</c:v>
                </c:pt>
                <c:pt idx="305">
                  <c:v>1.4710826479093593E-2</c:v>
                </c:pt>
                <c:pt idx="306">
                  <c:v>1.4807983239521075E-2</c:v>
                </c:pt>
                <c:pt idx="307">
                  <c:v>1.4904762137398503E-2</c:v>
                </c:pt>
                <c:pt idx="308">
                  <c:v>1.5001161942553444E-2</c:v>
                </c:pt>
                <c:pt idx="309">
                  <c:v>1.5097181424822585E-2</c:v>
                </c:pt>
                <c:pt idx="310">
                  <c:v>1.5192819354052063E-2</c:v>
                </c:pt>
                <c:pt idx="311">
                  <c:v>1.5288074500097793E-2</c:v>
                </c:pt>
                <c:pt idx="312">
                  <c:v>1.5382945632825816E-2</c:v>
                </c:pt>
                <c:pt idx="313">
                  <c:v>1.547743152211265E-2</c:v>
                </c:pt>
                <c:pt idx="314">
                  <c:v>1.5571530937845628E-2</c:v>
                </c:pt>
                <c:pt idx="315">
                  <c:v>1.5665242649923274E-2</c:v>
                </c:pt>
                <c:pt idx="316">
                  <c:v>1.5758565428255648E-2</c:v>
                </c:pt>
                <c:pt idx="317">
                  <c:v>1.5851498042764731E-2</c:v>
                </c:pt>
                <c:pt idx="318">
                  <c:v>1.5944039263384783E-2</c:v>
                </c:pt>
                <c:pt idx="319">
                  <c:v>1.603618786006274E-2</c:v>
                </c:pt>
                <c:pt idx="320">
                  <c:v>1.6127942602758575E-2</c:v>
                </c:pt>
                <c:pt idx="321">
                  <c:v>1.6219302261445714E-2</c:v>
                </c:pt>
                <c:pt idx="322">
                  <c:v>1.6310265606111408E-2</c:v>
                </c:pt>
                <c:pt idx="323">
                  <c:v>1.6400831406757143E-2</c:v>
                </c:pt>
                <c:pt idx="324">
                  <c:v>1.6490998433399056E-2</c:v>
                </c:pt>
                <c:pt idx="325">
                  <c:v>1.6580765456068323E-2</c:v>
                </c:pt>
                <c:pt idx="326">
                  <c:v>1.6670131244811599E-2</c:v>
                </c:pt>
                <c:pt idx="327">
                  <c:v>1.6759094569691435E-2</c:v>
                </c:pt>
                <c:pt idx="328">
                  <c:v>1.6847654200786683E-2</c:v>
                </c:pt>
                <c:pt idx="329">
                  <c:v>1.6935808908192958E-2</c:v>
                </c:pt>
                <c:pt idx="330">
                  <c:v>1.7023557462023078E-2</c:v>
                </c:pt>
                <c:pt idx="331">
                  <c:v>1.711089863240748E-2</c:v>
                </c:pt>
                <c:pt idx="332">
                  <c:v>1.7197831189494705E-2</c:v>
                </c:pt>
                <c:pt idx="333">
                  <c:v>1.728435390345183E-2</c:v>
                </c:pt>
                <c:pt idx="334">
                  <c:v>1.7370465544464937E-2</c:v>
                </c:pt>
                <c:pt idx="335">
                  <c:v>1.74561648827396E-2</c:v>
                </c:pt>
                <c:pt idx="336">
                  <c:v>1.7541450688501322E-2</c:v>
                </c:pt>
                <c:pt idx="337">
                  <c:v>1.7626321731996058E-2</c:v>
                </c:pt>
                <c:pt idx="338">
                  <c:v>1.7710776783490669E-2</c:v>
                </c:pt>
                <c:pt idx="339">
                  <c:v>1.7794814613273424E-2</c:v>
                </c:pt>
                <c:pt idx="340">
                  <c:v>1.7878433991654518E-2</c:v>
                </c:pt>
                <c:pt idx="341">
                  <c:v>1.7961633688966559E-2</c:v>
                </c:pt>
                <c:pt idx="342">
                  <c:v>1.8044412475565076E-2</c:v>
                </c:pt>
                <c:pt idx="343">
                  <c:v>1.8126769121829062E-2</c:v>
                </c:pt>
                <c:pt idx="344">
                  <c:v>1.8208702398161476E-2</c:v>
                </c:pt>
                <c:pt idx="345">
                  <c:v>1.8290211074989793E-2</c:v>
                </c:pt>
                <c:pt idx="346">
                  <c:v>1.8371293922766523E-2</c:v>
                </c:pt>
                <c:pt idx="347">
                  <c:v>1.8451949711969784E-2</c:v>
                </c:pt>
                <c:pt idx="348">
                  <c:v>1.8532177213103844E-2</c:v>
                </c:pt>
                <c:pt idx="349">
                  <c:v>1.8611975196699673E-2</c:v>
                </c:pt>
                <c:pt idx="350">
                  <c:v>1.8691342433315532E-2</c:v>
                </c:pt>
                <c:pt idx="351">
                  <c:v>1.8770277693537521E-2</c:v>
                </c:pt>
                <c:pt idx="352">
                  <c:v>1.8848779747980198E-2</c:v>
                </c:pt>
                <c:pt idx="353">
                  <c:v>1.8926847367287135E-2</c:v>
                </c:pt>
                <c:pt idx="354">
                  <c:v>1.9004479322131538E-2</c:v>
                </c:pt>
                <c:pt idx="355">
                  <c:v>1.9081674383216861E-2</c:v>
                </c:pt>
                <c:pt idx="356">
                  <c:v>1.9158431321277394E-2</c:v>
                </c:pt>
                <c:pt idx="357">
                  <c:v>1.9234748907078911E-2</c:v>
                </c:pt>
                <c:pt idx="358">
                  <c:v>1.9310625911419296E-2</c:v>
                </c:pt>
                <c:pt idx="359">
                  <c:v>1.9386061105129172E-2</c:v>
                </c:pt>
                <c:pt idx="360">
                  <c:v>1.9461053259072564E-2</c:v>
                </c:pt>
                <c:pt idx="361">
                  <c:v>1.9535601144147555E-2</c:v>
                </c:pt>
                <c:pt idx="362">
                  <c:v>1.9609703531286941E-2</c:v>
                </c:pt>
                <c:pt idx="363">
                  <c:v>1.9683359191458919E-2</c:v>
                </c:pt>
                <c:pt idx="364">
                  <c:v>1.9756566895667772E-2</c:v>
                </c:pt>
                <c:pt idx="365">
                  <c:v>1.9829325414954555E-2</c:v>
                </c:pt>
                <c:pt idx="366">
                  <c:v>1.99016335203978E-2</c:v>
                </c:pt>
                <c:pt idx="367">
                  <c:v>1.9973489983114247E-2</c:v>
                </c:pt>
                <c:pt idx="368">
                  <c:v>2.004489357425954E-2</c:v>
                </c:pt>
                <c:pt idx="369">
                  <c:v>2.011584306502898E-2</c:v>
                </c:pt>
                <c:pt idx="370">
                  <c:v>2.018633722665826E-2</c:v>
                </c:pt>
                <c:pt idx="371">
                  <c:v>2.0256374830424233E-2</c:v>
                </c:pt>
                <c:pt idx="372">
                  <c:v>2.0325954647645653E-2</c:v>
                </c:pt>
                <c:pt idx="373">
                  <c:v>2.0395075449683983E-2</c:v>
                </c:pt>
                <c:pt idx="374">
                  <c:v>2.0463736007944149E-2</c:v>
                </c:pt>
                <c:pt idx="375">
                  <c:v>2.053193509387536E-2</c:v>
                </c:pt>
                <c:pt idx="376">
                  <c:v>2.0599671478971907E-2</c:v>
                </c:pt>
                <c:pt idx="377">
                  <c:v>2.0666943934773991E-2</c:v>
                </c:pt>
                <c:pt idx="378">
                  <c:v>2.0733751232868546E-2</c:v>
                </c:pt>
                <c:pt idx="379">
                  <c:v>2.0800092144890099E-2</c:v>
                </c:pt>
                <c:pt idx="380">
                  <c:v>2.0865965442521624E-2</c:v>
                </c:pt>
                <c:pt idx="381">
                  <c:v>2.0931369897495389E-2</c:v>
                </c:pt>
                <c:pt idx="382">
                  <c:v>2.099630428159386E-2</c:v>
                </c:pt>
                <c:pt idx="383">
                  <c:v>2.106076736665061E-2</c:v>
                </c:pt>
                <c:pt idx="384">
                  <c:v>2.112475792455119E-2</c:v>
                </c:pt>
                <c:pt idx="385">
                  <c:v>2.1188274727234079E-2</c:v>
                </c:pt>
                <c:pt idx="386">
                  <c:v>2.1251316546691615E-2</c:v>
                </c:pt>
                <c:pt idx="387">
                  <c:v>2.1313882154970935E-2</c:v>
                </c:pt>
                <c:pt idx="388">
                  <c:v>2.1375970324174945E-2</c:v>
                </c:pt>
                <c:pt idx="389">
                  <c:v>2.1437579826463306E-2</c:v>
                </c:pt>
                <c:pt idx="390">
                  <c:v>2.1498709434053413E-2</c:v>
                </c:pt>
                <c:pt idx="391">
                  <c:v>2.1559357919221409E-2</c:v>
                </c:pt>
                <c:pt idx="392">
                  <c:v>2.1619524054303216E-2</c:v>
                </c:pt>
                <c:pt idx="393">
                  <c:v>2.1679206611695562E-2</c:v>
                </c:pt>
                <c:pt idx="394">
                  <c:v>2.1738404363857038E-2</c:v>
                </c:pt>
                <c:pt idx="395">
                  <c:v>2.1797116083309184E-2</c:v>
                </c:pt>
                <c:pt idx="396">
                  <c:v>2.1855340542637547E-2</c:v>
                </c:pt>
                <c:pt idx="397">
                  <c:v>2.1913076514492823E-2</c:v>
                </c:pt>
                <c:pt idx="398">
                  <c:v>2.1970322771591947E-2</c:v>
                </c:pt>
                <c:pt idx="399">
                  <c:v>2.2027078086719245E-2</c:v>
                </c:pt>
                <c:pt idx="400">
                  <c:v>2.2083341232727594E-2</c:v>
                </c:pt>
                <c:pt idx="401">
                  <c:v>2.2139110982539588E-2</c:v>
                </c:pt>
                <c:pt idx="402">
                  <c:v>2.2194386109148739E-2</c:v>
                </c:pt>
                <c:pt idx="403">
                  <c:v>2.2249165385620689E-2</c:v>
                </c:pt>
                <c:pt idx="404">
                  <c:v>2.2303447585094449E-2</c:v>
                </c:pt>
                <c:pt idx="405">
                  <c:v>2.2357231480783623E-2</c:v>
                </c:pt>
                <c:pt idx="406">
                  <c:v>2.241051584597771E-2</c:v>
                </c:pt>
                <c:pt idx="407">
                  <c:v>2.2463299454043385E-2</c:v>
                </c:pt>
                <c:pt idx="408">
                  <c:v>2.2515581078425807E-2</c:v>
                </c:pt>
                <c:pt idx="409">
                  <c:v>2.2567359492649958E-2</c:v>
                </c:pt>
                <c:pt idx="410">
                  <c:v>2.2618633470321999E-2</c:v>
                </c:pt>
                <c:pt idx="411">
                  <c:v>2.266940178513065E-2</c:v>
                </c:pt>
                <c:pt idx="412">
                  <c:v>2.2719663210848583E-2</c:v>
                </c:pt>
                <c:pt idx="413">
                  <c:v>2.2769416521333845E-2</c:v>
                </c:pt>
                <c:pt idx="414">
                  <c:v>2.2818660490531325E-2</c:v>
                </c:pt>
                <c:pt idx="415">
                  <c:v>2.2867393892474188E-2</c:v>
                </c:pt>
                <c:pt idx="416">
                  <c:v>2.2915615501285409E-2</c:v>
                </c:pt>
                <c:pt idx="417">
                  <c:v>2.2963324091179269E-2</c:v>
                </c:pt>
                <c:pt idx="418">
                  <c:v>2.3010518436462908E-2</c:v>
                </c:pt>
                <c:pt idx="419">
                  <c:v>2.3057197311537891E-2</c:v>
                </c:pt>
                <c:pt idx="420">
                  <c:v>2.3103359490901823E-2</c:v>
                </c:pt>
                <c:pt idx="421">
                  <c:v>2.3149003749149948E-2</c:v>
                </c:pt>
                <c:pt idx="422">
                  <c:v>2.3194128860976826E-2</c:v>
                </c:pt>
                <c:pt idx="423">
                  <c:v>2.3238733601178001E-2</c:v>
                </c:pt>
                <c:pt idx="424">
                  <c:v>2.3282816744651706E-2</c:v>
                </c:pt>
                <c:pt idx="425">
                  <c:v>2.3326377066400623E-2</c:v>
                </c:pt>
                <c:pt idx="426">
                  <c:v>2.336941334153363E-2</c:v>
                </c:pt>
                <c:pt idx="427">
                  <c:v>2.3411924345267603E-2</c:v>
                </c:pt>
                <c:pt idx="428">
                  <c:v>2.3453908852929264E-2</c:v>
                </c:pt>
                <c:pt idx="429">
                  <c:v>2.3495365639957029E-2</c:v>
                </c:pt>
                <c:pt idx="430">
                  <c:v>2.3536293481902899E-2</c:v>
                </c:pt>
                <c:pt idx="431">
                  <c:v>2.3576691154434393E-2</c:v>
                </c:pt>
                <c:pt idx="432">
                  <c:v>2.361655743333653E-2</c:v>
                </c:pt>
                <c:pt idx="433">
                  <c:v>2.3655891094513791E-2</c:v>
                </c:pt>
                <c:pt idx="434">
                  <c:v>2.3694690913992185E-2</c:v>
                </c:pt>
                <c:pt idx="435">
                  <c:v>2.3732955667921288E-2</c:v>
                </c:pt>
                <c:pt idx="436">
                  <c:v>2.3770684132576367E-2</c:v>
                </c:pt>
                <c:pt idx="437">
                  <c:v>2.3807875084360521E-2</c:v>
                </c:pt>
                <c:pt idx="438">
                  <c:v>2.3844527299806857E-2</c:v>
                </c:pt>
                <c:pt idx="439">
                  <c:v>2.3880639555580722E-2</c:v>
                </c:pt>
                <c:pt idx="440">
                  <c:v>2.3916210628481944E-2</c:v>
                </c:pt>
                <c:pt idx="441">
                  <c:v>2.3951239295447166E-2</c:v>
                </c:pt>
                <c:pt idx="442">
                  <c:v>2.3985724333552148E-2</c:v>
                </c:pt>
                <c:pt idx="443">
                  <c:v>2.4019664520014208E-2</c:v>
                </c:pt>
                <c:pt idx="444">
                  <c:v>2.4053058632194597E-2</c:v>
                </c:pt>
                <c:pt idx="445">
                  <c:v>2.4085905447601027E-2</c:v>
                </c:pt>
                <c:pt idx="446">
                  <c:v>2.4118203743890152E-2</c:v>
                </c:pt>
                <c:pt idx="447">
                  <c:v>2.4149952298870157E-2</c:v>
                </c:pt>
                <c:pt idx="448">
                  <c:v>2.4181149890503378E-2</c:v>
                </c:pt>
                <c:pt idx="449">
                  <c:v>2.4211795296908957E-2</c:v>
                </c:pt>
                <c:pt idx="450">
                  <c:v>2.4241887296365564E-2</c:v>
                </c:pt>
                <c:pt idx="451">
                  <c:v>2.4271424667314159E-2</c:v>
                </c:pt>
                <c:pt idx="452">
                  <c:v>2.4300406188360824E-2</c:v>
                </c:pt>
                <c:pt idx="453">
                  <c:v>2.4328830638279623E-2</c:v>
                </c:pt>
                <c:pt idx="454">
                  <c:v>2.4356696796015532E-2</c:v>
                </c:pt>
                <c:pt idx="455">
                  <c:v>2.4384003440687429E-2</c:v>
                </c:pt>
                <c:pt idx="456">
                  <c:v>2.4410749351591123E-2</c:v>
                </c:pt>
                <c:pt idx="457">
                  <c:v>2.4436933308202471E-2</c:v>
                </c:pt>
                <c:pt idx="458">
                  <c:v>2.4462554090180527E-2</c:v>
                </c:pt>
                <c:pt idx="459">
                  <c:v>2.4487610477370761E-2</c:v>
                </c:pt>
                <c:pt idx="460">
                  <c:v>2.4512101249808349E-2</c:v>
                </c:pt>
                <c:pt idx="461">
                  <c:v>2.4536025187721508E-2</c:v>
                </c:pt>
                <c:pt idx="462">
                  <c:v>2.4559381071534932E-2</c:v>
                </c:pt>
                <c:pt idx="463">
                  <c:v>2.4582167681873261E-2</c:v>
                </c:pt>
                <c:pt idx="464">
                  <c:v>2.4604383799564603E-2</c:v>
                </c:pt>
                <c:pt idx="465">
                  <c:v>2.4626028205644215E-2</c:v>
                </c:pt>
                <c:pt idx="466">
                  <c:v>2.4647099681358132E-2</c:v>
                </c:pt>
                <c:pt idx="467">
                  <c:v>2.466759700816697E-2</c:v>
                </c:pt>
                <c:pt idx="468">
                  <c:v>2.4687518967749757E-2</c:v>
                </c:pt>
                <c:pt idx="469">
                  <c:v>2.4706864342007862E-2</c:v>
                </c:pt>
                <c:pt idx="470">
                  <c:v>2.4725631913068952E-2</c:v>
                </c:pt>
                <c:pt idx="471">
                  <c:v>2.4743820463291134E-2</c:v>
                </c:pt>
                <c:pt idx="472">
                  <c:v>2.4761428775267057E-2</c:v>
                </c:pt>
                <c:pt idx="473">
                  <c:v>2.4778455631828199E-2</c:v>
                </c:pt>
                <c:pt idx="474">
                  <c:v>2.4794899816049175E-2</c:v>
                </c:pt>
                <c:pt idx="475">
                  <c:v>2.4810760111252175E-2</c:v>
                </c:pt>
                <c:pt idx="476">
                  <c:v>2.4826035301011472E-2</c:v>
                </c:pt>
                <c:pt idx="477">
                  <c:v>2.4840724169158033E-2</c:v>
                </c:pt>
                <c:pt idx="478">
                  <c:v>2.4854825499784208E-2</c:v>
                </c:pt>
                <c:pt idx="479">
                  <c:v>2.4868338077248555E-2</c:v>
                </c:pt>
                <c:pt idx="480">
                  <c:v>2.4881260686180726E-2</c:v>
                </c:pt>
                <c:pt idx="481">
                  <c:v>2.4893592111486472E-2</c:v>
                </c:pt>
                <c:pt idx="482">
                  <c:v>2.4905331138352759E-2</c:v>
                </c:pt>
                <c:pt idx="483">
                  <c:v>2.4916476552252986E-2</c:v>
                </c:pt>
                <c:pt idx="484">
                  <c:v>2.4927027138952319E-2</c:v>
                </c:pt>
                <c:pt idx="485">
                  <c:v>2.4936981684513124E-2</c:v>
                </c:pt>
                <c:pt idx="486">
                  <c:v>2.4946338975300537E-2</c:v>
                </c:pt>
                <c:pt idx="487">
                  <c:v>2.495509779798814E-2</c:v>
                </c:pt>
                <c:pt idx="488">
                  <c:v>2.496325693956376E-2</c:v>
                </c:pt>
                <c:pt idx="489">
                  <c:v>2.4970815187335418E-2</c:v>
                </c:pt>
                <c:pt idx="490">
                  <c:v>2.4977771328937366E-2</c:v>
                </c:pt>
                <c:pt idx="491">
                  <c:v>2.4984124152336269E-2</c:v>
                </c:pt>
                <c:pt idx="492">
                  <c:v>2.4989872445837561E-2</c:v>
                </c:pt>
                <c:pt idx="493">
                  <c:v>2.4995014998091886E-2</c:v>
                </c:pt>
                <c:pt idx="494">
                  <c:v>2.4999550598101709E-2</c:v>
                </c:pt>
                <c:pt idx="495">
                  <c:v>2.5003478035228083E-2</c:v>
                </c:pt>
                <c:pt idx="496">
                  <c:v>2.5006796099197544E-2</c:v>
                </c:pt>
                <c:pt idx="497">
                  <c:v>2.5009503580109161E-2</c:v>
                </c:pt>
                <c:pt idx="498">
                  <c:v>2.5011599268441778E-2</c:v>
                </c:pt>
                <c:pt idx="499">
                  <c:v>2.5013081955061366E-2</c:v>
                </c:pt>
                <c:pt idx="500">
                  <c:v>2.5013950431228595E-2</c:v>
                </c:pt>
                <c:pt idx="501">
                  <c:v>2.5014203488606532E-2</c:v>
                </c:pt>
                <c:pt idx="502">
                  <c:v>2.5013839919268553E-2</c:v>
                </c:pt>
                <c:pt idx="503">
                  <c:v>2.50128585157064E-2</c:v>
                </c:pt>
                <c:pt idx="504">
                  <c:v>2.5011258070838458E-2</c:v>
                </c:pt>
                <c:pt idx="505">
                  <c:v>2.5009037378018198E-2</c:v>
                </c:pt>
                <c:pt idx="506">
                  <c:v>2.5006195231042812E-2</c:v>
                </c:pt>
                <c:pt idx="507">
                  <c:v>2.5002730424162092E-2</c:v>
                </c:pt>
                <c:pt idx="508">
                  <c:v>2.4998641752087446E-2</c:v>
                </c:pt>
                <c:pt idx="509">
                  <c:v>2.49939280100012E-2</c:v>
                </c:pt>
                <c:pt idx="510">
                  <c:v>2.4988587993566048E-2</c:v>
                </c:pt>
                <c:pt idx="511">
                  <c:v>2.4982620498934797E-2</c:v>
                </c:pt>
                <c:pt idx="512">
                  <c:v>2.4976024322760269E-2</c:v>
                </c:pt>
                <c:pt idx="513">
                  <c:v>2.4968798262205501E-2</c:v>
                </c:pt>
                <c:pt idx="514">
                  <c:v>2.4960941114954161E-2</c:v>
                </c:pt>
                <c:pt idx="515">
                  <c:v>2.4952451679221208E-2</c:v>
                </c:pt>
                <c:pt idx="516">
                  <c:v>2.4943328753763819E-2</c:v>
                </c:pt>
                <c:pt idx="517">
                  <c:v>2.4933571137892591E-2</c:v>
                </c:pt>
                <c:pt idx="518">
                  <c:v>2.4923177631482996E-2</c:v>
                </c:pt>
                <c:pt idx="519">
                  <c:v>2.4912147034987116E-2</c:v>
                </c:pt>
                <c:pt idx="520">
                  <c:v>2.4900478149445692E-2</c:v>
                </c:pt>
                <c:pt idx="521">
                  <c:v>2.4888169776500421E-2</c:v>
                </c:pt>
                <c:pt idx="522">
                  <c:v>2.4875220718406629E-2</c:v>
                </c:pt>
                <c:pt idx="523">
                  <c:v>2.4861629778046176E-2</c:v>
                </c:pt>
                <c:pt idx="524">
                  <c:v>2.4847395758940741E-2</c:v>
                </c:pt>
                <c:pt idx="525">
                  <c:v>2.4832517465265422E-2</c:v>
                </c:pt>
                <c:pt idx="526">
                  <c:v>2.4816993701862682E-2</c:v>
                </c:pt>
                <c:pt idx="527">
                  <c:v>2.4800823274256624E-2</c:v>
                </c:pt>
                <c:pt idx="528">
                  <c:v>2.4784004988667663E-2</c:v>
                </c:pt>
                <c:pt idx="529">
                  <c:v>2.4766537652027548E-2</c:v>
                </c:pt>
                <c:pt idx="530">
                  <c:v>2.4748420071994775E-2</c:v>
                </c:pt>
                <c:pt idx="531">
                  <c:v>2.4729651056970399E-2</c:v>
                </c:pt>
                <c:pt idx="532">
                  <c:v>2.4710229416114247E-2</c:v>
                </c:pt>
                <c:pt idx="533">
                  <c:v>2.4690153959361565E-2</c:v>
                </c:pt>
                <c:pt idx="534">
                  <c:v>2.466942349744005E-2</c:v>
                </c:pt>
                <c:pt idx="535">
                  <c:v>2.4648036841887433E-2</c:v>
                </c:pt>
                <c:pt idx="536">
                  <c:v>2.4625992805069392E-2</c:v>
                </c:pt>
                <c:pt idx="537">
                  <c:v>2.4603290200198021E-2</c:v>
                </c:pt>
                <c:pt idx="538">
                  <c:v>2.4579927841350789E-2</c:v>
                </c:pt>
                <c:pt idx="539">
                  <c:v>2.4555904543489944E-2</c:v>
                </c:pt>
                <c:pt idx="540">
                  <c:v>2.453121912248251E-2</c:v>
                </c:pt>
                <c:pt idx="541">
                  <c:v>2.4505870395120758E-2</c:v>
                </c:pt>
                <c:pt idx="542">
                  <c:v>2.4479857179143267E-2</c:v>
                </c:pt>
                <c:pt idx="543">
                  <c:v>2.4453178293256543E-2</c:v>
                </c:pt>
                <c:pt idx="544">
                  <c:v>2.4425832557157218E-2</c:v>
                </c:pt>
                <c:pt idx="545">
                  <c:v>2.4397818791554872E-2</c:v>
                </c:pt>
                <c:pt idx="546">
                  <c:v>2.4369135818195477E-2</c:v>
                </c:pt>
                <c:pt idx="547">
                  <c:v>2.4339782459885474E-2</c:v>
                </c:pt>
                <c:pt idx="548">
                  <c:v>2.4309757540516539E-2</c:v>
                </c:pt>
                <c:pt idx="549">
                  <c:v>2.4279059885091013E-2</c:v>
                </c:pt>
                <c:pt idx="550">
                  <c:v>2.4247688319748072E-2</c:v>
                </c:pt>
                <c:pt idx="551">
                  <c:v>2.4215641671790609E-2</c:v>
                </c:pt>
                <c:pt idx="552">
                  <c:v>2.4182918769712878E-2</c:v>
                </c:pt>
                <c:pt idx="553">
                  <c:v>2.4149518443228945E-2</c:v>
                </c:pt>
                <c:pt idx="554">
                  <c:v>2.4115439523301911E-2</c:v>
                </c:pt>
                <c:pt idx="555">
                  <c:v>2.4080680842174015E-2</c:v>
                </c:pt>
                <c:pt idx="556">
                  <c:v>2.4045241233397571E-2</c:v>
                </c:pt>
                <c:pt idx="557">
                  <c:v>2.4009119531866789E-2</c:v>
                </c:pt>
                <c:pt idx="558">
                  <c:v>2.3972314573850587E-2</c:v>
                </c:pt>
                <c:pt idx="559">
                  <c:v>2.3934825197026277E-2</c:v>
                </c:pt>
                <c:pt idx="560">
                  <c:v>2.3896650240514284E-2</c:v>
                </c:pt>
                <c:pt idx="561">
                  <c:v>2.38577885449139E-2</c:v>
                </c:pt>
                <c:pt idx="562">
                  <c:v>2.3818238952340053E-2</c:v>
                </c:pt>
                <c:pt idx="563">
                  <c:v>2.3778000306461222E-2</c:v>
                </c:pt>
                <c:pt idx="564">
                  <c:v>2.3737071452538436E-2</c:v>
                </c:pt>
                <c:pt idx="565">
                  <c:v>2.3695451237465488E-2</c:v>
                </c:pt>
                <c:pt idx="566">
                  <c:v>2.3653138509810333E-2</c:v>
                </c:pt>
                <c:pt idx="567">
                  <c:v>2.3610132119857779E-2</c:v>
                </c:pt>
                <c:pt idx="568">
                  <c:v>2.3566430919653429E-2</c:v>
                </c:pt>
                <c:pt idx="569">
                  <c:v>2.3522033763049024E-2</c:v>
                </c:pt>
                <c:pt idx="570">
                  <c:v>2.3476939505749146E-2</c:v>
                </c:pt>
                <c:pt idx="571">
                  <c:v>2.34311470053594E-2</c:v>
                </c:pt>
                <c:pt idx="572">
                  <c:v>2.3384655121436056E-2</c:v>
                </c:pt>
                <c:pt idx="573">
                  <c:v>2.3337462715537299E-2</c:v>
                </c:pt>
                <c:pt idx="574">
                  <c:v>2.3289568651276044E-2</c:v>
                </c:pt>
                <c:pt idx="575">
                  <c:v>2.324097179437444E-2</c:v>
                </c:pt>
                <c:pt idx="576">
                  <c:v>2.3191671012720131E-2</c:v>
                </c:pt>
                <c:pt idx="577">
                  <c:v>2.314166517642427E-2</c:v>
                </c:pt>
                <c:pt idx="578">
                  <c:v>2.3090953157881441E-2</c:v>
                </c:pt>
                <c:pt idx="579">
                  <c:v>2.3039533831831487E-2</c:v>
                </c:pt>
                <c:pt idx="580">
                  <c:v>2.2987884230675784E-2</c:v>
                </c:pt>
                <c:pt idx="581">
                  <c:v>2.2936005044090085E-2</c:v>
                </c:pt>
                <c:pt idx="582">
                  <c:v>2.2883896962670257E-2</c:v>
                </c:pt>
                <c:pt idx="583">
                  <c:v>2.2831560677923329E-2</c:v>
                </c:pt>
                <c:pt idx="584">
                  <c:v>2.2778996882258602E-2</c:v>
                </c:pt>
                <c:pt idx="585">
                  <c:v>2.2726206268978939E-2</c:v>
                </c:pt>
                <c:pt idx="586">
                  <c:v>2.267318953227207E-2</c:v>
                </c:pt>
                <c:pt idx="587">
                  <c:v>2.2619947367202048E-2</c:v>
                </c:pt>
                <c:pt idx="588">
                  <c:v>2.2566480469700775E-2</c:v>
                </c:pt>
                <c:pt idx="589">
                  <c:v>2.2512789536559601E-2</c:v>
                </c:pt>
                <c:pt idx="590">
                  <c:v>2.245887526542107E-2</c:v>
                </c:pt>
                <c:pt idx="591">
                  <c:v>2.2404738354770679E-2</c:v>
                </c:pt>
                <c:pt idx="592">
                  <c:v>2.2350379503928805E-2</c:v>
                </c:pt>
                <c:pt idx="593">
                  <c:v>2.2295799413042654E-2</c:v>
                </c:pt>
                <c:pt idx="594">
                  <c:v>2.2240998783078343E-2</c:v>
                </c:pt>
                <c:pt idx="595">
                  <c:v>2.2185978315813037E-2</c:v>
                </c:pt>
                <c:pt idx="596">
                  <c:v>2.2130738713827175E-2</c:v>
                </c:pt>
                <c:pt idx="597">
                  <c:v>2.2075280680496807E-2</c:v>
                </c:pt>
                <c:pt idx="598">
                  <c:v>2.2019604919985971E-2</c:v>
                </c:pt>
                <c:pt idx="599">
                  <c:v>2.1963712137239182E-2</c:v>
                </c:pt>
                <c:pt idx="600">
                  <c:v>2.190760303797399E-2</c:v>
                </c:pt>
                <c:pt idx="601">
                  <c:v>2.1851278328673607E-2</c:v>
                </c:pt>
                <c:pt idx="602">
                  <c:v>2.1794738716579644E-2</c:v>
                </c:pt>
                <c:pt idx="603">
                  <c:v>2.1737984909684874E-2</c:v>
                </c:pt>
                <c:pt idx="604">
                  <c:v>2.1681017616726136E-2</c:v>
                </c:pt>
                <c:pt idx="605">
                  <c:v>2.1623837547177244E-2</c:v>
                </c:pt>
                <c:pt idx="606">
                  <c:v>2.1566445411242037E-2</c:v>
                </c:pt>
                <c:pt idx="607">
                  <c:v>2.1508841919847435E-2</c:v>
                </c:pt>
                <c:pt idx="608">
                  <c:v>2.1451027784636648E-2</c:v>
                </c:pt>
                <c:pt idx="609">
                  <c:v>2.139300371796236E-2</c:v>
                </c:pt>
                <c:pt idx="610">
                  <c:v>2.1334770432880082E-2</c:v>
                </c:pt>
                <c:pt idx="611">
                  <c:v>2.1276328643141492E-2</c:v>
                </c:pt>
                <c:pt idx="612">
                  <c:v>2.1217679063187899E-2</c:v>
                </c:pt>
                <c:pt idx="613">
                  <c:v>2.1158822408143756E-2</c:v>
                </c:pt>
                <c:pt idx="614">
                  <c:v>2.1099759393810227E-2</c:v>
                </c:pt>
                <c:pt idx="615">
                  <c:v>2.104049073665884E-2</c:v>
                </c:pt>
                <c:pt idx="616">
                  <c:v>2.09810171538252E-2</c:v>
                </c:pt>
                <c:pt idx="617">
                  <c:v>2.0921339363102767E-2</c:v>
                </c:pt>
                <c:pt idx="618">
                  <c:v>2.0861458082936688E-2</c:v>
                </c:pt>
                <c:pt idx="619">
                  <c:v>2.0801374032417701E-2</c:v>
                </c:pt>
                <c:pt idx="620">
                  <c:v>2.0741087931276121E-2</c:v>
                </c:pt>
                <c:pt idx="621">
                  <c:v>2.0680600499875825E-2</c:v>
                </c:pt>
                <c:pt idx="622">
                  <c:v>2.0619912459208394E-2</c:v>
                </c:pt>
                <c:pt idx="623">
                  <c:v>2.0559024530887215E-2</c:v>
                </c:pt>
                <c:pt idx="624">
                  <c:v>2.0497937437141709E-2</c:v>
                </c:pt>
                <c:pt idx="625">
                  <c:v>2.0436651900811596E-2</c:v>
                </c:pt>
                <c:pt idx="626">
                  <c:v>2.037516864534122E-2</c:v>
                </c:pt>
                <c:pt idx="627">
                  <c:v>2.0313488394773926E-2</c:v>
                </c:pt>
                <c:pt idx="628">
                  <c:v>2.0251611873746505E-2</c:v>
                </c:pt>
                <c:pt idx="629">
                  <c:v>2.0189539807483677E-2</c:v>
                </c:pt>
                <c:pt idx="630">
                  <c:v>2.0127272921792644E-2</c:v>
                </c:pt>
                <c:pt idx="631">
                  <c:v>2.00648119430577E-2</c:v>
                </c:pt>
                <c:pt idx="632">
                  <c:v>2.0002157598234888E-2</c:v>
                </c:pt>
                <c:pt idx="633">
                  <c:v>1.9939310614846696E-2</c:v>
                </c:pt>
                <c:pt idx="634">
                  <c:v>1.9876271720976838E-2</c:v>
                </c:pt>
                <c:pt idx="635">
                  <c:v>1.981304164526506E-2</c:v>
                </c:pt>
                <c:pt idx="636">
                  <c:v>1.9749621116902004E-2</c:v>
                </c:pt>
                <c:pt idx="637">
                  <c:v>1.9686010865624132E-2</c:v>
                </c:pt>
                <c:pt idx="638">
                  <c:v>1.9622211621708685E-2</c:v>
                </c:pt>
                <c:pt idx="639">
                  <c:v>1.9558224115968713E-2</c:v>
                </c:pt>
                <c:pt idx="640">
                  <c:v>1.9494049079748131E-2</c:v>
                </c:pt>
                <c:pt idx="641">
                  <c:v>1.9429687244916821E-2</c:v>
                </c:pt>
                <c:pt idx="642">
                  <c:v>1.9365139343865821E-2</c:v>
                </c:pt>
                <c:pt idx="643">
                  <c:v>1.9300406109502514E-2</c:v>
                </c:pt>
                <c:pt idx="644">
                  <c:v>1.9235488275245891E-2</c:v>
                </c:pt>
                <c:pt idx="645">
                  <c:v>1.9170386575021844E-2</c:v>
                </c:pt>
                <c:pt idx="646">
                  <c:v>1.910510174325852E-2</c:v>
                </c:pt>
                <c:pt idx="647">
                  <c:v>1.9039634514881717E-2</c:v>
                </c:pt>
                <c:pt idx="648">
                  <c:v>1.8973985625310306E-2</c:v>
                </c:pt>
                <c:pt idx="649">
                  <c:v>1.8908155810451726E-2</c:v>
                </c:pt>
                <c:pt idx="650">
                  <c:v>1.8842145806697505E-2</c:v>
                </c:pt>
                <c:pt idx="651">
                  <c:v>1.8775956350918815E-2</c:v>
                </c:pt>
                <c:pt idx="652">
                  <c:v>1.8709588180462092E-2</c:v>
                </c:pt>
                <c:pt idx="653">
                  <c:v>1.864304203314468E-2</c:v>
                </c:pt>
                <c:pt idx="654">
                  <c:v>1.8576318647250536E-2</c:v>
                </c:pt>
                <c:pt idx="655">
                  <c:v>1.8509418761525943E-2</c:v>
                </c:pt>
                <c:pt idx="656">
                  <c:v>1.8442343115175293E-2</c:v>
                </c:pt>
                <c:pt idx="657">
                  <c:v>1.837509244785691E-2</c:v>
                </c:pt>
                <c:pt idx="658">
                  <c:v>1.8307667499678885E-2</c:v>
                </c:pt>
                <c:pt idx="659">
                  <c:v>1.8240069011194977E-2</c:v>
                </c:pt>
                <c:pt idx="660">
                  <c:v>1.8172297723400545E-2</c:v>
                </c:pt>
                <c:pt idx="661">
                  <c:v>1.8104354377728515E-2</c:v>
                </c:pt>
                <c:pt idx="662">
                  <c:v>1.8036239716045378E-2</c:v>
                </c:pt>
                <c:pt idx="663">
                  <c:v>1.7967954480647245E-2</c:v>
                </c:pt>
                <c:pt idx="664">
                  <c:v>1.7899499414255917E-2</c:v>
                </c:pt>
                <c:pt idx="665">
                  <c:v>1.7830875260015006E-2</c:v>
                </c:pt>
                <c:pt idx="666">
                  <c:v>1.7762082761486091E-2</c:v>
                </c:pt>
                <c:pt idx="667">
                  <c:v>1.7693122662644903E-2</c:v>
                </c:pt>
                <c:pt idx="668">
                  <c:v>1.7623995707877531E-2</c:v>
                </c:pt>
                <c:pt idx="669">
                  <c:v>1.755470264197671E-2</c:v>
                </c:pt>
                <c:pt idx="670">
                  <c:v>1.7485244210138084E-2</c:v>
                </c:pt>
                <c:pt idx="671">
                  <c:v>1.7415621157956564E-2</c:v>
                </c:pt>
                <c:pt idx="672">
                  <c:v>1.7345834231422639E-2</c:v>
                </c:pt>
                <c:pt idx="673">
                  <c:v>1.7275884176918825E-2</c:v>
                </c:pt>
                <c:pt idx="674">
                  <c:v>1.7205771741216038E-2</c:v>
                </c:pt>
                <c:pt idx="675">
                  <c:v>1.7135497671470087E-2</c:v>
                </c:pt>
                <c:pt idx="676">
                  <c:v>1.7065062715218144E-2</c:v>
                </c:pt>
                <c:pt idx="677">
                  <c:v>1.6994467620375271E-2</c:v>
                </c:pt>
                <c:pt idx="678">
                  <c:v>1.6923713135230979E-2</c:v>
                </c:pt>
                <c:pt idx="679">
                  <c:v>1.6852800008445794E-2</c:v>
                </c:pt>
                <c:pt idx="680">
                  <c:v>1.6781728989047881E-2</c:v>
                </c:pt>
                <c:pt idx="681">
                  <c:v>1.6710500826429688E-2</c:v>
                </c:pt>
                <c:pt idx="682">
                  <c:v>1.6639116270344617E-2</c:v>
                </c:pt>
                <c:pt idx="683">
                  <c:v>1.6567576070903717E-2</c:v>
                </c:pt>
                <c:pt idx="684">
                  <c:v>1.6495880978572436E-2</c:v>
                </c:pt>
                <c:pt idx="685">
                  <c:v>1.6424031744167365E-2</c:v>
                </c:pt>
                <c:pt idx="686">
                  <c:v>1.6352029118853032E-2</c:v>
                </c:pt>
                <c:pt idx="687">
                  <c:v>1.6279873854138722E-2</c:v>
                </c:pt>
                <c:pt idx="688">
                  <c:v>1.6207566701875311E-2</c:v>
                </c:pt>
                <c:pt idx="689">
                  <c:v>1.6135108414252152E-2</c:v>
                </c:pt>
                <c:pt idx="690">
                  <c:v>1.6062499743793972E-2</c:v>
                </c:pt>
                <c:pt idx="691">
                  <c:v>1.5989741443357786E-2</c:v>
                </c:pt>
                <c:pt idx="692">
                  <c:v>1.5916834266129855E-2</c:v>
                </c:pt>
                <c:pt idx="693">
                  <c:v>1.5843778965622689E-2</c:v>
                </c:pt>
                <c:pt idx="694">
                  <c:v>1.5770576295672006E-2</c:v>
                </c:pt>
                <c:pt idx="695">
                  <c:v>1.5697227010433804E-2</c:v>
                </c:pt>
                <c:pt idx="696">
                  <c:v>1.5623731864381391E-2</c:v>
                </c:pt>
                <c:pt idx="697">
                  <c:v>1.5550091612302487E-2</c:v>
                </c:pt>
                <c:pt idx="698">
                  <c:v>1.547630700929631E-2</c:v>
                </c:pt>
                <c:pt idx="699">
                  <c:v>1.5402378810770717E-2</c:v>
                </c:pt>
                <c:pt idx="700">
                  <c:v>1.5328307772439355E-2</c:v>
                </c:pt>
                <c:pt idx="701">
                  <c:v>1.5254094650318843E-2</c:v>
                </c:pt>
                <c:pt idx="702">
                  <c:v>1.5179740200725969E-2</c:v>
                </c:pt>
                <c:pt idx="703">
                  <c:v>1.5105245180274922E-2</c:v>
                </c:pt>
                <c:pt idx="704">
                  <c:v>1.503061034587453E-2</c:v>
                </c:pt>
                <c:pt idx="705">
                  <c:v>1.4955836454725544E-2</c:v>
                </c:pt>
                <c:pt idx="706">
                  <c:v>1.488092426431792E-2</c:v>
                </c:pt>
                <c:pt idx="707">
                  <c:v>1.4805874532428143E-2</c:v>
                </c:pt>
                <c:pt idx="708">
                  <c:v>1.4730688017116567E-2</c:v>
                </c:pt>
                <c:pt idx="709">
                  <c:v>1.4655365476724769E-2</c:v>
                </c:pt>
                <c:pt idx="710">
                  <c:v>1.4579907669872928E-2</c:v>
                </c:pt>
                <c:pt idx="711">
                  <c:v>1.4504315355457239E-2</c:v>
                </c:pt>
                <c:pt idx="712">
                  <c:v>1.442858929264733E-2</c:v>
                </c:pt>
                <c:pt idx="713">
                  <c:v>1.4352730240883706E-2</c:v>
                </c:pt>
                <c:pt idx="714">
                  <c:v>1.4276738959875222E-2</c:v>
                </c:pt>
                <c:pt idx="715">
                  <c:v>1.4200616209596553E-2</c:v>
                </c:pt>
                <c:pt idx="716">
                  <c:v>1.412436275028572E-2</c:v>
                </c:pt>
                <c:pt idx="717">
                  <c:v>1.4047979342441607E-2</c:v>
                </c:pt>
                <c:pt idx="718">
                  <c:v>1.3971466746821499E-2</c:v>
                </c:pt>
                <c:pt idx="719">
                  <c:v>1.389482572443866E-2</c:v>
                </c:pt>
                <c:pt idx="720">
                  <c:v>1.3818057036559904E-2</c:v>
                </c:pt>
                <c:pt idx="721">
                  <c:v>1.3741161444703215E-2</c:v>
                </c:pt>
                <c:pt idx="722">
                  <c:v>1.3664139710635355E-2</c:v>
                </c:pt>
                <c:pt idx="723">
                  <c:v>1.358699259636951E-2</c:v>
                </c:pt>
                <c:pt idx="724">
                  <c:v>1.3509720864162949E-2</c:v>
                </c:pt>
                <c:pt idx="725">
                  <c:v>1.3432325276514698E-2</c:v>
                </c:pt>
                <c:pt idx="726">
                  <c:v>1.3354806596163242E-2</c:v>
                </c:pt>
                <c:pt idx="727">
                  <c:v>1.3277165586084229E-2</c:v>
                </c:pt>
                <c:pt idx="728">
                  <c:v>1.3199403009488207E-2</c:v>
                </c:pt>
                <c:pt idx="729">
                  <c:v>1.3121519629818369E-2</c:v>
                </c:pt>
                <c:pt idx="730">
                  <c:v>1.304351621074832E-2</c:v>
                </c:pt>
                <c:pt idx="731">
                  <c:v>1.2965393516179853E-2</c:v>
                </c:pt>
                <c:pt idx="732">
                  <c:v>1.2887152310240756E-2</c:v>
                </c:pt>
                <c:pt idx="733">
                  <c:v>1.2808793357282619E-2</c:v>
                </c:pt>
                <c:pt idx="734">
                  <c:v>1.2730317421878674E-2</c:v>
                </c:pt>
                <c:pt idx="735">
                  <c:v>1.2651725268821631E-2</c:v>
                </c:pt>
                <c:pt idx="736">
                  <c:v>1.2573017663121556E-2</c:v>
                </c:pt>
                <c:pt idx="737">
                  <c:v>1.2494195370003732E-2</c:v>
                </c:pt>
                <c:pt idx="738">
                  <c:v>1.2415259154906575E-2</c:v>
                </c:pt>
                <c:pt idx="739">
                  <c:v>1.2336209783479527E-2</c:v>
                </c:pt>
                <c:pt idx="740">
                  <c:v>1.2257048021580992E-2</c:v>
                </c:pt>
                <c:pt idx="741">
                  <c:v>1.2177774635276271E-2</c:v>
                </c:pt>
                <c:pt idx="742">
                  <c:v>1.2098390390835522E-2</c:v>
                </c:pt>
                <c:pt idx="743">
                  <c:v>1.2018896054731727E-2</c:v>
                </c:pt>
                <c:pt idx="744">
                  <c:v>1.1939292393638681E-2</c:v>
                </c:pt>
                <c:pt idx="745">
                  <c:v>1.1859580174428981E-2</c:v>
                </c:pt>
                <c:pt idx="746">
                  <c:v>1.1779760164172062E-2</c:v>
                </c:pt>
                <c:pt idx="747">
                  <c:v>1.1699833130132193E-2</c:v>
                </c:pt>
                <c:pt idx="748">
                  <c:v>1.1619799839766548E-2</c:v>
                </c:pt>
                <c:pt idx="749">
                  <c:v>1.1539661060723244E-2</c:v>
                </c:pt>
                <c:pt idx="750">
                  <c:v>1.1459417560839418E-2</c:v>
                </c:pt>
                <c:pt idx="751">
                  <c:v>1.1379070108139301E-2</c:v>
                </c:pt>
                <c:pt idx="752">
                  <c:v>1.129861947083232E-2</c:v>
                </c:pt>
                <c:pt idx="753">
                  <c:v>1.1218066417311216E-2</c:v>
                </c:pt>
                <c:pt idx="754">
                  <c:v>1.1137411716150142E-2</c:v>
                </c:pt>
                <c:pt idx="755">
                  <c:v>1.1056656136102818E-2</c:v>
                </c:pt>
                <c:pt idx="756">
                  <c:v>1.0975800446100668E-2</c:v>
                </c:pt>
                <c:pt idx="757">
                  <c:v>1.0894845415250988E-2</c:v>
                </c:pt>
                <c:pt idx="758">
                  <c:v>1.0813791812835111E-2</c:v>
                </c:pt>
                <c:pt idx="759">
                  <c:v>1.0732640408306592E-2</c:v>
                </c:pt>
                <c:pt idx="760">
                  <c:v>1.0651391971289404E-2</c:v>
                </c:pt>
                <c:pt idx="761">
                  <c:v>1.0570047271576156E-2</c:v>
                </c:pt>
                <c:pt idx="762">
                  <c:v>1.0488607079126305E-2</c:v>
                </c:pt>
                <c:pt idx="763">
                  <c:v>1.040707216406438E-2</c:v>
                </c:pt>
                <c:pt idx="764">
                  <c:v>1.0325443296678246E-2</c:v>
                </c:pt>
                <c:pt idx="765">
                  <c:v>1.0243721247417341E-2</c:v>
                </c:pt>
                <c:pt idx="766">
                  <c:v>1.0161906786890948E-2</c:v>
                </c:pt>
                <c:pt idx="767">
                  <c:v>1.0080000685866479E-2</c:v>
                </c:pt>
                <c:pt idx="768">
                  <c:v>9.9980037152677514E-3</c:v>
                </c:pt>
                <c:pt idx="769">
                  <c:v>9.9159166461732975E-3</c:v>
                </c:pt>
                <c:pt idx="770">
                  <c:v>9.8337402498146747E-3</c:v>
                </c:pt>
                <c:pt idx="771">
                  <c:v>9.7514752975747764E-3</c:v>
                </c:pt>
                <c:pt idx="772">
                  <c:v>9.6691225609861712E-3</c:v>
                </c:pt>
                <c:pt idx="773">
                  <c:v>9.5866828117294467E-3</c:v>
                </c:pt>
                <c:pt idx="774">
                  <c:v>9.5041568216315559E-3</c:v>
                </c:pt>
                <c:pt idx="775">
                  <c:v>9.4215453626641851E-3</c:v>
                </c:pt>
                <c:pt idx="776">
                  <c:v>9.3388492069421195E-3</c:v>
                </c:pt>
                <c:pt idx="777">
                  <c:v>9.2560691267216371E-3</c:v>
                </c:pt>
                <c:pt idx="778">
                  <c:v>9.1732058943988851E-3</c:v>
                </c:pt>
                <c:pt idx="779">
                  <c:v>9.0902602825083025E-3</c:v>
                </c:pt>
                <c:pt idx="780">
                  <c:v>9.007233063721011E-3</c:v>
                </c:pt>
                <c:pt idx="781">
                  <c:v>8.9241250108432531E-3</c:v>
                </c:pt>
                <c:pt idx="782">
                  <c:v>8.8409368968148175E-3</c:v>
                </c:pt>
                <c:pt idx="783">
                  <c:v>8.7576694947074755E-3</c:v>
                </c:pt>
                <c:pt idx="784">
                  <c:v>8.6743235777234379E-3</c:v>
                </c:pt>
                <c:pt idx="785">
                  <c:v>8.5908999191938104E-3</c:v>
                </c:pt>
                <c:pt idx="786">
                  <c:v>8.5073992925770621E-3</c:v>
                </c:pt>
                <c:pt idx="787">
                  <c:v>8.4238224714575094E-3</c:v>
                </c:pt>
                <c:pt idx="788">
                  <c:v>8.3401702295437877E-3</c:v>
                </c:pt>
                <c:pt idx="789">
                  <c:v>8.2564433406673663E-3</c:v>
                </c:pt>
                <c:pt idx="790">
                  <c:v>8.172642578781036E-3</c:v>
                </c:pt>
                <c:pt idx="791">
                  <c:v>8.0887687179574362E-3</c:v>
                </c:pt>
                <c:pt idx="792">
                  <c:v>8.0048225323875698E-3</c:v>
                </c:pt>
                <c:pt idx="793">
                  <c:v>7.9208047963793288E-3</c:v>
                </c:pt>
                <c:pt idx="794">
                  <c:v>7.8367162843560514E-3</c:v>
                </c:pt>
                <c:pt idx="795">
                  <c:v>7.752557770855051E-3</c:v>
                </c:pt>
                <c:pt idx="796">
                  <c:v>7.6683300305261893E-3</c:v>
                </c:pt>
                <c:pt idx="797">
                  <c:v>7.5840338381304301E-3</c:v>
                </c:pt>
                <c:pt idx="798">
                  <c:v>7.4996699685384235E-3</c:v>
                </c:pt>
                <c:pt idx="799">
                  <c:v>7.4152391967290858E-3</c:v>
                </c:pt>
                <c:pt idx="800">
                  <c:v>7.3307422977881859E-3</c:v>
                </c:pt>
                <c:pt idx="801">
                  <c:v>7.246180046906958E-3</c:v>
                </c:pt>
                <c:pt idx="802">
                  <c:v>7.1615532193806987E-3</c:v>
                </c:pt>
                <c:pt idx="803">
                  <c:v>7.0768625906073969E-3</c:v>
                </c:pt>
                <c:pt idx="804">
                  <c:v>6.9921089360863546E-3</c:v>
                </c:pt>
                <c:pt idx="805">
                  <c:v>6.9072930314168241E-3</c:v>
                </c:pt>
                <c:pt idx="806">
                  <c:v>6.8224156522966551E-3</c:v>
                </c:pt>
                <c:pt idx="807">
                  <c:v>6.7374775745209494E-3</c:v>
                </c:pt>
                <c:pt idx="808">
                  <c:v>6.6524795739807286E-3</c:v>
                </c:pt>
                <c:pt idx="809">
                  <c:v>6.5674224266616009E-3</c:v>
                </c:pt>
                <c:pt idx="810">
                  <c:v>6.4823069086424531E-3</c:v>
                </c:pt>
                <c:pt idx="811">
                  <c:v>6.3971337960941422E-3</c:v>
                </c:pt>
                <c:pt idx="812">
                  <c:v>6.3119038652781987E-3</c:v>
                </c:pt>
                <c:pt idx="813">
                  <c:v>6.2266178925455447E-3</c:v>
                </c:pt>
                <c:pt idx="814">
                  <c:v>6.1412766543352199E-3</c:v>
                </c:pt>
                <c:pt idx="815">
                  <c:v>6.0558809271731209E-3</c:v>
                </c:pt>
                <c:pt idx="816">
                  <c:v>5.970431487670751E-3</c:v>
                </c:pt>
                <c:pt idx="817">
                  <c:v>5.8849291125239855E-3</c:v>
                </c:pt>
                <c:pt idx="818">
                  <c:v>5.7993745785118508E-3</c:v>
                </c:pt>
                <c:pt idx="819">
                  <c:v>5.7137686624953105E-3</c:v>
                </c:pt>
                <c:pt idx="820">
                  <c:v>5.6281121414160779E-3</c:v>
                </c:pt>
                <c:pt idx="821">
                  <c:v>5.542405792295437E-3</c:v>
                </c:pt>
                <c:pt idx="822">
                  <c:v>5.4566503922330815E-3</c:v>
                </c:pt>
                <c:pt idx="823">
                  <c:v>5.3708467184059765E-3</c:v>
                </c:pt>
                <c:pt idx="824">
                  <c:v>5.2849955480672381E-3</c:v>
                </c:pt>
                <c:pt idx="825">
                  <c:v>5.1990976585450299E-3</c:v>
                </c:pt>
                <c:pt idx="826">
                  <c:v>5.1131538272414945E-3</c:v>
                </c:pt>
                <c:pt idx="827">
                  <c:v>5.0271648316316999E-3</c:v>
                </c:pt>
                <c:pt idx="828">
                  <c:v>4.9411314492626189E-3</c:v>
                </c:pt>
                <c:pt idx="829">
                  <c:v>4.8550544577521445E-3</c:v>
                </c:pt>
                <c:pt idx="830">
                  <c:v>4.7689346347881325E-3</c:v>
                </c:pt>
                <c:pt idx="831">
                  <c:v>4.682772758127487E-3</c:v>
                </c:pt>
                <c:pt idx="832">
                  <c:v>4.5965696055952883E-3</c:v>
                </c:pt>
                <c:pt idx="833">
                  <c:v>4.510325955083971E-3</c:v>
                </c:pt>
                <c:pt idx="834">
                  <c:v>4.4240425845525544E-3</c:v>
                </c:pt>
                <c:pt idx="835">
                  <c:v>4.3377202720259337E-3</c:v>
                </c:pt>
                <c:pt idx="836">
                  <c:v>4.2513597955942456E-3</c:v>
                </c:pt>
                <c:pt idx="837">
                  <c:v>4.1649619334123093E-3</c:v>
                </c:pt>
                <c:pt idx="838">
                  <c:v>4.0785274636991548E-3</c:v>
                </c:pt>
                <c:pt idx="839">
                  <c:v>3.9920571647376665E-3</c:v>
                </c:pt>
                <c:pt idx="840">
                  <c:v>3.9055518148743305E-3</c:v>
                </c:pt>
                <c:pt idx="841">
                  <c:v>3.8190121925191327E-3</c:v>
                </c:pt>
                <c:pt idx="842">
                  <c:v>3.7324390761456078E-3</c:v>
                </c:pt>
                <c:pt idx="843">
                  <c:v>3.6458332442910802E-3</c:v>
                </c:pt>
                <c:pt idx="844">
                  <c:v>3.5591954755571143E-3</c:v>
                </c:pt>
                <c:pt idx="845">
                  <c:v>3.4725265486102242E-3</c:v>
                </c:pt>
                <c:pt idx="846">
                  <c:v>3.3858272421828811E-3</c:v>
                </c:pt>
                <c:pt idx="847">
                  <c:v>3.299098335074874E-3</c:v>
                </c:pt>
                <c:pt idx="848">
                  <c:v>3.212340606155089E-3</c:v>
                </c:pt>
                <c:pt idx="849">
                  <c:v>3.125554834363792E-3</c:v>
                </c:pt>
                <c:pt idx="850">
                  <c:v>3.0387417987155132E-3</c:v>
                </c:pt>
                <c:pt idx="851">
                  <c:v>2.9519022783026537E-3</c:v>
                </c:pt>
                <c:pt idx="852">
                  <c:v>2.8650370522999755E-3</c:v>
                </c:pt>
                <c:pt idx="853">
                  <c:v>2.778146899970157E-3</c:v>
                </c:pt>
                <c:pt idx="854">
                  <c:v>2.6912326006706686E-3</c:v>
                </c:pt>
                <c:pt idx="855">
                  <c:v>2.6042949338622614E-3</c:v>
                </c:pt>
                <c:pt idx="856">
                  <c:v>2.5173346791194759E-3</c:v>
                </c:pt>
                <c:pt idx="857">
                  <c:v>2.4303526161436628E-3</c:v>
                </c:pt>
                <c:pt idx="858">
                  <c:v>2.3433495247791778E-3</c:v>
                </c:pt>
                <c:pt idx="859">
                  <c:v>2.2563261850336081E-3</c:v>
                </c:pt>
                <c:pt idx="860">
                  <c:v>2.1692833771031609E-3</c:v>
                </c:pt>
                <c:pt idx="861">
                  <c:v>2.0822218814047296E-3</c:v>
                </c:pt>
                <c:pt idx="862">
                  <c:v>1.9951424786166755E-3</c:v>
                </c:pt>
                <c:pt idx="863">
                  <c:v>1.9080459497311268E-3</c:v>
                </c:pt>
                <c:pt idx="864">
                  <c:v>1.8209330761216336E-3</c:v>
                </c:pt>
                <c:pt idx="865">
                  <c:v>1.7338046396316094E-3</c:v>
                </c:pt>
                <c:pt idx="866">
                  <c:v>1.6466614226912522E-3</c:v>
                </c:pt>
                <c:pt idx="867">
                  <c:v>1.5595042084741017E-3</c:v>
                </c:pt>
                <c:pt idx="868">
                  <c:v>1.4723337811096728E-3</c:v>
                </c:pt>
                <c:pt idx="869">
                  <c:v>1.3851509259768904E-3</c:v>
                </c:pt>
                <c:pt idx="870">
                  <c:v>1.2979564301163436E-3</c:v>
                </c:pt>
                <c:pt idx="871">
                  <c:v>1.2107510828213036E-3</c:v>
                </c:pt>
                <c:pt idx="872">
                  <c:v>1.1235356765046823E-3</c:v>
                </c:pt>
                <c:pt idx="873">
                  <c:v>1.0363110080045866E-3</c:v>
                </c:pt>
                <c:pt idx="874">
                  <c:v>9.4907788061074502E-4</c:v>
                </c:pt>
                <c:pt idx="875">
                  <c:v>8.6183710732275676E-4</c:v>
                </c:pt>
                <c:pt idx="876">
                  <c:v>7.7458951631161738E-4</c:v>
                </c:pt>
                <c:pt idx="877">
                  <c:v>6.8733596054271239E-4</c:v>
                </c:pt>
                <c:pt idx="878">
                  <c:v>6.0007733579669012E-4</c:v>
                </c:pt>
                <c:pt idx="879">
                  <c:v>5.1281461709213347E-4</c:v>
                </c:pt>
                <c:pt idx="880">
                  <c:v>4.2554893992617827E-4</c:v>
                </c:pt>
                <c:pt idx="881">
                  <c:v>3.3828180726586029E-4</c:v>
                </c:pt>
                <c:pt idx="882">
                  <c:v>2.5101572830537618E-4</c:v>
                </c:pt>
                <c:pt idx="883">
                  <c:v>1.6375689942451664E-4</c:v>
                </c:pt>
                <c:pt idx="884">
                  <c:v>7.6536222522016547E-5</c:v>
                </c:pt>
                <c:pt idx="885">
                  <c:v>1.1562823277768546E-5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3.7E-7</c:v>
                </c:pt>
                <c:pt idx="1">
                  <c:v>3.7E-7</c:v>
                </c:pt>
                <c:pt idx="2">
                  <c:v>3.7E-7</c:v>
                </c:pt>
                <c:pt idx="3">
                  <c:v>3.7E-7</c:v>
                </c:pt>
                <c:pt idx="4">
                  <c:v>3.7E-7</c:v>
                </c:pt>
                <c:pt idx="5">
                  <c:v>3.7E-7</c:v>
                </c:pt>
                <c:pt idx="6">
                  <c:v>3.7E-7</c:v>
                </c:pt>
                <c:pt idx="7">
                  <c:v>3.7E-7</c:v>
                </c:pt>
                <c:pt idx="8">
                  <c:v>3.7E-7</c:v>
                </c:pt>
                <c:pt idx="9">
                  <c:v>3.7E-7</c:v>
                </c:pt>
                <c:pt idx="10">
                  <c:v>3.7E-7</c:v>
                </c:pt>
                <c:pt idx="11">
                  <c:v>3.7E-7</c:v>
                </c:pt>
                <c:pt idx="12">
                  <c:v>3.7E-7</c:v>
                </c:pt>
                <c:pt idx="13">
                  <c:v>3.7E-7</c:v>
                </c:pt>
                <c:pt idx="14">
                  <c:v>3.7E-7</c:v>
                </c:pt>
                <c:pt idx="15">
                  <c:v>3.7E-7</c:v>
                </c:pt>
                <c:pt idx="16">
                  <c:v>3.7E-7</c:v>
                </c:pt>
                <c:pt idx="17">
                  <c:v>3.7E-7</c:v>
                </c:pt>
                <c:pt idx="18">
                  <c:v>3.7E-7</c:v>
                </c:pt>
                <c:pt idx="19">
                  <c:v>3.7E-7</c:v>
                </c:pt>
                <c:pt idx="20">
                  <c:v>3.7E-7</c:v>
                </c:pt>
                <c:pt idx="21">
                  <c:v>3.7E-7</c:v>
                </c:pt>
                <c:pt idx="22">
                  <c:v>3.7E-7</c:v>
                </c:pt>
                <c:pt idx="23">
                  <c:v>3.7E-7</c:v>
                </c:pt>
                <c:pt idx="24">
                  <c:v>3.7E-7</c:v>
                </c:pt>
                <c:pt idx="25">
                  <c:v>3.7E-7</c:v>
                </c:pt>
                <c:pt idx="26">
                  <c:v>3.7E-7</c:v>
                </c:pt>
                <c:pt idx="27">
                  <c:v>3.7E-7</c:v>
                </c:pt>
                <c:pt idx="28">
                  <c:v>3.7E-7</c:v>
                </c:pt>
                <c:pt idx="29">
                  <c:v>3.7E-7</c:v>
                </c:pt>
                <c:pt idx="30">
                  <c:v>3.7E-7</c:v>
                </c:pt>
                <c:pt idx="31">
                  <c:v>3.7E-7</c:v>
                </c:pt>
                <c:pt idx="32">
                  <c:v>3.7E-7</c:v>
                </c:pt>
                <c:pt idx="33">
                  <c:v>3.7E-7</c:v>
                </c:pt>
                <c:pt idx="34">
                  <c:v>3.7E-7</c:v>
                </c:pt>
                <c:pt idx="35">
                  <c:v>3.7E-7</c:v>
                </c:pt>
                <c:pt idx="36">
                  <c:v>3.7E-7</c:v>
                </c:pt>
                <c:pt idx="37">
                  <c:v>3.7E-7</c:v>
                </c:pt>
                <c:pt idx="38">
                  <c:v>3.7E-7</c:v>
                </c:pt>
                <c:pt idx="39">
                  <c:v>3.7E-7</c:v>
                </c:pt>
                <c:pt idx="40">
                  <c:v>3.7E-7</c:v>
                </c:pt>
                <c:pt idx="41">
                  <c:v>3.7E-7</c:v>
                </c:pt>
                <c:pt idx="42">
                  <c:v>3.7E-7</c:v>
                </c:pt>
                <c:pt idx="43">
                  <c:v>3.7E-7</c:v>
                </c:pt>
                <c:pt idx="44">
                  <c:v>3.7E-7</c:v>
                </c:pt>
                <c:pt idx="45">
                  <c:v>3.7E-7</c:v>
                </c:pt>
                <c:pt idx="46">
                  <c:v>3.7E-7</c:v>
                </c:pt>
                <c:pt idx="47">
                  <c:v>3.7E-7</c:v>
                </c:pt>
                <c:pt idx="48">
                  <c:v>3.7E-7</c:v>
                </c:pt>
                <c:pt idx="49">
                  <c:v>3.7E-7</c:v>
                </c:pt>
                <c:pt idx="50">
                  <c:v>3.7E-7</c:v>
                </c:pt>
                <c:pt idx="51">
                  <c:v>3.7E-7</c:v>
                </c:pt>
                <c:pt idx="52">
                  <c:v>3.7E-7</c:v>
                </c:pt>
                <c:pt idx="53">
                  <c:v>3.7E-7</c:v>
                </c:pt>
                <c:pt idx="54">
                  <c:v>3.7E-7</c:v>
                </c:pt>
                <c:pt idx="55">
                  <c:v>3.7E-7</c:v>
                </c:pt>
                <c:pt idx="56">
                  <c:v>3.7E-7</c:v>
                </c:pt>
                <c:pt idx="57">
                  <c:v>3.7E-7</c:v>
                </c:pt>
                <c:pt idx="58">
                  <c:v>3.7E-7</c:v>
                </c:pt>
                <c:pt idx="59">
                  <c:v>3.7E-7</c:v>
                </c:pt>
                <c:pt idx="60">
                  <c:v>3.7E-7</c:v>
                </c:pt>
                <c:pt idx="61">
                  <c:v>3.7E-7</c:v>
                </c:pt>
                <c:pt idx="62">
                  <c:v>3.7E-7</c:v>
                </c:pt>
                <c:pt idx="63">
                  <c:v>3.7E-7</c:v>
                </c:pt>
                <c:pt idx="64">
                  <c:v>3.7E-7</c:v>
                </c:pt>
                <c:pt idx="65">
                  <c:v>3.7E-7</c:v>
                </c:pt>
                <c:pt idx="66">
                  <c:v>3.7E-7</c:v>
                </c:pt>
                <c:pt idx="67">
                  <c:v>3.7E-7</c:v>
                </c:pt>
                <c:pt idx="68">
                  <c:v>3.7E-7</c:v>
                </c:pt>
                <c:pt idx="69">
                  <c:v>3.7E-7</c:v>
                </c:pt>
                <c:pt idx="70">
                  <c:v>3.7E-7</c:v>
                </c:pt>
                <c:pt idx="71">
                  <c:v>3.7E-7</c:v>
                </c:pt>
                <c:pt idx="72">
                  <c:v>3.7E-7</c:v>
                </c:pt>
                <c:pt idx="73">
                  <c:v>3.7E-7</c:v>
                </c:pt>
                <c:pt idx="74">
                  <c:v>3.7E-7</c:v>
                </c:pt>
                <c:pt idx="75">
                  <c:v>3.7E-7</c:v>
                </c:pt>
                <c:pt idx="76">
                  <c:v>3.7E-7</c:v>
                </c:pt>
                <c:pt idx="77">
                  <c:v>3.7E-7</c:v>
                </c:pt>
                <c:pt idx="78">
                  <c:v>3.7E-7</c:v>
                </c:pt>
                <c:pt idx="79">
                  <c:v>3.7E-7</c:v>
                </c:pt>
                <c:pt idx="80">
                  <c:v>3.7E-7</c:v>
                </c:pt>
                <c:pt idx="81">
                  <c:v>3.7E-7</c:v>
                </c:pt>
                <c:pt idx="82">
                  <c:v>3.7E-7</c:v>
                </c:pt>
                <c:pt idx="83">
                  <c:v>3.7E-7</c:v>
                </c:pt>
                <c:pt idx="84">
                  <c:v>3.7E-7</c:v>
                </c:pt>
                <c:pt idx="85">
                  <c:v>3.7E-7</c:v>
                </c:pt>
                <c:pt idx="86">
                  <c:v>3.7E-7</c:v>
                </c:pt>
                <c:pt idx="87">
                  <c:v>3.7E-7</c:v>
                </c:pt>
                <c:pt idx="88">
                  <c:v>3.7E-7</c:v>
                </c:pt>
                <c:pt idx="89">
                  <c:v>3.7E-7</c:v>
                </c:pt>
                <c:pt idx="90">
                  <c:v>3.7E-7</c:v>
                </c:pt>
                <c:pt idx="91">
                  <c:v>3.7E-7</c:v>
                </c:pt>
                <c:pt idx="92">
                  <c:v>3.7E-7</c:v>
                </c:pt>
                <c:pt idx="93">
                  <c:v>3.7E-7</c:v>
                </c:pt>
                <c:pt idx="94">
                  <c:v>3.7E-7</c:v>
                </c:pt>
                <c:pt idx="95">
                  <c:v>3.7E-7</c:v>
                </c:pt>
                <c:pt idx="96">
                  <c:v>3.7E-7</c:v>
                </c:pt>
                <c:pt idx="97">
                  <c:v>3.7E-7</c:v>
                </c:pt>
                <c:pt idx="98">
                  <c:v>3.7E-7</c:v>
                </c:pt>
                <c:pt idx="99">
                  <c:v>3.7E-7</c:v>
                </c:pt>
                <c:pt idx="100">
                  <c:v>3.7E-7</c:v>
                </c:pt>
                <c:pt idx="101">
                  <c:v>3.7E-7</c:v>
                </c:pt>
                <c:pt idx="102">
                  <c:v>3.7E-7</c:v>
                </c:pt>
                <c:pt idx="103">
                  <c:v>3.7E-7</c:v>
                </c:pt>
                <c:pt idx="104">
                  <c:v>3.7E-7</c:v>
                </c:pt>
                <c:pt idx="105">
                  <c:v>3.7E-7</c:v>
                </c:pt>
                <c:pt idx="106">
                  <c:v>3.7E-7</c:v>
                </c:pt>
                <c:pt idx="107">
                  <c:v>3.7E-7</c:v>
                </c:pt>
                <c:pt idx="108">
                  <c:v>3.7E-7</c:v>
                </c:pt>
                <c:pt idx="109">
                  <c:v>3.7E-7</c:v>
                </c:pt>
                <c:pt idx="110">
                  <c:v>3.7E-7</c:v>
                </c:pt>
                <c:pt idx="111">
                  <c:v>3.7E-7</c:v>
                </c:pt>
                <c:pt idx="112">
                  <c:v>3.7E-7</c:v>
                </c:pt>
                <c:pt idx="113">
                  <c:v>3.7E-7</c:v>
                </c:pt>
                <c:pt idx="114">
                  <c:v>3.7E-7</c:v>
                </c:pt>
                <c:pt idx="115">
                  <c:v>3.7E-7</c:v>
                </c:pt>
                <c:pt idx="116">
                  <c:v>3.7E-7</c:v>
                </c:pt>
                <c:pt idx="117">
                  <c:v>3.7E-7</c:v>
                </c:pt>
                <c:pt idx="118">
                  <c:v>3.7E-7</c:v>
                </c:pt>
                <c:pt idx="119">
                  <c:v>3.7E-7</c:v>
                </c:pt>
                <c:pt idx="120">
                  <c:v>3.7E-7</c:v>
                </c:pt>
                <c:pt idx="121">
                  <c:v>3.7E-7</c:v>
                </c:pt>
                <c:pt idx="122">
                  <c:v>3.7E-7</c:v>
                </c:pt>
                <c:pt idx="123">
                  <c:v>3.7E-7</c:v>
                </c:pt>
                <c:pt idx="124">
                  <c:v>3.7E-7</c:v>
                </c:pt>
                <c:pt idx="125">
                  <c:v>3.7E-7</c:v>
                </c:pt>
                <c:pt idx="126">
                  <c:v>3.7E-7</c:v>
                </c:pt>
                <c:pt idx="127">
                  <c:v>3.7E-7</c:v>
                </c:pt>
                <c:pt idx="128">
                  <c:v>3.7E-7</c:v>
                </c:pt>
                <c:pt idx="129">
                  <c:v>3.7E-7</c:v>
                </c:pt>
                <c:pt idx="130">
                  <c:v>3.7E-7</c:v>
                </c:pt>
                <c:pt idx="131">
                  <c:v>3.7E-7</c:v>
                </c:pt>
                <c:pt idx="132">
                  <c:v>3.7E-7</c:v>
                </c:pt>
                <c:pt idx="133">
                  <c:v>3.7E-7</c:v>
                </c:pt>
                <c:pt idx="134">
                  <c:v>3.7E-7</c:v>
                </c:pt>
                <c:pt idx="135">
                  <c:v>3.7E-7</c:v>
                </c:pt>
                <c:pt idx="136">
                  <c:v>3.7E-7</c:v>
                </c:pt>
                <c:pt idx="137">
                  <c:v>3.7E-7</c:v>
                </c:pt>
                <c:pt idx="138">
                  <c:v>3.7E-7</c:v>
                </c:pt>
                <c:pt idx="139">
                  <c:v>3.7E-7</c:v>
                </c:pt>
                <c:pt idx="140">
                  <c:v>3.7E-7</c:v>
                </c:pt>
                <c:pt idx="141">
                  <c:v>3.7E-7</c:v>
                </c:pt>
                <c:pt idx="142">
                  <c:v>3.7E-7</c:v>
                </c:pt>
                <c:pt idx="143">
                  <c:v>3.7E-7</c:v>
                </c:pt>
                <c:pt idx="144">
                  <c:v>3.7E-7</c:v>
                </c:pt>
                <c:pt idx="145">
                  <c:v>3.7E-7</c:v>
                </c:pt>
                <c:pt idx="146">
                  <c:v>3.7E-7</c:v>
                </c:pt>
                <c:pt idx="147">
                  <c:v>3.7E-7</c:v>
                </c:pt>
                <c:pt idx="148">
                  <c:v>3.7E-7</c:v>
                </c:pt>
                <c:pt idx="149">
                  <c:v>3.7E-7</c:v>
                </c:pt>
                <c:pt idx="150">
                  <c:v>3.7E-7</c:v>
                </c:pt>
                <c:pt idx="151">
                  <c:v>3.7E-7</c:v>
                </c:pt>
                <c:pt idx="152">
                  <c:v>3.7E-7</c:v>
                </c:pt>
                <c:pt idx="153">
                  <c:v>3.7E-7</c:v>
                </c:pt>
                <c:pt idx="154">
                  <c:v>3.7E-7</c:v>
                </c:pt>
                <c:pt idx="155">
                  <c:v>3.7E-7</c:v>
                </c:pt>
                <c:pt idx="156">
                  <c:v>3.7E-7</c:v>
                </c:pt>
                <c:pt idx="157">
                  <c:v>3.7E-7</c:v>
                </c:pt>
                <c:pt idx="158">
                  <c:v>3.7E-7</c:v>
                </c:pt>
                <c:pt idx="159">
                  <c:v>3.7E-7</c:v>
                </c:pt>
                <c:pt idx="160">
                  <c:v>3.7E-7</c:v>
                </c:pt>
                <c:pt idx="161">
                  <c:v>3.7E-7</c:v>
                </c:pt>
                <c:pt idx="162">
                  <c:v>3.7E-7</c:v>
                </c:pt>
                <c:pt idx="163">
                  <c:v>3.7E-7</c:v>
                </c:pt>
                <c:pt idx="164">
                  <c:v>3.7E-7</c:v>
                </c:pt>
                <c:pt idx="165">
                  <c:v>3.7E-7</c:v>
                </c:pt>
                <c:pt idx="166">
                  <c:v>3.7E-7</c:v>
                </c:pt>
                <c:pt idx="167">
                  <c:v>3.7E-7</c:v>
                </c:pt>
                <c:pt idx="168">
                  <c:v>3.7E-7</c:v>
                </c:pt>
                <c:pt idx="169">
                  <c:v>3.7E-7</c:v>
                </c:pt>
                <c:pt idx="170">
                  <c:v>3.7E-7</c:v>
                </c:pt>
                <c:pt idx="171">
                  <c:v>3.7E-7</c:v>
                </c:pt>
                <c:pt idx="172">
                  <c:v>3.7E-7</c:v>
                </c:pt>
                <c:pt idx="173">
                  <c:v>3.7E-7</c:v>
                </c:pt>
                <c:pt idx="174">
                  <c:v>3.7E-7</c:v>
                </c:pt>
                <c:pt idx="175">
                  <c:v>3.7E-7</c:v>
                </c:pt>
                <c:pt idx="176">
                  <c:v>3.7E-7</c:v>
                </c:pt>
                <c:pt idx="177">
                  <c:v>3.7E-7</c:v>
                </c:pt>
                <c:pt idx="178">
                  <c:v>3.7E-7</c:v>
                </c:pt>
                <c:pt idx="179">
                  <c:v>3.7E-7</c:v>
                </c:pt>
                <c:pt idx="180">
                  <c:v>3.7E-7</c:v>
                </c:pt>
                <c:pt idx="181">
                  <c:v>3.7E-7</c:v>
                </c:pt>
                <c:pt idx="182">
                  <c:v>3.7E-7</c:v>
                </c:pt>
                <c:pt idx="183">
                  <c:v>3.7E-7</c:v>
                </c:pt>
                <c:pt idx="184">
                  <c:v>3.7E-7</c:v>
                </c:pt>
                <c:pt idx="185">
                  <c:v>3.7E-7</c:v>
                </c:pt>
                <c:pt idx="186">
                  <c:v>3.7E-7</c:v>
                </c:pt>
                <c:pt idx="187">
                  <c:v>3.7E-7</c:v>
                </c:pt>
                <c:pt idx="188">
                  <c:v>3.7E-7</c:v>
                </c:pt>
                <c:pt idx="189">
                  <c:v>3.7E-7</c:v>
                </c:pt>
                <c:pt idx="190">
                  <c:v>3.7E-7</c:v>
                </c:pt>
                <c:pt idx="191">
                  <c:v>3.7E-7</c:v>
                </c:pt>
                <c:pt idx="192">
                  <c:v>3.7E-7</c:v>
                </c:pt>
                <c:pt idx="193">
                  <c:v>3.7E-7</c:v>
                </c:pt>
                <c:pt idx="194">
                  <c:v>3.7E-7</c:v>
                </c:pt>
                <c:pt idx="195">
                  <c:v>3.7E-7</c:v>
                </c:pt>
                <c:pt idx="196">
                  <c:v>3.7E-7</c:v>
                </c:pt>
                <c:pt idx="197">
                  <c:v>3.7E-7</c:v>
                </c:pt>
                <c:pt idx="198">
                  <c:v>3.7E-7</c:v>
                </c:pt>
                <c:pt idx="199">
                  <c:v>3.7E-7</c:v>
                </c:pt>
                <c:pt idx="200">
                  <c:v>3.7E-7</c:v>
                </c:pt>
                <c:pt idx="201">
                  <c:v>3.7E-7</c:v>
                </c:pt>
                <c:pt idx="202">
                  <c:v>3.7E-7</c:v>
                </c:pt>
                <c:pt idx="203">
                  <c:v>3.7E-7</c:v>
                </c:pt>
                <c:pt idx="204">
                  <c:v>3.7E-7</c:v>
                </c:pt>
                <c:pt idx="205">
                  <c:v>3.7E-7</c:v>
                </c:pt>
                <c:pt idx="206">
                  <c:v>3.7E-7</c:v>
                </c:pt>
                <c:pt idx="207">
                  <c:v>3.7E-7</c:v>
                </c:pt>
                <c:pt idx="208">
                  <c:v>3.7E-7</c:v>
                </c:pt>
                <c:pt idx="209">
                  <c:v>3.7E-7</c:v>
                </c:pt>
                <c:pt idx="210">
                  <c:v>3.7E-7</c:v>
                </c:pt>
                <c:pt idx="211">
                  <c:v>3.7E-7</c:v>
                </c:pt>
                <c:pt idx="212">
                  <c:v>3.7E-7</c:v>
                </c:pt>
                <c:pt idx="213">
                  <c:v>3.7E-7</c:v>
                </c:pt>
                <c:pt idx="214">
                  <c:v>3.7E-7</c:v>
                </c:pt>
                <c:pt idx="215">
                  <c:v>3.7E-7</c:v>
                </c:pt>
                <c:pt idx="216">
                  <c:v>3.7E-7</c:v>
                </c:pt>
                <c:pt idx="217">
                  <c:v>3.7E-7</c:v>
                </c:pt>
                <c:pt idx="218">
                  <c:v>3.7E-7</c:v>
                </c:pt>
                <c:pt idx="219">
                  <c:v>3.7E-7</c:v>
                </c:pt>
                <c:pt idx="220">
                  <c:v>3.7E-7</c:v>
                </c:pt>
                <c:pt idx="221">
                  <c:v>3.7E-7</c:v>
                </c:pt>
                <c:pt idx="222">
                  <c:v>3.7E-7</c:v>
                </c:pt>
                <c:pt idx="223">
                  <c:v>3.7E-7</c:v>
                </c:pt>
                <c:pt idx="224">
                  <c:v>3.7E-7</c:v>
                </c:pt>
                <c:pt idx="225">
                  <c:v>3.7E-7</c:v>
                </c:pt>
                <c:pt idx="226">
                  <c:v>3.7E-7</c:v>
                </c:pt>
                <c:pt idx="227">
                  <c:v>3.7E-7</c:v>
                </c:pt>
                <c:pt idx="228">
                  <c:v>3.7E-7</c:v>
                </c:pt>
                <c:pt idx="229">
                  <c:v>3.7E-7</c:v>
                </c:pt>
                <c:pt idx="230">
                  <c:v>3.7E-7</c:v>
                </c:pt>
                <c:pt idx="231">
                  <c:v>3.7E-7</c:v>
                </c:pt>
                <c:pt idx="232">
                  <c:v>3.7E-7</c:v>
                </c:pt>
                <c:pt idx="233">
                  <c:v>3.7E-7</c:v>
                </c:pt>
                <c:pt idx="234">
                  <c:v>3.7E-7</c:v>
                </c:pt>
                <c:pt idx="235">
                  <c:v>3.7E-7</c:v>
                </c:pt>
                <c:pt idx="236">
                  <c:v>3.7E-7</c:v>
                </c:pt>
                <c:pt idx="237">
                  <c:v>3.7E-7</c:v>
                </c:pt>
                <c:pt idx="238">
                  <c:v>3.7E-7</c:v>
                </c:pt>
                <c:pt idx="239">
                  <c:v>3.7E-7</c:v>
                </c:pt>
                <c:pt idx="240">
                  <c:v>3.7E-7</c:v>
                </c:pt>
                <c:pt idx="241">
                  <c:v>3.7E-7</c:v>
                </c:pt>
                <c:pt idx="242">
                  <c:v>3.7E-7</c:v>
                </c:pt>
                <c:pt idx="243">
                  <c:v>3.7E-7</c:v>
                </c:pt>
                <c:pt idx="244">
                  <c:v>3.7E-7</c:v>
                </c:pt>
                <c:pt idx="245">
                  <c:v>3.7E-7</c:v>
                </c:pt>
                <c:pt idx="246">
                  <c:v>3.7E-7</c:v>
                </c:pt>
                <c:pt idx="247">
                  <c:v>3.7E-7</c:v>
                </c:pt>
                <c:pt idx="248">
                  <c:v>3.7E-7</c:v>
                </c:pt>
                <c:pt idx="249">
                  <c:v>3.7E-7</c:v>
                </c:pt>
                <c:pt idx="250">
                  <c:v>3.7E-7</c:v>
                </c:pt>
                <c:pt idx="251">
                  <c:v>3.7E-7</c:v>
                </c:pt>
                <c:pt idx="252">
                  <c:v>3.7E-7</c:v>
                </c:pt>
                <c:pt idx="253">
                  <c:v>3.7E-7</c:v>
                </c:pt>
                <c:pt idx="254">
                  <c:v>3.7E-7</c:v>
                </c:pt>
                <c:pt idx="255">
                  <c:v>3.7E-7</c:v>
                </c:pt>
                <c:pt idx="256">
                  <c:v>3.7E-7</c:v>
                </c:pt>
                <c:pt idx="257">
                  <c:v>3.7E-7</c:v>
                </c:pt>
                <c:pt idx="258">
                  <c:v>3.7E-7</c:v>
                </c:pt>
                <c:pt idx="259">
                  <c:v>3.7E-7</c:v>
                </c:pt>
                <c:pt idx="260">
                  <c:v>3.7E-7</c:v>
                </c:pt>
                <c:pt idx="261">
                  <c:v>3.7E-7</c:v>
                </c:pt>
                <c:pt idx="262">
                  <c:v>3.7E-7</c:v>
                </c:pt>
                <c:pt idx="263">
                  <c:v>3.7E-7</c:v>
                </c:pt>
                <c:pt idx="264">
                  <c:v>3.7E-7</c:v>
                </c:pt>
                <c:pt idx="265">
                  <c:v>3.7E-7</c:v>
                </c:pt>
                <c:pt idx="266">
                  <c:v>3.7E-7</c:v>
                </c:pt>
                <c:pt idx="267">
                  <c:v>3.7E-7</c:v>
                </c:pt>
                <c:pt idx="268">
                  <c:v>3.7E-7</c:v>
                </c:pt>
                <c:pt idx="269">
                  <c:v>3.7E-7</c:v>
                </c:pt>
                <c:pt idx="270">
                  <c:v>3.7E-7</c:v>
                </c:pt>
                <c:pt idx="271">
                  <c:v>3.7E-7</c:v>
                </c:pt>
                <c:pt idx="272">
                  <c:v>3.7E-7</c:v>
                </c:pt>
                <c:pt idx="273">
                  <c:v>3.7E-7</c:v>
                </c:pt>
                <c:pt idx="274">
                  <c:v>3.7E-7</c:v>
                </c:pt>
                <c:pt idx="275">
                  <c:v>3.7000000000000016E-7</c:v>
                </c:pt>
                <c:pt idx="276">
                  <c:v>3.7014319948460593E-7</c:v>
                </c:pt>
                <c:pt idx="277">
                  <c:v>3.7042959845381732E-7</c:v>
                </c:pt>
                <c:pt idx="278">
                  <c:v>3.7085919690763431E-7</c:v>
                </c:pt>
                <c:pt idx="279">
                  <c:v>3.7143199484605687E-7</c:v>
                </c:pt>
                <c:pt idx="280">
                  <c:v>3.7214799226908508E-7</c:v>
                </c:pt>
                <c:pt idx="281">
                  <c:v>3.7300718917671886E-7</c:v>
                </c:pt>
                <c:pt idx="282">
                  <c:v>3.7400958556895825E-7</c:v>
                </c:pt>
                <c:pt idx="283">
                  <c:v>3.751551814458032E-7</c:v>
                </c:pt>
                <c:pt idx="284">
                  <c:v>3.7644397680725382E-7</c:v>
                </c:pt>
                <c:pt idx="285">
                  <c:v>3.7787597165330999E-7</c:v>
                </c:pt>
                <c:pt idx="286">
                  <c:v>3.7945116598397178E-7</c:v>
                </c:pt>
                <c:pt idx="287">
                  <c:v>3.8116955979923917E-7</c:v>
                </c:pt>
                <c:pt idx="288">
                  <c:v>3.8303115309911218E-7</c:v>
                </c:pt>
                <c:pt idx="289">
                  <c:v>3.850359458835908E-7</c:v>
                </c:pt>
                <c:pt idx="290">
                  <c:v>3.8718393815267498E-7</c:v>
                </c:pt>
                <c:pt idx="291">
                  <c:v>3.8947512990636478E-7</c:v>
                </c:pt>
                <c:pt idx="292">
                  <c:v>3.9190952114466018E-7</c:v>
                </c:pt>
                <c:pt idx="293">
                  <c:v>3.944871118675612E-7</c:v>
                </c:pt>
                <c:pt idx="294">
                  <c:v>3.9720790207506783E-7</c:v>
                </c:pt>
                <c:pt idx="295">
                  <c:v>4.0007189176718001E-7</c:v>
                </c:pt>
                <c:pt idx="296">
                  <c:v>4.0307908094389781E-7</c:v>
                </c:pt>
                <c:pt idx="297">
                  <c:v>4.0622946960522123E-7</c:v>
                </c:pt>
                <c:pt idx="298">
                  <c:v>4.0952305775115025E-7</c:v>
                </c:pt>
                <c:pt idx="299">
                  <c:v>4.1295984538168483E-7</c:v>
                </c:pt>
                <c:pt idx="300">
                  <c:v>4.1653983249682508E-7</c:v>
                </c:pt>
                <c:pt idx="301">
                  <c:v>4.2026301909657089E-7</c:v>
                </c:pt>
                <c:pt idx="302">
                  <c:v>4.2412940518092231E-7</c:v>
                </c:pt>
                <c:pt idx="303">
                  <c:v>4.2813899074987934E-7</c:v>
                </c:pt>
                <c:pt idx="304">
                  <c:v>4.3229177580344198E-7</c:v>
                </c:pt>
                <c:pt idx="305">
                  <c:v>4.3658776034161018E-7</c:v>
                </c:pt>
                <c:pt idx="306">
                  <c:v>4.41026944364384E-7</c:v>
                </c:pt>
                <c:pt idx="307">
                  <c:v>4.4560932787176342E-7</c:v>
                </c:pt>
                <c:pt idx="308">
                  <c:v>4.5033491086374846E-7</c:v>
                </c:pt>
                <c:pt idx="309">
                  <c:v>4.5520369334033911E-7</c:v>
                </c:pt>
                <c:pt idx="310">
                  <c:v>4.6021567530153532E-7</c:v>
                </c:pt>
                <c:pt idx="311">
                  <c:v>4.6537085674733714E-7</c:v>
                </c:pt>
                <c:pt idx="312">
                  <c:v>4.7066923767774463E-7</c:v>
                </c:pt>
                <c:pt idx="313">
                  <c:v>4.7611081809275767E-7</c:v>
                </c:pt>
                <c:pt idx="314">
                  <c:v>4.8169559799237628E-7</c:v>
                </c:pt>
                <c:pt idx="315">
                  <c:v>4.8742357737660055E-7</c:v>
                </c:pt>
                <c:pt idx="316">
                  <c:v>4.9329475624543038E-7</c:v>
                </c:pt>
                <c:pt idx="317">
                  <c:v>4.9930913459886587E-7</c:v>
                </c:pt>
                <c:pt idx="318">
                  <c:v>5.0546671243690692E-7</c:v>
                </c:pt>
                <c:pt idx="319">
                  <c:v>5.1176748975955353E-7</c:v>
                </c:pt>
                <c:pt idx="320">
                  <c:v>5.1821146656680581E-7</c:v>
                </c:pt>
                <c:pt idx="321">
                  <c:v>5.2479864285866365E-7</c:v>
                </c:pt>
                <c:pt idx="322">
                  <c:v>5.3152901863512715E-7</c:v>
                </c:pt>
                <c:pt idx="323">
                  <c:v>5.3840259389619621E-7</c:v>
                </c:pt>
                <c:pt idx="324">
                  <c:v>5.4541936864187083E-7</c:v>
                </c:pt>
                <c:pt idx="325">
                  <c:v>5.5257934287215111E-7</c:v>
                </c:pt>
                <c:pt idx="326">
                  <c:v>5.5988251658703695E-7</c:v>
                </c:pt>
                <c:pt idx="327">
                  <c:v>5.6732888978652846E-7</c:v>
                </c:pt>
                <c:pt idx="328">
                  <c:v>5.7491846247062553E-7</c:v>
                </c:pt>
                <c:pt idx="329">
                  <c:v>5.8265123463932816E-7</c:v>
                </c:pt>
                <c:pt idx="330">
                  <c:v>5.9052720629263645E-7</c:v>
                </c:pt>
                <c:pt idx="331">
                  <c:v>5.985463774305503E-7</c:v>
                </c:pt>
                <c:pt idx="332">
                  <c:v>6.0670874805306981E-7</c:v>
                </c:pt>
                <c:pt idx="333">
                  <c:v>6.1501431816019489E-7</c:v>
                </c:pt>
                <c:pt idx="334">
                  <c:v>6.2346308775192563E-7</c:v>
                </c:pt>
                <c:pt idx="335">
                  <c:v>6.3205505682826193E-7</c:v>
                </c:pt>
                <c:pt idx="336">
                  <c:v>6.4079022538920378E-7</c:v>
                </c:pt>
                <c:pt idx="337">
                  <c:v>6.4966859343475131E-7</c:v>
                </c:pt>
                <c:pt idx="338">
                  <c:v>6.5869016096490439E-7</c:v>
                </c:pt>
                <c:pt idx="339">
                  <c:v>6.6785492797966313E-7</c:v>
                </c:pt>
                <c:pt idx="340">
                  <c:v>6.7716289447902733E-7</c:v>
                </c:pt>
                <c:pt idx="341">
                  <c:v>6.866140604629972E-7</c:v>
                </c:pt>
                <c:pt idx="342">
                  <c:v>6.9620842593157273E-7</c:v>
                </c:pt>
                <c:pt idx="343">
                  <c:v>7.0594599088475392E-7</c:v>
                </c:pt>
                <c:pt idx="344">
                  <c:v>7.1582675532254057E-7</c:v>
                </c:pt>
                <c:pt idx="345">
                  <c:v>7.2585071924493288E-7</c:v>
                </c:pt>
                <c:pt idx="346">
                  <c:v>7.3601788265193076E-7</c:v>
                </c:pt>
                <c:pt idx="347">
                  <c:v>7.4632824554353429E-7</c:v>
                </c:pt>
                <c:pt idx="348">
                  <c:v>7.5678180791974339E-7</c:v>
                </c:pt>
                <c:pt idx="349">
                  <c:v>7.6737856978055815E-7</c:v>
                </c:pt>
                <c:pt idx="350">
                  <c:v>7.7811853112597836E-7</c:v>
                </c:pt>
                <c:pt idx="351">
                  <c:v>7.8900169195600424E-7</c:v>
                </c:pt>
                <c:pt idx="352">
                  <c:v>8.0002805227063579E-7</c:v>
                </c:pt>
                <c:pt idx="353">
                  <c:v>8.11197612069873E-7</c:v>
                </c:pt>
                <c:pt idx="354">
                  <c:v>8.2251037135371566E-7</c:v>
                </c:pt>
                <c:pt idx="355">
                  <c:v>8.3396633012216399E-7</c:v>
                </c:pt>
                <c:pt idx="356">
                  <c:v>8.4556548837521798E-7</c:v>
                </c:pt>
                <c:pt idx="357">
                  <c:v>8.5730784611287742E-7</c:v>
                </c:pt>
                <c:pt idx="358">
                  <c:v>8.6919340333514253E-7</c:v>
                </c:pt>
                <c:pt idx="359">
                  <c:v>8.8122216004201331E-7</c:v>
                </c:pt>
                <c:pt idx="360">
                  <c:v>8.9339411623348954E-7</c:v>
                </c:pt>
                <c:pt idx="361">
                  <c:v>9.0570927190957143E-7</c:v>
                </c:pt>
                <c:pt idx="362">
                  <c:v>9.1816762707025899E-7</c:v>
                </c:pt>
                <c:pt idx="363">
                  <c:v>9.3076918171555221E-7</c:v>
                </c:pt>
                <c:pt idx="364">
                  <c:v>9.4351393584545089E-7</c:v>
                </c:pt>
                <c:pt idx="365">
                  <c:v>9.5640188945995523E-7</c:v>
                </c:pt>
                <c:pt idx="366">
                  <c:v>9.6943304255906524E-7</c:v>
                </c:pt>
                <c:pt idx="367">
                  <c:v>9.826073951427807E-7</c:v>
                </c:pt>
                <c:pt idx="368">
                  <c:v>9.9592494721110182E-7</c:v>
                </c:pt>
                <c:pt idx="369">
                  <c:v>1.0093856987640286E-6</c:v>
                </c:pt>
                <c:pt idx="370">
                  <c:v>1.0229896498015609E-6</c:v>
                </c:pt>
                <c:pt idx="371">
                  <c:v>1.0367368003236988E-6</c:v>
                </c:pt>
                <c:pt idx="372">
                  <c:v>1.0506271503304423E-6</c:v>
                </c:pt>
                <c:pt idx="373">
                  <c:v>1.0646606998217916E-6</c:v>
                </c:pt>
                <c:pt idx="374">
                  <c:v>1.0788374487977463E-6</c:v>
                </c:pt>
                <c:pt idx="375">
                  <c:v>1.0931573972583066E-6</c:v>
                </c:pt>
                <c:pt idx="376">
                  <c:v>1.1076205452034726E-6</c:v>
                </c:pt>
                <c:pt idx="377">
                  <c:v>1.1222268926332441E-6</c:v>
                </c:pt>
                <c:pt idx="378">
                  <c:v>1.1369764395476213E-6</c:v>
                </c:pt>
                <c:pt idx="379">
                  <c:v>1.1518691859466041E-6</c:v>
                </c:pt>
                <c:pt idx="380">
                  <c:v>1.1669051318301923E-6</c:v>
                </c:pt>
                <c:pt idx="381">
                  <c:v>1.1820842771983862E-6</c:v>
                </c:pt>
                <c:pt idx="382">
                  <c:v>1.1974066220511858E-6</c:v>
                </c:pt>
                <c:pt idx="383">
                  <c:v>1.2128721663885911E-6</c:v>
                </c:pt>
                <c:pt idx="384">
                  <c:v>1.2284809102106018E-6</c:v>
                </c:pt>
                <c:pt idx="385">
                  <c:v>1.2442328535172182E-6</c:v>
                </c:pt>
                <c:pt idx="386">
                  <c:v>1.2601279963084402E-6</c:v>
                </c:pt>
                <c:pt idx="387">
                  <c:v>1.2761663385842677E-6</c:v>
                </c:pt>
                <c:pt idx="388">
                  <c:v>1.2923478803447008E-6</c:v>
                </c:pt>
                <c:pt idx="389">
                  <c:v>1.3086726215897397E-6</c:v>
                </c:pt>
                <c:pt idx="390">
                  <c:v>1.3251405623193841E-6</c:v>
                </c:pt>
                <c:pt idx="391">
                  <c:v>1.3417517025336341E-6</c:v>
                </c:pt>
                <c:pt idx="392">
                  <c:v>1.3585060422324897E-6</c:v>
                </c:pt>
                <c:pt idx="393">
                  <c:v>1.3754035814159509E-6</c:v>
                </c:pt>
                <c:pt idx="394">
                  <c:v>1.3924443200840177E-6</c:v>
                </c:pt>
                <c:pt idx="395">
                  <c:v>1.4096282582366901E-6</c:v>
                </c:pt>
                <c:pt idx="396">
                  <c:v>1.4269553958739679E-6</c:v>
                </c:pt>
                <c:pt idx="397">
                  <c:v>1.4444257329958516E-6</c:v>
                </c:pt>
                <c:pt idx="398">
                  <c:v>1.462039269602341E-6</c:v>
                </c:pt>
                <c:pt idx="399">
                  <c:v>1.4797960056934358E-6</c:v>
                </c:pt>
                <c:pt idx="400">
                  <c:v>1.4976959412691361E-6</c:v>
                </c:pt>
                <c:pt idx="401">
                  <c:v>1.5157390763294423E-6</c:v>
                </c:pt>
                <c:pt idx="402">
                  <c:v>1.5339254108743537E-6</c:v>
                </c:pt>
                <c:pt idx="403">
                  <c:v>1.552254944903871E-6</c:v>
                </c:pt>
                <c:pt idx="404">
                  <c:v>1.5707276784179937E-6</c:v>
                </c:pt>
                <c:pt idx="405">
                  <c:v>1.5893436114167221E-6</c:v>
                </c:pt>
                <c:pt idx="406">
                  <c:v>1.6081027439000562E-6</c:v>
                </c:pt>
                <c:pt idx="407">
                  <c:v>1.6270050758679959E-6</c:v>
                </c:pt>
                <c:pt idx="408">
                  <c:v>1.6460506073205411E-6</c:v>
                </c:pt>
                <c:pt idx="409">
                  <c:v>1.6652393382576919E-6</c:v>
                </c:pt>
                <c:pt idx="410">
                  <c:v>1.6845712686794482E-6</c:v>
                </c:pt>
                <c:pt idx="411">
                  <c:v>1.7040463985858102E-6</c:v>
                </c:pt>
                <c:pt idx="412">
                  <c:v>1.7236647279767778E-6</c:v>
                </c:pt>
                <c:pt idx="413">
                  <c:v>1.7434262568523511E-6</c:v>
                </c:pt>
                <c:pt idx="414">
                  <c:v>1.7633309852125299E-6</c:v>
                </c:pt>
                <c:pt idx="415">
                  <c:v>1.7833789130573145E-6</c:v>
                </c:pt>
                <c:pt idx="416">
                  <c:v>1.8035700403867044E-6</c:v>
                </c:pt>
                <c:pt idx="417">
                  <c:v>1.8239043672007001E-6</c:v>
                </c:pt>
                <c:pt idx="418">
                  <c:v>1.8443818934993013E-6</c:v>
                </c:pt>
                <c:pt idx="419">
                  <c:v>1.8650026192825079E-6</c:v>
                </c:pt>
                <c:pt idx="420">
                  <c:v>1.8857665445503205E-6</c:v>
                </c:pt>
                <c:pt idx="421">
                  <c:v>1.9066736693027385E-6</c:v>
                </c:pt>
                <c:pt idx="422">
                  <c:v>1.9277239935397619E-6</c:v>
                </c:pt>
                <c:pt idx="423">
                  <c:v>1.9489175172613914E-6</c:v>
                </c:pt>
                <c:pt idx="424">
                  <c:v>1.9702542404676262E-6</c:v>
                </c:pt>
                <c:pt idx="425">
                  <c:v>1.9917341631584666E-6</c:v>
                </c:pt>
                <c:pt idx="426">
                  <c:v>2.0133572853339127E-6</c:v>
                </c:pt>
                <c:pt idx="427">
                  <c:v>2.035123606993964E-6</c:v>
                </c:pt>
                <c:pt idx="428">
                  <c:v>2.0570331281386215E-6</c:v>
                </c:pt>
                <c:pt idx="429">
                  <c:v>2.0790858487678841E-6</c:v>
                </c:pt>
                <c:pt idx="430">
                  <c:v>2.1012817688817524E-6</c:v>
                </c:pt>
                <c:pt idx="431">
                  <c:v>2.1236208884802264E-6</c:v>
                </c:pt>
                <c:pt idx="432">
                  <c:v>2.1461032075633057E-6</c:v>
                </c:pt>
                <c:pt idx="433">
                  <c:v>2.1687287261309914E-6</c:v>
                </c:pt>
                <c:pt idx="434">
                  <c:v>2.1914974441832824E-6</c:v>
                </c:pt>
                <c:pt idx="435">
                  <c:v>2.2144093617201786E-6</c:v>
                </c:pt>
                <c:pt idx="436">
                  <c:v>2.237464478741681E-6</c:v>
                </c:pt>
                <c:pt idx="437">
                  <c:v>2.2606627952477885E-6</c:v>
                </c:pt>
                <c:pt idx="438">
                  <c:v>2.2840043112385018E-6</c:v>
                </c:pt>
                <c:pt idx="439">
                  <c:v>2.3074890267138206E-6</c:v>
                </c:pt>
                <c:pt idx="440">
                  <c:v>2.3311169416737452E-6</c:v>
                </c:pt>
                <c:pt idx="441">
                  <c:v>2.3548880561182754E-6</c:v>
                </c:pt>
                <c:pt idx="442">
                  <c:v>2.3788023700474109E-6</c:v>
                </c:pt>
                <c:pt idx="443">
                  <c:v>2.402859883461152E-6</c:v>
                </c:pt>
                <c:pt idx="444">
                  <c:v>2.4270605963594988E-6</c:v>
                </c:pt>
                <c:pt idx="445">
                  <c:v>2.4514045087424513E-6</c:v>
                </c:pt>
                <c:pt idx="446">
                  <c:v>2.4758916206100094E-6</c:v>
                </c:pt>
                <c:pt idx="447">
                  <c:v>2.5005219319621727E-6</c:v>
                </c:pt>
                <c:pt idx="448">
                  <c:v>2.5252954427989418E-6</c:v>
                </c:pt>
                <c:pt idx="449">
                  <c:v>2.5502121531203169E-6</c:v>
                </c:pt>
                <c:pt idx="450">
                  <c:v>2.5752720629262977E-6</c:v>
                </c:pt>
                <c:pt idx="451">
                  <c:v>2.6004751722168837E-6</c:v>
                </c:pt>
                <c:pt idx="452">
                  <c:v>2.6258214809920754E-6</c:v>
                </c:pt>
                <c:pt idx="453">
                  <c:v>2.6513109892518727E-6</c:v>
                </c:pt>
                <c:pt idx="454">
                  <c:v>2.6769436969962758E-6</c:v>
                </c:pt>
                <c:pt idx="455">
                  <c:v>2.7027196042252844E-6</c:v>
                </c:pt>
                <c:pt idx="456">
                  <c:v>2.7286387109388984E-6</c:v>
                </c:pt>
                <c:pt idx="457">
                  <c:v>2.7547010171371184E-6</c:v>
                </c:pt>
                <c:pt idx="458">
                  <c:v>2.7809065228199436E-6</c:v>
                </c:pt>
                <c:pt idx="459">
                  <c:v>2.8072552279873741E-6</c:v>
                </c:pt>
                <c:pt idx="460">
                  <c:v>2.8337471326394107E-6</c:v>
                </c:pt>
                <c:pt idx="461">
                  <c:v>2.8603822367760525E-6</c:v>
                </c:pt>
                <c:pt idx="462">
                  <c:v>2.8871605403973005E-6</c:v>
                </c:pt>
                <c:pt idx="463">
                  <c:v>2.9140820435031536E-6</c:v>
                </c:pt>
                <c:pt idx="464">
                  <c:v>2.941146746093612E-6</c:v>
                </c:pt>
                <c:pt idx="465">
                  <c:v>2.9683546481686769E-6</c:v>
                </c:pt>
                <c:pt idx="466">
                  <c:v>2.9957057497283471E-6</c:v>
                </c:pt>
                <c:pt idx="467">
                  <c:v>3.0232000507726229E-6</c:v>
                </c:pt>
                <c:pt idx="468">
                  <c:v>3.0508375513015044E-6</c:v>
                </c:pt>
                <c:pt idx="469">
                  <c:v>3.0786182513149911E-6</c:v>
                </c:pt>
                <c:pt idx="470">
                  <c:v>3.1065421508130839E-6</c:v>
                </c:pt>
                <c:pt idx="471">
                  <c:v>3.134609249795782E-6</c:v>
                </c:pt>
                <c:pt idx="472">
                  <c:v>3.1628195482630857E-6</c:v>
                </c:pt>
                <c:pt idx="473">
                  <c:v>3.1911730462149951E-6</c:v>
                </c:pt>
                <c:pt idx="474">
                  <c:v>3.2196697436515097E-6</c:v>
                </c:pt>
                <c:pt idx="475">
                  <c:v>3.2483096405726304E-6</c:v>
                </c:pt>
                <c:pt idx="476">
                  <c:v>3.2770927369783563E-6</c:v>
                </c:pt>
                <c:pt idx="477">
                  <c:v>3.306019032868688E-6</c:v>
                </c:pt>
                <c:pt idx="478">
                  <c:v>3.3350885282436253E-6</c:v>
                </c:pt>
                <c:pt idx="479">
                  <c:v>3.3643012231031678E-6</c:v>
                </c:pt>
                <c:pt idx="480">
                  <c:v>3.3936571174473168E-6</c:v>
                </c:pt>
                <c:pt idx="481">
                  <c:v>3.4231562112760707E-6</c:v>
                </c:pt>
                <c:pt idx="482">
                  <c:v>3.4527985045894302E-6</c:v>
                </c:pt>
                <c:pt idx="483">
                  <c:v>3.4825839973873954E-6</c:v>
                </c:pt>
                <c:pt idx="484">
                  <c:v>3.5125126896699662E-6</c:v>
                </c:pt>
                <c:pt idx="485">
                  <c:v>3.5425845814371427E-6</c:v>
                </c:pt>
                <c:pt idx="486">
                  <c:v>3.5727996726889245E-6</c:v>
                </c:pt>
                <c:pt idx="487">
                  <c:v>3.6031579634253123E-6</c:v>
                </c:pt>
                <c:pt idx="488">
                  <c:v>3.6336594536463063E-6</c:v>
                </c:pt>
                <c:pt idx="489">
                  <c:v>3.664304143351905E-6</c:v>
                </c:pt>
                <c:pt idx="490">
                  <c:v>3.6950920325421099E-6</c:v>
                </c:pt>
                <c:pt idx="491">
                  <c:v>3.72602312121692E-6</c:v>
                </c:pt>
                <c:pt idx="492">
                  <c:v>3.7570974093763361E-6</c:v>
                </c:pt>
                <c:pt idx="493">
                  <c:v>3.7883148970203571E-6</c:v>
                </c:pt>
                <c:pt idx="494">
                  <c:v>3.8196755841489842E-6</c:v>
                </c:pt>
                <c:pt idx="495">
                  <c:v>3.8511794707622169E-6</c:v>
                </c:pt>
                <c:pt idx="496">
                  <c:v>3.8828265568600549E-6</c:v>
                </c:pt>
                <c:pt idx="497">
                  <c:v>3.914616842442499E-6</c:v>
                </c:pt>
                <c:pt idx="498">
                  <c:v>3.9465503275095483E-6</c:v>
                </c:pt>
                <c:pt idx="499">
                  <c:v>3.9786270120612028E-6</c:v>
                </c:pt>
                <c:pt idx="500">
                  <c:v>4.0108468960974635E-6</c:v>
                </c:pt>
                <c:pt idx="501">
                  <c:v>4.0432099796183294E-6</c:v>
                </c:pt>
                <c:pt idx="502">
                  <c:v>4.0757162626238013E-6</c:v>
                </c:pt>
                <c:pt idx="503">
                  <c:v>4.1083657451138786E-6</c:v>
                </c:pt>
                <c:pt idx="504">
                  <c:v>4.141158427088561E-6</c:v>
                </c:pt>
                <c:pt idx="505">
                  <c:v>4.1740943085478504E-6</c:v>
                </c:pt>
                <c:pt idx="506">
                  <c:v>4.2071733894917442E-6</c:v>
                </c:pt>
                <c:pt idx="507">
                  <c:v>4.2403956699202441E-6</c:v>
                </c:pt>
                <c:pt idx="508">
                  <c:v>4.2737611498333492E-6</c:v>
                </c:pt>
                <c:pt idx="509">
                  <c:v>4.3072698292310604E-6</c:v>
                </c:pt>
                <c:pt idx="510">
                  <c:v>4.3409217081133768E-6</c:v>
                </c:pt>
                <c:pt idx="511">
                  <c:v>4.3747167864802994E-6</c:v>
                </c:pt>
                <c:pt idx="512">
                  <c:v>4.4086550643318271E-6</c:v>
                </c:pt>
                <c:pt idx="513">
                  <c:v>4.442736541667961E-6</c:v>
                </c:pt>
                <c:pt idx="514">
                  <c:v>4.4769612184886993E-6</c:v>
                </c:pt>
                <c:pt idx="515">
                  <c:v>4.5113290947940445E-6</c:v>
                </c:pt>
                <c:pt idx="516">
                  <c:v>4.545840170583994E-6</c:v>
                </c:pt>
                <c:pt idx="517">
                  <c:v>4.5804944458585497E-6</c:v>
                </c:pt>
                <c:pt idx="518">
                  <c:v>4.6152919206177106E-6</c:v>
                </c:pt>
                <c:pt idx="519">
                  <c:v>4.6502325948614776E-6</c:v>
                </c:pt>
                <c:pt idx="520">
                  <c:v>4.6853164685898507E-6</c:v>
                </c:pt>
                <c:pt idx="521">
                  <c:v>4.7205435418028291E-6</c:v>
                </c:pt>
                <c:pt idx="522">
                  <c:v>4.7559138145004135E-6</c:v>
                </c:pt>
                <c:pt idx="523">
                  <c:v>4.7914272866826023E-6</c:v>
                </c:pt>
                <c:pt idx="524">
                  <c:v>4.8270839583493981E-6</c:v>
                </c:pt>
                <c:pt idx="525">
                  <c:v>4.8628838295007982E-6</c:v>
                </c:pt>
                <c:pt idx="526">
                  <c:v>4.8988269001368045E-6</c:v>
                </c:pt>
                <c:pt idx="527">
                  <c:v>4.9349131702574159E-6</c:v>
                </c:pt>
                <c:pt idx="528">
                  <c:v>4.9711426398626344E-6</c:v>
                </c:pt>
                <c:pt idx="529">
                  <c:v>5.0075153089524572E-6</c:v>
                </c:pt>
                <c:pt idx="530">
                  <c:v>5.0440311775268852E-6</c:v>
                </c:pt>
                <c:pt idx="531">
                  <c:v>5.0806902455859194E-6</c:v>
                </c:pt>
                <c:pt idx="532">
                  <c:v>5.1174925131295596E-6</c:v>
                </c:pt>
                <c:pt idx="533">
                  <c:v>5.1544379801578042E-6</c:v>
                </c:pt>
                <c:pt idx="534">
                  <c:v>5.1915266466706558E-6</c:v>
                </c:pt>
                <c:pt idx="535">
                  <c:v>5.2287585126681126E-6</c:v>
                </c:pt>
                <c:pt idx="536">
                  <c:v>5.2661335781501746E-6</c:v>
                </c:pt>
                <c:pt idx="537">
                  <c:v>5.3036518431168427E-6</c:v>
                </c:pt>
                <c:pt idx="538">
                  <c:v>5.3413133075681161E-6</c:v>
                </c:pt>
                <c:pt idx="539">
                  <c:v>5.3791179715039956E-6</c:v>
                </c:pt>
                <c:pt idx="540">
                  <c:v>5.4170658349244803E-6</c:v>
                </c:pt>
                <c:pt idx="541">
                  <c:v>5.4551568978295702E-6</c:v>
                </c:pt>
                <c:pt idx="542">
                  <c:v>5.4933911602192662E-6</c:v>
                </c:pt>
                <c:pt idx="543">
                  <c:v>5.5317686220935675E-6</c:v>
                </c:pt>
                <c:pt idx="544">
                  <c:v>5.5702892834524749E-6</c:v>
                </c:pt>
                <c:pt idx="545">
                  <c:v>5.6089531442959875E-6</c:v>
                </c:pt>
                <c:pt idx="546">
                  <c:v>5.6477602046241053E-6</c:v>
                </c:pt>
                <c:pt idx="547">
                  <c:v>5.6867104644368293E-6</c:v>
                </c:pt>
                <c:pt idx="548">
                  <c:v>5.7258039237341584E-6</c:v>
                </c:pt>
                <c:pt idx="549">
                  <c:v>5.7650405825160937E-6</c:v>
                </c:pt>
                <c:pt idx="550">
                  <c:v>5.8044204407826342E-6</c:v>
                </c:pt>
                <c:pt idx="551">
                  <c:v>5.8439434985337799E-6</c:v>
                </c:pt>
                <c:pt idx="552">
                  <c:v>5.8836097557695326E-6</c:v>
                </c:pt>
                <c:pt idx="553">
                  <c:v>5.9234192124898897E-6</c:v>
                </c:pt>
                <c:pt idx="554">
                  <c:v>5.9633718686948529E-6</c:v>
                </c:pt>
                <c:pt idx="555">
                  <c:v>6.0034677243844221E-6</c:v>
                </c:pt>
                <c:pt idx="556">
                  <c:v>6.0437067795585966E-6</c:v>
                </c:pt>
                <c:pt idx="557">
                  <c:v>6.0840890342173763E-6</c:v>
                </c:pt>
                <c:pt idx="558">
                  <c:v>6.1246144883607613E-6</c:v>
                </c:pt>
                <c:pt idx="559">
                  <c:v>6.1652831419887524E-6</c:v>
                </c:pt>
                <c:pt idx="560">
                  <c:v>6.2060949951013495E-6</c:v>
                </c:pt>
                <c:pt idx="561">
                  <c:v>6.2470500476985511E-6</c:v>
                </c:pt>
                <c:pt idx="562">
                  <c:v>6.2881482997803596E-6</c:v>
                </c:pt>
                <c:pt idx="563">
                  <c:v>6.3293897513467724E-6</c:v>
                </c:pt>
                <c:pt idx="564">
                  <c:v>6.3707744023977914E-6</c:v>
                </c:pt>
                <c:pt idx="565">
                  <c:v>6.4123022529334165E-6</c:v>
                </c:pt>
                <c:pt idx="566">
                  <c:v>6.4539733029536467E-6</c:v>
                </c:pt>
                <c:pt idx="567">
                  <c:v>6.4957875524584823E-6</c:v>
                </c:pt>
                <c:pt idx="568">
                  <c:v>6.5377450014479239E-6</c:v>
                </c:pt>
                <c:pt idx="569">
                  <c:v>6.5798456499219708E-6</c:v>
                </c:pt>
                <c:pt idx="570">
                  <c:v>6.6220894978806237E-6</c:v>
                </c:pt>
                <c:pt idx="571">
                  <c:v>6.6644765453238828E-6</c:v>
                </c:pt>
                <c:pt idx="572">
                  <c:v>6.7070067922517462E-6</c:v>
                </c:pt>
                <c:pt idx="573">
                  <c:v>6.7496802386642157E-6</c:v>
                </c:pt>
                <c:pt idx="574">
                  <c:v>6.7924968845612914E-6</c:v>
                </c:pt>
                <c:pt idx="575">
                  <c:v>6.8354567299429722E-6</c:v>
                </c:pt>
                <c:pt idx="576">
                  <c:v>6.8785597748092583E-6</c:v>
                </c:pt>
                <c:pt idx="577">
                  <c:v>6.9218060191601497E-6</c:v>
                </c:pt>
                <c:pt idx="578">
                  <c:v>6.9651954629956471E-6</c:v>
                </c:pt>
                <c:pt idx="579">
                  <c:v>7.0087281063157506E-6</c:v>
                </c:pt>
                <c:pt idx="580">
                  <c:v>6.9137424672822021E-6</c:v>
                </c:pt>
                <c:pt idx="581">
                  <c:v>6.8190682565733538E-6</c:v>
                </c:pt>
                <c:pt idx="582">
                  <c:v>6.7247054741892055E-6</c:v>
                </c:pt>
                <c:pt idx="583">
                  <c:v>6.6306541201297582E-6</c:v>
                </c:pt>
                <c:pt idx="584">
                  <c:v>6.5369141943950109E-6</c:v>
                </c:pt>
                <c:pt idx="585">
                  <c:v>6.443485696984963E-6</c:v>
                </c:pt>
                <c:pt idx="586">
                  <c:v>6.3503686278996151E-6</c:v>
                </c:pt>
                <c:pt idx="587">
                  <c:v>6.2575629871389682E-6</c:v>
                </c:pt>
                <c:pt idx="588">
                  <c:v>6.1650687747030213E-6</c:v>
                </c:pt>
                <c:pt idx="589">
                  <c:v>6.0728859905917738E-6</c:v>
                </c:pt>
                <c:pt idx="590">
                  <c:v>5.9810146348052263E-6</c:v>
                </c:pt>
                <c:pt idx="591">
                  <c:v>5.8894547073433798E-6</c:v>
                </c:pt>
                <c:pt idx="592">
                  <c:v>5.7982062082062334E-6</c:v>
                </c:pt>
                <c:pt idx="593">
                  <c:v>5.707269137393787E-6</c:v>
                </c:pt>
                <c:pt idx="594">
                  <c:v>5.6166434949060408E-6</c:v>
                </c:pt>
                <c:pt idx="595">
                  <c:v>5.5263292807429947E-6</c:v>
                </c:pt>
                <c:pt idx="596">
                  <c:v>5.4363264949046487E-6</c:v>
                </c:pt>
                <c:pt idx="597">
                  <c:v>5.3466351373910028E-6</c:v>
                </c:pt>
                <c:pt idx="598">
                  <c:v>5.2572552082020569E-6</c:v>
                </c:pt>
                <c:pt idx="599">
                  <c:v>5.1681867073378121E-6</c:v>
                </c:pt>
                <c:pt idx="600">
                  <c:v>5.0794296347982665E-6</c:v>
                </c:pt>
                <c:pt idx="601">
                  <c:v>4.9909839905834218E-6</c:v>
                </c:pt>
                <c:pt idx="602">
                  <c:v>4.9028497746932764E-6</c:v>
                </c:pt>
                <c:pt idx="603">
                  <c:v>4.8150269871278319E-6</c:v>
                </c:pt>
                <c:pt idx="604">
                  <c:v>4.7275156278870867E-6</c:v>
                </c:pt>
                <c:pt idx="605">
                  <c:v>4.6403156969710424E-6</c:v>
                </c:pt>
                <c:pt idx="606">
                  <c:v>4.5534271943796983E-6</c:v>
                </c:pt>
                <c:pt idx="607">
                  <c:v>4.4668501201130542E-6</c:v>
                </c:pt>
                <c:pt idx="608">
                  <c:v>4.3805844741711111E-6</c:v>
                </c:pt>
                <c:pt idx="609">
                  <c:v>4.2946302565538664E-6</c:v>
                </c:pt>
                <c:pt idx="610">
                  <c:v>4.2089874672613226E-6</c:v>
                </c:pt>
                <c:pt idx="611">
                  <c:v>4.1236561062934798E-6</c:v>
                </c:pt>
                <c:pt idx="612">
                  <c:v>4.0386361736503362E-6</c:v>
                </c:pt>
                <c:pt idx="613">
                  <c:v>3.9539276693318936E-6</c:v>
                </c:pt>
                <c:pt idx="614">
                  <c:v>3.8695305933381511E-6</c:v>
                </c:pt>
                <c:pt idx="615">
                  <c:v>3.7854449456691083E-6</c:v>
                </c:pt>
                <c:pt idx="616">
                  <c:v>3.7016707263247655E-6</c:v>
                </c:pt>
                <c:pt idx="617">
                  <c:v>3.6182079353051229E-6</c:v>
                </c:pt>
                <c:pt idx="618">
                  <c:v>3.5350565726101804E-6</c:v>
                </c:pt>
                <c:pt idx="619">
                  <c:v>3.4522166382399383E-6</c:v>
                </c:pt>
                <c:pt idx="620">
                  <c:v>3.3696881321943969E-6</c:v>
                </c:pt>
                <c:pt idx="621">
                  <c:v>3.2874710544735551E-6</c:v>
                </c:pt>
                <c:pt idx="622">
                  <c:v>3.2055654050774133E-6</c:v>
                </c:pt>
                <c:pt idx="623">
                  <c:v>3.1239711840059722E-6</c:v>
                </c:pt>
                <c:pt idx="624">
                  <c:v>3.0426883912592307E-6</c:v>
                </c:pt>
                <c:pt idx="625">
                  <c:v>2.9617170268371897E-6</c:v>
                </c:pt>
                <c:pt idx="626">
                  <c:v>2.8810570907398488E-6</c:v>
                </c:pt>
                <c:pt idx="627">
                  <c:v>2.8007085829672084E-6</c:v>
                </c:pt>
                <c:pt idx="628">
                  <c:v>2.7206715035192677E-6</c:v>
                </c:pt>
                <c:pt idx="629">
                  <c:v>2.6409458523960276E-6</c:v>
                </c:pt>
                <c:pt idx="630">
                  <c:v>2.5615316295974875E-6</c:v>
                </c:pt>
                <c:pt idx="631">
                  <c:v>2.4824288351236472E-6</c:v>
                </c:pt>
                <c:pt idx="632">
                  <c:v>2.4036374689745073E-6</c:v>
                </c:pt>
                <c:pt idx="633">
                  <c:v>2.325157531150068E-6</c:v>
                </c:pt>
                <c:pt idx="634">
                  <c:v>2.2469890216503283E-6</c:v>
                </c:pt>
                <c:pt idx="635">
                  <c:v>2.1691319404752888E-6</c:v>
                </c:pt>
                <c:pt idx="636">
                  <c:v>2.0915862876249497E-6</c:v>
                </c:pt>
                <c:pt idx="637">
                  <c:v>2.0143520630993108E-6</c:v>
                </c:pt>
                <c:pt idx="638">
                  <c:v>1.937429266898372E-6</c:v>
                </c:pt>
                <c:pt idx="639">
                  <c:v>1.8608178990221335E-6</c:v>
                </c:pt>
                <c:pt idx="640">
                  <c:v>1.7845179594705948E-6</c:v>
                </c:pt>
                <c:pt idx="641">
                  <c:v>1.7085294482437567E-6</c:v>
                </c:pt>
                <c:pt idx="642">
                  <c:v>1.6328523653416185E-6</c:v>
                </c:pt>
                <c:pt idx="643">
                  <c:v>1.5574867107641804E-6</c:v>
                </c:pt>
                <c:pt idx="644">
                  <c:v>1.4824324845114424E-6</c:v>
                </c:pt>
                <c:pt idx="645">
                  <c:v>1.4076896865834047E-6</c:v>
                </c:pt>
                <c:pt idx="646">
                  <c:v>1.3332583169800671E-6</c:v>
                </c:pt>
                <c:pt idx="647">
                  <c:v>1.2591383757014296E-6</c:v>
                </c:pt>
                <c:pt idx="648">
                  <c:v>1.1853298627474924E-6</c:v>
                </c:pt>
                <c:pt idx="649">
                  <c:v>1.1118327781182551E-6</c:v>
                </c:pt>
                <c:pt idx="650">
                  <c:v>1.0386471218137181E-6</c:v>
                </c:pt>
                <c:pt idx="651">
                  <c:v>9.6577289383388124E-7</c:v>
                </c:pt>
                <c:pt idx="652">
                  <c:v>8.9321009417874445E-7</c:v>
                </c:pt>
                <c:pt idx="653">
                  <c:v>8.2095872284830798E-7</c:v>
                </c:pt>
                <c:pt idx="654">
                  <c:v>7.4901877984257161E-7</c:v>
                </c:pt>
                <c:pt idx="655">
                  <c:v>6.7739026516153534E-7</c:v>
                </c:pt>
                <c:pt idx="656">
                  <c:v>6.0607317880519917E-7</c:v>
                </c:pt>
                <c:pt idx="657">
                  <c:v>5.3506752077356321E-7</c:v>
                </c:pt>
                <c:pt idx="658">
                  <c:v>4.643732910666274E-7</c:v>
                </c:pt>
                <c:pt idx="659">
                  <c:v>3.9399048968439169E-7</c:v>
                </c:pt>
                <c:pt idx="660">
                  <c:v>3.2391911662685613E-7</c:v>
                </c:pt>
                <c:pt idx="661">
                  <c:v>2.5415917189402073E-7</c:v>
                </c:pt>
                <c:pt idx="662">
                  <c:v>1.8471065548588551E-7</c:v>
                </c:pt>
                <c:pt idx="663">
                  <c:v>1.1557356740245044E-7</c:v>
                </c:pt>
                <c:pt idx="664">
                  <c:v>4.6747907643715496E-8</c:v>
                </c:pt>
                <c:pt idx="665">
                  <c:v>-2.1766323790319345E-8</c:v>
                </c:pt>
                <c:pt idx="666">
                  <c:v>-8.9969126899653979E-8</c:v>
                </c:pt>
                <c:pt idx="667">
                  <c:v>-1.5786050168428841E-7</c:v>
                </c:pt>
                <c:pt idx="668">
                  <c:v>-2.2544044814422284E-7</c:v>
                </c:pt>
                <c:pt idx="669">
                  <c:v>-2.9270896627945707E-7</c:v>
                </c:pt>
                <c:pt idx="670">
                  <c:v>-3.5966605608999109E-7</c:v>
                </c:pt>
                <c:pt idx="671">
                  <c:v>-4.2631171757582511E-7</c:v>
                </c:pt>
                <c:pt idx="672">
                  <c:v>-4.9264595073695888E-7</c:v>
                </c:pt>
                <c:pt idx="673">
                  <c:v>-5.5866875557339249E-7</c:v>
                </c:pt>
                <c:pt idx="674">
                  <c:v>-6.24380132085126E-7</c:v>
                </c:pt>
                <c:pt idx="675">
                  <c:v>-6.897800802721592E-7</c:v>
                </c:pt>
                <c:pt idx="676">
                  <c:v>-7.5486860013449251E-7</c:v>
                </c:pt>
                <c:pt idx="677">
                  <c:v>-8.1964569167212551E-7</c:v>
                </c:pt>
                <c:pt idx="678">
                  <c:v>-8.8411135488505841E-7</c:v>
                </c:pt>
                <c:pt idx="679">
                  <c:v>-9.4826558977329121E-7</c:v>
                </c:pt>
                <c:pt idx="680">
                  <c:v>-1.0121083963368237E-6</c:v>
                </c:pt>
                <c:pt idx="681">
                  <c:v>-1.0756397745756561E-6</c:v>
                </c:pt>
                <c:pt idx="682">
                  <c:v>-1.1388597244897884E-6</c:v>
                </c:pt>
                <c:pt idx="683">
                  <c:v>-1.2017682460792205E-6</c:v>
                </c:pt>
                <c:pt idx="684">
                  <c:v>-1.2643653393439526E-6</c:v>
                </c:pt>
                <c:pt idx="685">
                  <c:v>-1.3266510042839846E-6</c:v>
                </c:pt>
                <c:pt idx="686">
                  <c:v>-1.3886252408993163E-6</c:v>
                </c:pt>
                <c:pt idx="687">
                  <c:v>-1.4502880491899476E-6</c:v>
                </c:pt>
                <c:pt idx="688">
                  <c:v>-1.5116394291558791E-6</c:v>
                </c:pt>
                <c:pt idx="689">
                  <c:v>-1.5726793807971103E-6</c:v>
                </c:pt>
                <c:pt idx="690">
                  <c:v>-1.6334079041136413E-6</c:v>
                </c:pt>
                <c:pt idx="691">
                  <c:v>-1.6938249991054723E-6</c:v>
                </c:pt>
                <c:pt idx="692">
                  <c:v>-1.7539306657726031E-6</c:v>
                </c:pt>
                <c:pt idx="693">
                  <c:v>-1.8137249041150339E-6</c:v>
                </c:pt>
                <c:pt idx="694">
                  <c:v>-1.8732077141327645E-6</c:v>
                </c:pt>
                <c:pt idx="695">
                  <c:v>-1.9323790958257953E-6</c:v>
                </c:pt>
                <c:pt idx="696">
                  <c:v>-1.9912390491941257E-6</c:v>
                </c:pt>
                <c:pt idx="697">
                  <c:v>-2.0497875742377557E-6</c:v>
                </c:pt>
                <c:pt idx="698">
                  <c:v>-2.1080246709566855E-6</c:v>
                </c:pt>
                <c:pt idx="699">
                  <c:v>-2.1659503393509152E-6</c:v>
                </c:pt>
                <c:pt idx="700">
                  <c:v>-2.2235645794204448E-6</c:v>
                </c:pt>
                <c:pt idx="701">
                  <c:v>-2.2808673911652744E-6</c:v>
                </c:pt>
                <c:pt idx="702">
                  <c:v>-2.3378587745854038E-6</c:v>
                </c:pt>
                <c:pt idx="703">
                  <c:v>-2.3945387296808331E-6</c:v>
                </c:pt>
                <c:pt idx="704">
                  <c:v>-2.4509072564515619E-6</c:v>
                </c:pt>
                <c:pt idx="705">
                  <c:v>-2.5069643548975906E-6</c:v>
                </c:pt>
                <c:pt idx="706">
                  <c:v>-2.5627100250189196E-6</c:v>
                </c:pt>
                <c:pt idx="707">
                  <c:v>-2.6181442668155481E-6</c:v>
                </c:pt>
                <c:pt idx="708">
                  <c:v>-2.6732670802874765E-6</c:v>
                </c:pt>
                <c:pt idx="709">
                  <c:v>-2.7280784654347052E-6</c:v>
                </c:pt>
                <c:pt idx="710">
                  <c:v>-2.7825784222572334E-6</c:v>
                </c:pt>
                <c:pt idx="711">
                  <c:v>-2.8367669507550615E-6</c:v>
                </c:pt>
                <c:pt idx="712">
                  <c:v>-2.8906440509281891E-6</c:v>
                </c:pt>
                <c:pt idx="713">
                  <c:v>-2.9442097227766166E-6</c:v>
                </c:pt>
                <c:pt idx="714">
                  <c:v>-2.9974639663003448E-6</c:v>
                </c:pt>
                <c:pt idx="715">
                  <c:v>-3.0504067814993721E-6</c:v>
                </c:pt>
                <c:pt idx="716">
                  <c:v>-3.1030381683736997E-6</c:v>
                </c:pt>
                <c:pt idx="717">
                  <c:v>-3.1553581269233267E-6</c:v>
                </c:pt>
                <c:pt idx="718">
                  <c:v>-3.2073666571482533E-6</c:v>
                </c:pt>
                <c:pt idx="719">
                  <c:v>-3.2590637590484801E-6</c:v>
                </c:pt>
                <c:pt idx="720">
                  <c:v>-3.3104494326240069E-6</c:v>
                </c:pt>
                <c:pt idx="721">
                  <c:v>-3.3615236778748336E-6</c:v>
                </c:pt>
                <c:pt idx="722">
                  <c:v>-3.4122864948009601E-6</c:v>
                </c:pt>
                <c:pt idx="723">
                  <c:v>-3.4627378834023857E-6</c:v>
                </c:pt>
                <c:pt idx="724">
                  <c:v>-3.5128778436791121E-6</c:v>
                </c:pt>
                <c:pt idx="725">
                  <c:v>-3.5627063756311384E-6</c:v>
                </c:pt>
                <c:pt idx="726">
                  <c:v>-3.6122234792584645E-6</c:v>
                </c:pt>
                <c:pt idx="727">
                  <c:v>-3.6614291545610898E-6</c:v>
                </c:pt>
                <c:pt idx="728">
                  <c:v>-3.7103234015390157E-6</c:v>
                </c:pt>
                <c:pt idx="729">
                  <c:v>-3.7589062201922407E-6</c:v>
                </c:pt>
                <c:pt idx="730">
                  <c:v>-3.8071776105207656E-6</c:v>
                </c:pt>
                <c:pt idx="731">
                  <c:v>-3.8551375725245905E-6</c:v>
                </c:pt>
                <c:pt idx="732">
                  <c:v>-3.902786106203716E-6</c:v>
                </c:pt>
                <c:pt idx="733">
                  <c:v>-3.9501232115581406E-6</c:v>
                </c:pt>
                <c:pt idx="734">
                  <c:v>-3.9971488885878651E-6</c:v>
                </c:pt>
                <c:pt idx="735">
                  <c:v>-4.0438631372928895E-6</c:v>
                </c:pt>
                <c:pt idx="736">
                  <c:v>-4.0902659576732138E-6</c:v>
                </c:pt>
                <c:pt idx="737">
                  <c:v>-4.1363573497288381E-6</c:v>
                </c:pt>
                <c:pt idx="738">
                  <c:v>-4.1821373134597622E-6</c:v>
                </c:pt>
                <c:pt idx="739">
                  <c:v>-4.2276058488659862E-6</c:v>
                </c:pt>
                <c:pt idx="740">
                  <c:v>-4.2727629559475101E-6</c:v>
                </c:pt>
                <c:pt idx="741">
                  <c:v>-4.317608634704333E-6</c:v>
                </c:pt>
                <c:pt idx="742">
                  <c:v>-4.3621428851364567E-6</c:v>
                </c:pt>
                <c:pt idx="743">
                  <c:v>-4.4063657072438803E-6</c:v>
                </c:pt>
                <c:pt idx="744">
                  <c:v>-4.4502771010266039E-6</c:v>
                </c:pt>
                <c:pt idx="745">
                  <c:v>-4.4938770664846264E-6</c:v>
                </c:pt>
                <c:pt idx="746">
                  <c:v>-4.5371656036179489E-6</c:v>
                </c:pt>
                <c:pt idx="747">
                  <c:v>-4.5801427124265721E-6</c:v>
                </c:pt>
                <c:pt idx="748">
                  <c:v>-4.6228083929104952E-6</c:v>
                </c:pt>
                <c:pt idx="749">
                  <c:v>-4.6651626450697173E-6</c:v>
                </c:pt>
                <c:pt idx="750">
                  <c:v>-4.7072054689042394E-6</c:v>
                </c:pt>
                <c:pt idx="751">
                  <c:v>-4.7489368644140613E-6</c:v>
                </c:pt>
                <c:pt idx="752">
                  <c:v>-4.7903568315991832E-6</c:v>
                </c:pt>
                <c:pt idx="753">
                  <c:v>-4.8314653704596058E-6</c:v>
                </c:pt>
                <c:pt idx="754">
                  <c:v>-4.8722624809953274E-6</c:v>
                </c:pt>
                <c:pt idx="755">
                  <c:v>-4.912748163206349E-6</c:v>
                </c:pt>
                <c:pt idx="756">
                  <c:v>-4.9529224170926704E-6</c:v>
                </c:pt>
                <c:pt idx="757">
                  <c:v>-4.9927852426542909E-6</c:v>
                </c:pt>
                <c:pt idx="758">
                  <c:v>-5.0323366398912122E-6</c:v>
                </c:pt>
                <c:pt idx="759">
                  <c:v>-5.0715766088034333E-6</c:v>
                </c:pt>
                <c:pt idx="760">
                  <c:v>-5.1105051493909544E-6</c:v>
                </c:pt>
                <c:pt idx="761">
                  <c:v>-5.1491222616537753E-6</c:v>
                </c:pt>
                <c:pt idx="762">
                  <c:v>-5.1874279455918953E-6</c:v>
                </c:pt>
                <c:pt idx="763">
                  <c:v>-5.2254222012053152E-6</c:v>
                </c:pt>
                <c:pt idx="764">
                  <c:v>-5.2631050284940359E-6</c:v>
                </c:pt>
                <c:pt idx="765">
                  <c:v>-5.3004764274580564E-6</c:v>
                </c:pt>
                <c:pt idx="766">
                  <c:v>-5.337536398097376E-6</c:v>
                </c:pt>
                <c:pt idx="767">
                  <c:v>-5.3742849404119955E-6</c:v>
                </c:pt>
                <c:pt idx="768">
                  <c:v>-5.4107220544019149E-6</c:v>
                </c:pt>
                <c:pt idx="769">
                  <c:v>-5.4468477400671342E-6</c:v>
                </c:pt>
                <c:pt idx="770">
                  <c:v>-5.4826619974076542E-6</c:v>
                </c:pt>
                <c:pt idx="771">
                  <c:v>-5.5181648264234733E-6</c:v>
                </c:pt>
                <c:pt idx="772">
                  <c:v>-5.5533562271145923E-6</c:v>
                </c:pt>
                <c:pt idx="773">
                  <c:v>-5.5882361994810112E-6</c:v>
                </c:pt>
                <c:pt idx="774">
                  <c:v>-5.6228047435227292E-6</c:v>
                </c:pt>
                <c:pt idx="775">
                  <c:v>-5.6570618592397478E-6</c:v>
                </c:pt>
                <c:pt idx="776">
                  <c:v>-5.6910075466320664E-6</c:v>
                </c:pt>
                <c:pt idx="777">
                  <c:v>-5.7246418056996849E-6</c:v>
                </c:pt>
                <c:pt idx="778">
                  <c:v>-5.7579646364426042E-6</c:v>
                </c:pt>
                <c:pt idx="779">
                  <c:v>-5.7909760388608216E-6</c:v>
                </c:pt>
                <c:pt idx="780">
                  <c:v>-5.8236760129543389E-6</c:v>
                </c:pt>
                <c:pt idx="781">
                  <c:v>-5.8560645587231562E-6</c:v>
                </c:pt>
                <c:pt idx="782">
                  <c:v>-5.8881416761672733E-6</c:v>
                </c:pt>
                <c:pt idx="783">
                  <c:v>-5.9199073652866912E-6</c:v>
                </c:pt>
                <c:pt idx="784">
                  <c:v>-5.951361626081409E-6</c:v>
                </c:pt>
                <c:pt idx="785">
                  <c:v>-5.9825044585514267E-6</c:v>
                </c:pt>
                <c:pt idx="786">
                  <c:v>-6.0133358626967443E-6</c:v>
                </c:pt>
                <c:pt idx="787">
                  <c:v>-6.0438558385173609E-6</c:v>
                </c:pt>
                <c:pt idx="788">
                  <c:v>-6.0740643860132774E-6</c:v>
                </c:pt>
                <c:pt idx="789">
                  <c:v>-6.1039615051844939E-6</c:v>
                </c:pt>
                <c:pt idx="790">
                  <c:v>-6.1335471960310102E-6</c:v>
                </c:pt>
                <c:pt idx="791">
                  <c:v>-6.1628214585528264E-6</c:v>
                </c:pt>
                <c:pt idx="792">
                  <c:v>-6.1917842927499417E-6</c:v>
                </c:pt>
                <c:pt idx="793">
                  <c:v>-6.2204356986223569E-6</c:v>
                </c:pt>
                <c:pt idx="794">
                  <c:v>-6.2487756761700737E-6</c:v>
                </c:pt>
                <c:pt idx="795">
                  <c:v>-6.2768042253930895E-6</c:v>
                </c:pt>
                <c:pt idx="796">
                  <c:v>-6.3045213462914053E-6</c:v>
                </c:pt>
                <c:pt idx="797">
                  <c:v>-6.3319270388650209E-6</c:v>
                </c:pt>
                <c:pt idx="798">
                  <c:v>-6.3590213031139364E-6</c:v>
                </c:pt>
                <c:pt idx="799">
                  <c:v>-6.3858041390381518E-6</c:v>
                </c:pt>
                <c:pt idx="800">
                  <c:v>-6.4122755466376663E-6</c:v>
                </c:pt>
                <c:pt idx="801">
                  <c:v>-6.4384355259124807E-6</c:v>
                </c:pt>
                <c:pt idx="802">
                  <c:v>-6.464284076862595E-6</c:v>
                </c:pt>
                <c:pt idx="803">
                  <c:v>-6.4898211994880092E-6</c:v>
                </c:pt>
                <c:pt idx="804">
                  <c:v>-6.5150468937887232E-6</c:v>
                </c:pt>
                <c:pt idx="805">
                  <c:v>-6.5399611597647381E-6</c:v>
                </c:pt>
                <c:pt idx="806">
                  <c:v>-6.5645639974160528E-6</c:v>
                </c:pt>
                <c:pt idx="807">
                  <c:v>-6.5888554067426666E-6</c:v>
                </c:pt>
                <c:pt idx="808">
                  <c:v>-6.6128353877445811E-6</c:v>
                </c:pt>
                <c:pt idx="809">
                  <c:v>-6.6365039404217947E-6</c:v>
                </c:pt>
                <c:pt idx="810">
                  <c:v>-6.6598610647743081E-6</c:v>
                </c:pt>
                <c:pt idx="811">
                  <c:v>-6.6829067608021215E-6</c:v>
                </c:pt>
                <c:pt idx="812">
                  <c:v>-6.705641028505234E-6</c:v>
                </c:pt>
                <c:pt idx="813">
                  <c:v>-6.7280638678836471E-6</c:v>
                </c:pt>
                <c:pt idx="814">
                  <c:v>-6.7501752789373594E-6</c:v>
                </c:pt>
                <c:pt idx="815">
                  <c:v>-6.7719752616663715E-6</c:v>
                </c:pt>
                <c:pt idx="816">
                  <c:v>-6.7934638160706843E-6</c:v>
                </c:pt>
                <c:pt idx="817">
                  <c:v>-6.8146409421502971E-6</c:v>
                </c:pt>
                <c:pt idx="818">
                  <c:v>-6.8355066399052098E-6</c:v>
                </c:pt>
                <c:pt idx="819">
                  <c:v>-6.8560609093354224E-6</c:v>
                </c:pt>
                <c:pt idx="820">
                  <c:v>-6.8763037504409348E-6</c:v>
                </c:pt>
                <c:pt idx="821">
                  <c:v>-6.8962351632217464E-6</c:v>
                </c:pt>
                <c:pt idx="822">
                  <c:v>-6.9158551476778578E-6</c:v>
                </c:pt>
                <c:pt idx="823">
                  <c:v>-6.9351637038092691E-6</c:v>
                </c:pt>
                <c:pt idx="824">
                  <c:v>-6.9541608316159803E-6</c:v>
                </c:pt>
                <c:pt idx="825">
                  <c:v>-6.9728465310979914E-6</c:v>
                </c:pt>
                <c:pt idx="826">
                  <c:v>-6.9912208022553016E-6</c:v>
                </c:pt>
                <c:pt idx="827">
                  <c:v>-7.0092836450879117E-6</c:v>
                </c:pt>
                <c:pt idx="828">
                  <c:v>-7.0270350595958233E-6</c:v>
                </c:pt>
                <c:pt idx="829">
                  <c:v>-7.0444750457790341E-6</c:v>
                </c:pt>
                <c:pt idx="830">
                  <c:v>-7.0616036036375455E-6</c:v>
                </c:pt>
                <c:pt idx="831">
                  <c:v>-7.078420733171356E-6</c:v>
                </c:pt>
                <c:pt idx="832">
                  <c:v>-7.0949264343804656E-6</c:v>
                </c:pt>
                <c:pt idx="833">
                  <c:v>-7.1111207072648759E-6</c:v>
                </c:pt>
                <c:pt idx="834">
                  <c:v>-7.1270035518245853E-6</c:v>
                </c:pt>
                <c:pt idx="835">
                  <c:v>-7.1425749680595954E-6</c:v>
                </c:pt>
                <c:pt idx="836">
                  <c:v>-7.1578349559699046E-6</c:v>
                </c:pt>
                <c:pt idx="837">
                  <c:v>-7.1727835155555128E-6</c:v>
                </c:pt>
                <c:pt idx="838">
                  <c:v>-7.1874206468164217E-6</c:v>
                </c:pt>
                <c:pt idx="839">
                  <c:v>-7.2017463497526315E-6</c:v>
                </c:pt>
                <c:pt idx="840">
                  <c:v>-7.2157606243641411E-6</c:v>
                </c:pt>
                <c:pt idx="841">
                  <c:v>-7.2294634706509497E-6</c:v>
                </c:pt>
                <c:pt idx="842">
                  <c:v>-7.2428548886130591E-6</c:v>
                </c:pt>
                <c:pt idx="843">
                  <c:v>-7.2559348782504676E-6</c:v>
                </c:pt>
                <c:pt idx="844">
                  <c:v>-7.268703439563176E-6</c:v>
                </c:pt>
                <c:pt idx="845">
                  <c:v>-7.2811605725511834E-6</c:v>
                </c:pt>
                <c:pt idx="846">
                  <c:v>-7.2933062772144915E-6</c:v>
                </c:pt>
                <c:pt idx="847">
                  <c:v>-7.3051405535530987E-6</c:v>
                </c:pt>
                <c:pt idx="848">
                  <c:v>-7.3166634015670067E-6</c:v>
                </c:pt>
                <c:pt idx="849">
                  <c:v>-7.3278748212562137E-6</c:v>
                </c:pt>
                <c:pt idx="850">
                  <c:v>-7.3387748126207215E-6</c:v>
                </c:pt>
                <c:pt idx="851">
                  <c:v>-7.34936337566053E-6</c:v>
                </c:pt>
                <c:pt idx="852">
                  <c:v>-7.3596405103756375E-6</c:v>
                </c:pt>
                <c:pt idx="853">
                  <c:v>-7.3696062167660441E-6</c:v>
                </c:pt>
                <c:pt idx="854">
                  <c:v>-7.3792604948317515E-6</c:v>
                </c:pt>
                <c:pt idx="855">
                  <c:v>-7.3886033445727579E-6</c:v>
                </c:pt>
                <c:pt idx="856">
                  <c:v>-7.397634765989065E-6</c:v>
                </c:pt>
                <c:pt idx="857">
                  <c:v>-7.4063547590806712E-6</c:v>
                </c:pt>
                <c:pt idx="858">
                  <c:v>-7.4147633238475765E-6</c:v>
                </c:pt>
                <c:pt idx="859">
                  <c:v>-7.4228604602897825E-6</c:v>
                </c:pt>
                <c:pt idx="860">
                  <c:v>-7.4306461684072876E-6</c:v>
                </c:pt>
                <c:pt idx="861">
                  <c:v>-7.4381204482000951E-6</c:v>
                </c:pt>
                <c:pt idx="862">
                  <c:v>-7.4452832996681999E-6</c:v>
                </c:pt>
                <c:pt idx="863">
                  <c:v>-7.4521347228116072E-6</c:v>
                </c:pt>
                <c:pt idx="864">
                  <c:v>-7.4586747176303119E-6</c:v>
                </c:pt>
                <c:pt idx="865">
                  <c:v>-7.4649032841243173E-6</c:v>
                </c:pt>
                <c:pt idx="866">
                  <c:v>-7.4708204222936234E-6</c:v>
                </c:pt>
                <c:pt idx="867">
                  <c:v>-7.4764261321382269E-6</c:v>
                </c:pt>
                <c:pt idx="868">
                  <c:v>-7.4817204136581329E-6</c:v>
                </c:pt>
                <c:pt idx="869">
                  <c:v>-7.4867032668533362E-6</c:v>
                </c:pt>
                <c:pt idx="870">
                  <c:v>-7.4913746917238402E-6</c:v>
                </c:pt>
                <c:pt idx="871">
                  <c:v>-7.495734688269645E-6</c:v>
                </c:pt>
                <c:pt idx="872">
                  <c:v>-7.4997832564907489E-6</c:v>
                </c:pt>
                <c:pt idx="873">
                  <c:v>-7.5035203963871535E-6</c:v>
                </c:pt>
                <c:pt idx="874">
                  <c:v>-7.5069461079588588E-6</c:v>
                </c:pt>
                <c:pt idx="875">
                  <c:v>-7.5100603912058615E-6</c:v>
                </c:pt>
                <c:pt idx="876">
                  <c:v>-7.5128632461281666E-6</c:v>
                </c:pt>
                <c:pt idx="877">
                  <c:v>-7.5153546727257691E-6</c:v>
                </c:pt>
                <c:pt idx="878">
                  <c:v>-7.5175346709986724E-6</c:v>
                </c:pt>
                <c:pt idx="879">
                  <c:v>-7.5194032409468764E-6</c:v>
                </c:pt>
                <c:pt idx="880">
                  <c:v>-7.5209603825703777E-6</c:v>
                </c:pt>
                <c:pt idx="881">
                  <c:v>-7.5222060958691815E-6</c:v>
                </c:pt>
                <c:pt idx="882">
                  <c:v>-7.5231403808432827E-6</c:v>
                </c:pt>
                <c:pt idx="883">
                  <c:v>-7.5237632374926863E-6</c:v>
                </c:pt>
                <c:pt idx="884">
                  <c:v>-7.5240746658173889E-6</c:v>
                </c:pt>
                <c:pt idx="885">
                  <c:v>-7.5240746658173923E-6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62.834450495006749</c:v>
                </c:pt>
                <c:pt idx="1">
                  <c:v>62.8344897130088</c:v>
                </c:pt>
                <c:pt idx="2">
                  <c:v>62.834607366868084</c:v>
                </c:pt>
                <c:pt idx="3">
                  <c:v>62.834803456144002</c:v>
                </c:pt>
                <c:pt idx="4">
                  <c:v>62.835077980102248</c:v>
                </c:pt>
                <c:pt idx="5">
                  <c:v>62.835430937714776</c:v>
                </c:pt>
                <c:pt idx="6">
                  <c:v>62.835862327659875</c:v>
                </c:pt>
                <c:pt idx="7">
                  <c:v>62.836372148322162</c:v>
                </c:pt>
                <c:pt idx="8">
                  <c:v>62.836960397792623</c:v>
                </c:pt>
                <c:pt idx="9">
                  <c:v>62.837627073868646</c:v>
                </c:pt>
                <c:pt idx="10">
                  <c:v>62.838372174054044</c:v>
                </c:pt>
                <c:pt idx="11">
                  <c:v>62.839195695559155</c:v>
                </c:pt>
                <c:pt idx="12">
                  <c:v>62.840097635300815</c:v>
                </c:pt>
                <c:pt idx="13">
                  <c:v>62.841077989902502</c:v>
                </c:pt>
                <c:pt idx="14">
                  <c:v>62.84213675569432</c:v>
                </c:pt>
                <c:pt idx="15">
                  <c:v>62.843273928713124</c:v>
                </c:pt>
                <c:pt idx="16">
                  <c:v>62.84448950470258</c:v>
                </c:pt>
                <c:pt idx="17">
                  <c:v>62.845783479113216</c:v>
                </c:pt>
                <c:pt idx="18">
                  <c:v>62.847155847102549</c:v>
                </c:pt>
                <c:pt idx="19">
                  <c:v>62.848606603535153</c:v>
                </c:pt>
                <c:pt idx="20">
                  <c:v>62.850135742982751</c:v>
                </c:pt>
                <c:pt idx="21">
                  <c:v>62.851743259724337</c:v>
                </c:pt>
                <c:pt idx="22">
                  <c:v>62.853429147746255</c:v>
                </c:pt>
                <c:pt idx="23">
                  <c:v>62.85519340074233</c:v>
                </c:pt>
                <c:pt idx="24">
                  <c:v>62.857036012113994</c:v>
                </c:pt>
                <c:pt idx="25">
                  <c:v>62.858956974970397</c:v>
                </c:pt>
                <c:pt idx="26">
                  <c:v>62.860956282128512</c:v>
                </c:pt>
                <c:pt idx="27">
                  <c:v>62.863033926113324</c:v>
                </c:pt>
                <c:pt idx="28">
                  <c:v>62.865189899157919</c:v>
                </c:pt>
                <c:pt idx="29">
                  <c:v>62.867424193203654</c:v>
                </c:pt>
                <c:pt idx="30">
                  <c:v>62.869736799900309</c:v>
                </c:pt>
                <c:pt idx="31">
                  <c:v>62.872127710606222</c:v>
                </c:pt>
                <c:pt idx="32">
                  <c:v>62.874596916388491</c:v>
                </c:pt>
                <c:pt idx="33">
                  <c:v>62.877144408023085</c:v>
                </c:pt>
                <c:pt idx="34">
                  <c:v>62.879770175995056</c:v>
                </c:pt>
                <c:pt idx="35">
                  <c:v>62.882474210498714</c:v>
                </c:pt>
                <c:pt idx="36">
                  <c:v>62.885256501437787</c:v>
                </c:pt>
                <c:pt idx="37">
                  <c:v>62.888117038425641</c:v>
                </c:pt>
                <c:pt idx="38">
                  <c:v>62.891055810785431</c:v>
                </c:pt>
                <c:pt idx="39">
                  <c:v>62.894072807550359</c:v>
                </c:pt>
                <c:pt idx="40">
                  <c:v>62.897168017463798</c:v>
                </c:pt>
                <c:pt idx="41">
                  <c:v>62.900341428979594</c:v>
                </c:pt>
                <c:pt idx="42">
                  <c:v>62.903593030262208</c:v>
                </c:pt>
                <c:pt idx="43">
                  <c:v>62.906922809186959</c:v>
                </c:pt>
                <c:pt idx="44">
                  <c:v>62.910330753340276</c:v>
                </c:pt>
                <c:pt idx="45">
                  <c:v>62.91381685001987</c:v>
                </c:pt>
                <c:pt idx="46">
                  <c:v>62.917381086235046</c:v>
                </c:pt>
                <c:pt idx="47">
                  <c:v>62.921023448706876</c:v>
                </c:pt>
                <c:pt idx="48">
                  <c:v>62.924743923868476</c:v>
                </c:pt>
                <c:pt idx="49">
                  <c:v>62.928542497865266</c:v>
                </c:pt>
                <c:pt idx="50">
                  <c:v>62.932419156555198</c:v>
                </c:pt>
                <c:pt idx="51">
                  <c:v>62.936373885509063</c:v>
                </c:pt>
                <c:pt idx="52">
                  <c:v>62.940406670010702</c:v>
                </c:pt>
                <c:pt idx="53">
                  <c:v>62.944517495057319</c:v>
                </c:pt>
                <c:pt idx="54">
                  <c:v>62.948706345359767</c:v>
                </c:pt>
                <c:pt idx="55">
                  <c:v>62.952973205342779</c:v>
                </c:pt>
                <c:pt idx="56">
                  <c:v>62.957318059145308</c:v>
                </c:pt>
                <c:pt idx="57">
                  <c:v>62.961740890620803</c:v>
                </c:pt>
                <c:pt idx="58">
                  <c:v>62.966241683337508</c:v>
                </c:pt>
                <c:pt idx="59">
                  <c:v>62.97082042057874</c:v>
                </c:pt>
                <c:pt idx="60">
                  <c:v>62.97547708534325</c:v>
                </c:pt>
                <c:pt idx="61">
                  <c:v>62.980211660345503</c:v>
                </c:pt>
                <c:pt idx="62">
                  <c:v>62.985024128015979</c:v>
                </c:pt>
                <c:pt idx="63">
                  <c:v>62.989914470501546</c:v>
                </c:pt>
                <c:pt idx="64">
                  <c:v>62.994882669665749</c:v>
                </c:pt>
                <c:pt idx="65">
                  <c:v>62.999928707089175</c:v>
                </c:pt>
                <c:pt idx="66">
                  <c:v>63.00505256406975</c:v>
                </c:pt>
                <c:pt idx="67">
                  <c:v>63.010254221623129</c:v>
                </c:pt>
                <c:pt idx="68">
                  <c:v>63.015533660483015</c:v>
                </c:pt>
                <c:pt idx="69">
                  <c:v>63.020890861101527</c:v>
                </c:pt>
                <c:pt idx="70">
                  <c:v>63.026325803649556</c:v>
                </c:pt>
                <c:pt idx="71">
                  <c:v>63.031838468017128</c:v>
                </c:pt>
                <c:pt idx="72">
                  <c:v>63.037428833813763</c:v>
                </c:pt>
                <c:pt idx="73">
                  <c:v>63.043096880368864</c:v>
                </c:pt>
                <c:pt idx="74">
                  <c:v>63.048842586732114</c:v>
                </c:pt>
                <c:pt idx="75">
                  <c:v>63.054665931673796</c:v>
                </c:pt>
                <c:pt idx="76">
                  <c:v>63.060566893685255</c:v>
                </c:pt>
                <c:pt idx="77">
                  <c:v>63.066545450979248</c:v>
                </c:pt>
                <c:pt idx="78">
                  <c:v>63.072601581490353</c:v>
                </c:pt>
                <c:pt idx="79">
                  <c:v>63.078735262875369</c:v>
                </c:pt>
                <c:pt idx="80">
                  <c:v>63.084946472513742</c:v>
                </c:pt>
                <c:pt idx="81">
                  <c:v>63.091235187507941</c:v>
                </c:pt>
                <c:pt idx="82">
                  <c:v>63.097601384683919</c:v>
                </c:pt>
                <c:pt idx="83">
                  <c:v>63.104045040591508</c:v>
                </c:pt>
                <c:pt idx="84">
                  <c:v>63.110566131504847</c:v>
                </c:pt>
                <c:pt idx="85">
                  <c:v>63.117164633422831</c:v>
                </c:pt>
                <c:pt idx="86">
                  <c:v>63.123840522069514</c:v>
                </c:pt>
                <c:pt idx="87">
                  <c:v>63.130593772894606</c:v>
                </c:pt>
                <c:pt idx="88">
                  <c:v>63.137424361073855</c:v>
                </c:pt>
                <c:pt idx="89">
                  <c:v>63.144332261509547</c:v>
                </c:pt>
                <c:pt idx="90">
                  <c:v>63.151317448830923</c:v>
                </c:pt>
                <c:pt idx="91">
                  <c:v>63.158379897394681</c:v>
                </c:pt>
                <c:pt idx="92">
                  <c:v>63.165519581285409</c:v>
                </c:pt>
                <c:pt idx="93">
                  <c:v>63.172736474316046</c:v>
                </c:pt>
                <c:pt idx="94">
                  <c:v>63.180030550028398</c:v>
                </c:pt>
                <c:pt idx="95">
                  <c:v>63.187401781693559</c:v>
                </c:pt>
                <c:pt idx="96">
                  <c:v>63.194850142312468</c:v>
                </c:pt>
                <c:pt idx="97">
                  <c:v>63.202375604616314</c:v>
                </c:pt>
                <c:pt idx="98">
                  <c:v>63.209978141067076</c:v>
                </c:pt>
                <c:pt idx="99">
                  <c:v>63.217657723858018</c:v>
                </c:pt>
                <c:pt idx="100">
                  <c:v>63.225414324914176</c:v>
                </c:pt>
                <c:pt idx="101">
                  <c:v>63.233247915892868</c:v>
                </c:pt>
                <c:pt idx="102">
                  <c:v>63.241158468184203</c:v>
                </c:pt>
                <c:pt idx="103">
                  <c:v>63.24914595291159</c:v>
                </c:pt>
                <c:pt idx="104">
                  <c:v>63.257210340932261</c:v>
                </c:pt>
                <c:pt idx="105">
                  <c:v>63.265351602837811</c:v>
                </c:pt>
                <c:pt idx="106">
                  <c:v>63.273569708954682</c:v>
                </c:pt>
                <c:pt idx="107">
                  <c:v>63.281864629344724</c:v>
                </c:pt>
                <c:pt idx="108">
                  <c:v>63.290236333805744</c:v>
                </c:pt>
                <c:pt idx="109">
                  <c:v>63.298684791872006</c:v>
                </c:pt>
                <c:pt idx="110">
                  <c:v>63.307209972814796</c:v>
                </c:pt>
                <c:pt idx="111">
                  <c:v>63.315811845642969</c:v>
                </c:pt>
                <c:pt idx="112">
                  <c:v>63.324490379103523</c:v>
                </c:pt>
                <c:pt idx="113">
                  <c:v>63.333245541682103</c:v>
                </c:pt>
                <c:pt idx="114">
                  <c:v>63.342077301603602</c:v>
                </c:pt>
                <c:pt idx="115">
                  <c:v>63.350985626832724</c:v>
                </c:pt>
                <c:pt idx="116">
                  <c:v>63.359970485074534</c:v>
                </c:pt>
                <c:pt idx="117">
                  <c:v>63.369031843775048</c:v>
                </c:pt>
                <c:pt idx="118">
                  <c:v>63.378169670121778</c:v>
                </c:pt>
                <c:pt idx="119">
                  <c:v>63.387383931044376</c:v>
                </c:pt>
                <c:pt idx="120">
                  <c:v>63.396674593215145</c:v>
                </c:pt>
                <c:pt idx="121">
                  <c:v>63.406041623049674</c:v>
                </c:pt>
                <c:pt idx="122">
                  <c:v>63.415484986707426</c:v>
                </c:pt>
                <c:pt idx="123">
                  <c:v>63.425004650092312</c:v>
                </c:pt>
                <c:pt idx="124">
                  <c:v>63.43460057885332</c:v>
                </c:pt>
                <c:pt idx="125">
                  <c:v>63.444272738385081</c:v>
                </c:pt>
                <c:pt idx="126">
                  <c:v>63.454021093828544</c:v>
                </c:pt>
                <c:pt idx="127">
                  <c:v>63.463845610071509</c:v>
                </c:pt>
                <c:pt idx="128">
                  <c:v>63.473746251749283</c:v>
                </c:pt>
                <c:pt idx="129">
                  <c:v>63.483722983245322</c:v>
                </c:pt>
                <c:pt idx="130">
                  <c:v>63.493775768691791</c:v>
                </c:pt>
                <c:pt idx="131">
                  <c:v>63.50390457197026</c:v>
                </c:pt>
                <c:pt idx="132">
                  <c:v>63.514109356712289</c:v>
                </c:pt>
                <c:pt idx="133">
                  <c:v>63.524390086300073</c:v>
                </c:pt>
                <c:pt idx="134">
                  <c:v>63.534746723867094</c:v>
                </c:pt>
                <c:pt idx="135">
                  <c:v>63.545179232298743</c:v>
                </c:pt>
                <c:pt idx="136">
                  <c:v>63.555687574232969</c:v>
                </c:pt>
                <c:pt idx="137">
                  <c:v>63.56627171206096</c:v>
                </c:pt>
                <c:pt idx="138">
                  <c:v>63.576931607927733</c:v>
                </c:pt>
                <c:pt idx="139">
                  <c:v>63.587667223732851</c:v>
                </c:pt>
                <c:pt idx="140">
                  <c:v>63.598478521131049</c:v>
                </c:pt>
                <c:pt idx="141">
                  <c:v>63.609365461532903</c:v>
                </c:pt>
                <c:pt idx="142">
                  <c:v>63.620328006105503</c:v>
                </c:pt>
                <c:pt idx="143">
                  <c:v>63.631366115773119</c:v>
                </c:pt>
                <c:pt idx="144">
                  <c:v>63.642479751217863</c:v>
                </c:pt>
                <c:pt idx="145">
                  <c:v>63.653668872880388</c:v>
                </c:pt>
                <c:pt idx="146">
                  <c:v>63.664933440960553</c:v>
                </c:pt>
                <c:pt idx="147">
                  <c:v>63.676273415418102</c:v>
                </c:pt>
                <c:pt idx="148">
                  <c:v>63.687688755973369</c:v>
                </c:pt>
                <c:pt idx="149">
                  <c:v>63.699179422107946</c:v>
                </c:pt>
                <c:pt idx="150">
                  <c:v>63.7107453730654</c:v>
                </c:pt>
                <c:pt idx="151">
                  <c:v>63.722386567851935</c:v>
                </c:pt>
                <c:pt idx="152">
                  <c:v>63.734102965237142</c:v>
                </c:pt>
                <c:pt idx="153">
                  <c:v>63.745894523754643</c:v>
                </c:pt>
                <c:pt idx="154">
                  <c:v>63.757761201702834</c:v>
                </c:pt>
                <c:pt idx="155">
                  <c:v>63.769702957145604</c:v>
                </c:pt>
                <c:pt idx="156">
                  <c:v>63.781719747913002</c:v>
                </c:pt>
                <c:pt idx="157">
                  <c:v>63.793811531601989</c:v>
                </c:pt>
                <c:pt idx="158">
                  <c:v>63.80597826557716</c:v>
                </c:pt>
                <c:pt idx="159">
                  <c:v>63.818219906971429</c:v>
                </c:pt>
                <c:pt idx="160">
                  <c:v>63.830536412686783</c:v>
                </c:pt>
                <c:pt idx="161">
                  <c:v>63.842927739394995</c:v>
                </c:pt>
                <c:pt idx="162">
                  <c:v>63.85539384353838</c:v>
                </c:pt>
                <c:pt idx="163">
                  <c:v>63.867934681330475</c:v>
                </c:pt>
                <c:pt idx="164">
                  <c:v>63.880550208756837</c:v>
                </c:pt>
                <c:pt idx="165">
                  <c:v>63.89324038157573</c:v>
                </c:pt>
                <c:pt idx="166">
                  <c:v>63.906005155318894</c:v>
                </c:pt>
                <c:pt idx="167">
                  <c:v>63.91884448529229</c:v>
                </c:pt>
                <c:pt idx="168">
                  <c:v>63.931758326576833</c:v>
                </c:pt>
                <c:pt idx="169">
                  <c:v>63.94474663402913</c:v>
                </c:pt>
                <c:pt idx="170">
                  <c:v>63.957809362282291</c:v>
                </c:pt>
                <c:pt idx="171">
                  <c:v>63.9709464657466</c:v>
                </c:pt>
                <c:pt idx="172">
                  <c:v>63.984157898610349</c:v>
                </c:pt>
                <c:pt idx="173">
                  <c:v>63.997443614840527</c:v>
                </c:pt>
                <c:pt idx="174">
                  <c:v>64.010803568183675</c:v>
                </c:pt>
                <c:pt idx="175">
                  <c:v>64.024237712166524</c:v>
                </c:pt>
                <c:pt idx="176">
                  <c:v>64.037746000096902</c:v>
                </c:pt>
                <c:pt idx="177">
                  <c:v>64.051328385064423</c:v>
                </c:pt>
                <c:pt idx="178">
                  <c:v>64.064984819941216</c:v>
                </c:pt>
                <c:pt idx="179">
                  <c:v>64.078715257382839</c:v>
                </c:pt>
                <c:pt idx="180">
                  <c:v>64.09251964982893</c:v>
                </c:pt>
                <c:pt idx="181">
                  <c:v>64.106397949504043</c:v>
                </c:pt>
                <c:pt idx="182">
                  <c:v>64.120350108418421</c:v>
                </c:pt>
                <c:pt idx="183">
                  <c:v>64.134376078368788</c:v>
                </c:pt>
                <c:pt idx="184">
                  <c:v>64.148475810939104</c:v>
                </c:pt>
                <c:pt idx="185">
                  <c:v>64.162649257501414</c:v>
                </c:pt>
                <c:pt idx="186">
                  <c:v>64.176896369216564</c:v>
                </c:pt>
                <c:pt idx="187">
                  <c:v>64.191217097035079</c:v>
                </c:pt>
                <c:pt idx="188">
                  <c:v>64.205611391697872</c:v>
                </c:pt>
                <c:pt idx="189">
                  <c:v>64.220079203737114</c:v>
                </c:pt>
                <c:pt idx="190">
                  <c:v>64.234620483477002</c:v>
                </c:pt>
                <c:pt idx="191">
                  <c:v>64.24923518103455</c:v>
                </c:pt>
                <c:pt idx="192">
                  <c:v>64.263923246320402</c:v>
                </c:pt>
                <c:pt idx="193">
                  <c:v>64.278684629039688</c:v>
                </c:pt>
                <c:pt idx="194">
                  <c:v>64.293519278692756</c:v>
                </c:pt>
                <c:pt idx="195">
                  <c:v>64.308427144575987</c:v>
                </c:pt>
                <c:pt idx="196">
                  <c:v>64.323408175782703</c:v>
                </c:pt>
                <c:pt idx="197">
                  <c:v>64.338462321203878</c:v>
                </c:pt>
                <c:pt idx="198">
                  <c:v>64.353589529528975</c:v>
                </c:pt>
                <c:pt idx="199">
                  <c:v>64.368789749246815</c:v>
                </c:pt>
                <c:pt idx="200">
                  <c:v>64.38406292864633</c:v>
                </c:pt>
                <c:pt idx="201">
                  <c:v>64.399409015817454</c:v>
                </c:pt>
                <c:pt idx="202">
                  <c:v>64.41482795865187</c:v>
                </c:pt>
                <c:pt idx="203">
                  <c:v>64.43031970484391</c:v>
                </c:pt>
                <c:pt idx="204">
                  <c:v>64.445884201891317</c:v>
                </c:pt>
                <c:pt idx="205">
                  <c:v>64.461521397096135</c:v>
                </c:pt>
                <c:pt idx="206">
                  <c:v>64.477231237565476</c:v>
                </c:pt>
                <c:pt idx="207">
                  <c:v>64.49301367021242</c:v>
                </c:pt>
                <c:pt idx="208">
                  <c:v>64.508868641756777</c:v>
                </c:pt>
                <c:pt idx="209">
                  <c:v>64.524796098726</c:v>
                </c:pt>
                <c:pt idx="210">
                  <c:v>64.540795987455951</c:v>
                </c:pt>
                <c:pt idx="211">
                  <c:v>64.556868254091796</c:v>
                </c:pt>
                <c:pt idx="212">
                  <c:v>64.573012844588789</c:v>
                </c:pt>
                <c:pt idx="213">
                  <c:v>64.589229704713176</c:v>
                </c:pt>
                <c:pt idx="214">
                  <c:v>64.605518780042985</c:v>
                </c:pt>
                <c:pt idx="215">
                  <c:v>64.621880015968884</c:v>
                </c:pt>
                <c:pt idx="216">
                  <c:v>64.638313357695068</c:v>
                </c:pt>
                <c:pt idx="217">
                  <c:v>64.654818750240054</c:v>
                </c:pt>
                <c:pt idx="218">
                  <c:v>64.67139613843753</c:v>
                </c:pt>
                <c:pt idx="219">
                  <c:v>64.688045466937268</c:v>
                </c:pt>
                <c:pt idx="220">
                  <c:v>64.704766680205893</c:v>
                </c:pt>
                <c:pt idx="221">
                  <c:v>64.7215597225278</c:v>
                </c:pt>
                <c:pt idx="222">
                  <c:v>64.738424538005958</c:v>
                </c:pt>
                <c:pt idx="223">
                  <c:v>64.755361070562813</c:v>
                </c:pt>
                <c:pt idx="224">
                  <c:v>64.772369263941087</c:v>
                </c:pt>
                <c:pt idx="225">
                  <c:v>64.789449061704687</c:v>
                </c:pt>
                <c:pt idx="226">
                  <c:v>64.806600407239571</c:v>
                </c:pt>
                <c:pt idx="227">
                  <c:v>64.823823243754532</c:v>
                </c:pt>
                <c:pt idx="228">
                  <c:v>64.841117514282146</c:v>
                </c:pt>
                <c:pt idx="229">
                  <c:v>64.858483161679573</c:v>
                </c:pt>
                <c:pt idx="230">
                  <c:v>64.875920128629446</c:v>
                </c:pt>
                <c:pt idx="231">
                  <c:v>64.893428357640758</c:v>
                </c:pt>
                <c:pt idx="232">
                  <c:v>64.911007791049641</c:v>
                </c:pt>
                <c:pt idx="233">
                  <c:v>64.928658371020347</c:v>
                </c:pt>
                <c:pt idx="234">
                  <c:v>64.946380039546042</c:v>
                </c:pt>
                <c:pt idx="235">
                  <c:v>64.964172738449676</c:v>
                </c:pt>
                <c:pt idx="236">
                  <c:v>64.982036409384861</c:v>
                </c:pt>
                <c:pt idx="237">
                  <c:v>64.999970993836769</c:v>
                </c:pt>
                <c:pt idx="238">
                  <c:v>65.017976433122968</c:v>
                </c:pt>
                <c:pt idx="239">
                  <c:v>65.036052668394277</c:v>
                </c:pt>
                <c:pt idx="240">
                  <c:v>65.054199640635687</c:v>
                </c:pt>
                <c:pt idx="241">
                  <c:v>65.072417290667218</c:v>
                </c:pt>
                <c:pt idx="242">
                  <c:v>65.090705559144723</c:v>
                </c:pt>
                <c:pt idx="243">
                  <c:v>65.109064386560902</c:v>
                </c:pt>
                <c:pt idx="244">
                  <c:v>65.127493713246039</c:v>
                </c:pt>
                <c:pt idx="245">
                  <c:v>65.14599347936894</c:v>
                </c:pt>
                <c:pt idx="246">
                  <c:v>65.164563624937813</c:v>
                </c:pt>
                <c:pt idx="247">
                  <c:v>65.183204089801109</c:v>
                </c:pt>
                <c:pt idx="248">
                  <c:v>65.201914813648472</c:v>
                </c:pt>
                <c:pt idx="249">
                  <c:v>65.220695736011493</c:v>
                </c:pt>
                <c:pt idx="250">
                  <c:v>65.239546796264719</c:v>
                </c:pt>
                <c:pt idx="251">
                  <c:v>65.258467933626434</c:v>
                </c:pt>
                <c:pt idx="252">
                  <c:v>65.277459087159585</c:v>
                </c:pt>
                <c:pt idx="253">
                  <c:v>65.296520195772672</c:v>
                </c:pt>
                <c:pt idx="254">
                  <c:v>65.315651198220564</c:v>
                </c:pt>
                <c:pt idx="255">
                  <c:v>65.334852033105463</c:v>
                </c:pt>
                <c:pt idx="256">
                  <c:v>65.354122638877712</c:v>
                </c:pt>
                <c:pt idx="257">
                  <c:v>65.373462953836707</c:v>
                </c:pt>
                <c:pt idx="258">
                  <c:v>65.392872916131793</c:v>
                </c:pt>
                <c:pt idx="259">
                  <c:v>65.412352463763099</c:v>
                </c:pt>
                <c:pt idx="260">
                  <c:v>65.431901534582465</c:v>
                </c:pt>
                <c:pt idx="261">
                  <c:v>65.451520066294307</c:v>
                </c:pt>
                <c:pt idx="262">
                  <c:v>65.471207996456471</c:v>
                </c:pt>
                <c:pt idx="263">
                  <c:v>65.490965262481168</c:v>
                </c:pt>
                <c:pt idx="264">
                  <c:v>65.510791801635804</c:v>
                </c:pt>
                <c:pt idx="265">
                  <c:v>65.530687551043926</c:v>
                </c:pt>
                <c:pt idx="266">
                  <c:v>65.550652447685991</c:v>
                </c:pt>
                <c:pt idx="267">
                  <c:v>65.570686428400379</c:v>
                </c:pt>
                <c:pt idx="268">
                  <c:v>65.590789429884168</c:v>
                </c:pt>
                <c:pt idx="269">
                  <c:v>65.610961388694136</c:v>
                </c:pt>
                <c:pt idx="270">
                  <c:v>65.631202241247479</c:v>
                </c:pt>
                <c:pt idx="271">
                  <c:v>65.651511923822852</c:v>
                </c:pt>
                <c:pt idx="272">
                  <c:v>65.671890372561151</c:v>
                </c:pt>
                <c:pt idx="273">
                  <c:v>65.692337523466421</c:v>
                </c:pt>
                <c:pt idx="274">
                  <c:v>65.712853312406764</c:v>
                </c:pt>
                <c:pt idx="275">
                  <c:v>65.73002486900009</c:v>
                </c:pt>
                <c:pt idx="276">
                  <c:v>65.750652465455232</c:v>
                </c:pt>
                <c:pt idx="277">
                  <c:v>65.771349434519792</c:v>
                </c:pt>
                <c:pt idx="278">
                  <c:v>65.792115710723763</c:v>
                </c:pt>
                <c:pt idx="279">
                  <c:v>65.812951228460747</c:v>
                </c:pt>
                <c:pt idx="280">
                  <c:v>65.833855921988714</c:v>
                </c:pt>
                <c:pt idx="281">
                  <c:v>65.854829725431017</c:v>
                </c:pt>
                <c:pt idx="282">
                  <c:v>65.87587257277724</c:v>
                </c:pt>
                <c:pt idx="283">
                  <c:v>65.896984397884125</c:v>
                </c:pt>
                <c:pt idx="284">
                  <c:v>65.918165134476496</c:v>
                </c:pt>
                <c:pt idx="285">
                  <c:v>65.939414716148093</c:v>
                </c:pt>
                <c:pt idx="286">
                  <c:v>65.960733076362587</c:v>
                </c:pt>
                <c:pt idx="287">
                  <c:v>65.982120148454342</c:v>
                </c:pt>
                <c:pt idx="288">
                  <c:v>66.003575865629458</c:v>
                </c:pt>
                <c:pt idx="289">
                  <c:v>66.025100160966602</c:v>
                </c:pt>
                <c:pt idx="290">
                  <c:v>66.046692967417897</c:v>
                </c:pt>
                <c:pt idx="291">
                  <c:v>66.068354217809855</c:v>
                </c:pt>
                <c:pt idx="292">
                  <c:v>66.090083844844258</c:v>
                </c:pt>
                <c:pt idx="293">
                  <c:v>66.111881781099115</c:v>
                </c:pt>
                <c:pt idx="294">
                  <c:v>66.133747959029463</c:v>
                </c:pt>
                <c:pt idx="295">
                  <c:v>66.155682310968345</c:v>
                </c:pt>
                <c:pt idx="296">
                  <c:v>66.17768476912768</c:v>
                </c:pt>
                <c:pt idx="297">
                  <c:v>66.19975526559918</c:v>
                </c:pt>
                <c:pt idx="298">
                  <c:v>66.221893732355213</c:v>
                </c:pt>
                <c:pt idx="299">
                  <c:v>66.244100101249728</c:v>
                </c:pt>
                <c:pt idx="300">
                  <c:v>66.266374304019166</c:v>
                </c:pt>
                <c:pt idx="301">
                  <c:v>66.288716272283295</c:v>
                </c:pt>
                <c:pt idx="302">
                  <c:v>66.31112593754618</c:v>
                </c:pt>
                <c:pt idx="303">
                  <c:v>66.333603231197003</c:v>
                </c:pt>
                <c:pt idx="304">
                  <c:v>66.356148084511034</c:v>
                </c:pt>
                <c:pt idx="305">
                  <c:v>66.37876042865048</c:v>
                </c:pt>
                <c:pt idx="306">
                  <c:v>66.401440194665355</c:v>
                </c:pt>
                <c:pt idx="307">
                  <c:v>66.424187313494414</c:v>
                </c:pt>
                <c:pt idx="308">
                  <c:v>66.447001715966039</c:v>
                </c:pt>
                <c:pt idx="309">
                  <c:v>66.469883332799085</c:v>
                </c:pt>
                <c:pt idx="310">
                  <c:v>66.492832094603841</c:v>
                </c:pt>
                <c:pt idx="311">
                  <c:v>66.515847931882846</c:v>
                </c:pt>
                <c:pt idx="312">
                  <c:v>66.538930775031815</c:v>
                </c:pt>
                <c:pt idx="313">
                  <c:v>66.562080554340525</c:v>
                </c:pt>
                <c:pt idx="314">
                  <c:v>66.58529719999369</c:v>
                </c:pt>
                <c:pt idx="315">
                  <c:v>66.608580642071814</c:v>
                </c:pt>
                <c:pt idx="316">
                  <c:v>66.631930810552149</c:v>
                </c:pt>
                <c:pt idx="317">
                  <c:v>66.655347635309511</c:v>
                </c:pt>
                <c:pt idx="318">
                  <c:v>66.678831046117196</c:v>
                </c:pt>
                <c:pt idx="319">
                  <c:v>66.702380972647845</c:v>
                </c:pt>
                <c:pt idx="320">
                  <c:v>66.725997344474294</c:v>
                </c:pt>
                <c:pt idx="321">
                  <c:v>66.749680091070516</c:v>
                </c:pt>
                <c:pt idx="322">
                  <c:v>66.773429141812457</c:v>
                </c:pt>
                <c:pt idx="323">
                  <c:v>66.797244425978903</c:v>
                </c:pt>
                <c:pt idx="324">
                  <c:v>66.82112587275239</c:v>
                </c:pt>
                <c:pt idx="325">
                  <c:v>66.845073411220042</c:v>
                </c:pt>
                <c:pt idx="326">
                  <c:v>66.869086970374454</c:v>
                </c:pt>
                <c:pt idx="327">
                  <c:v>66.893166479114555</c:v>
                </c:pt>
                <c:pt idx="328">
                  <c:v>66.917311866246521</c:v>
                </c:pt>
                <c:pt idx="329">
                  <c:v>66.94152306048457</c:v>
                </c:pt>
                <c:pt idx="330">
                  <c:v>66.96579999045187</c:v>
                </c:pt>
                <c:pt idx="331">
                  <c:v>66.99014258468145</c:v>
                </c:pt>
                <c:pt idx="332">
                  <c:v>67.014550771616925</c:v>
                </c:pt>
                <c:pt idx="333">
                  <c:v>67.039024479613559</c:v>
                </c:pt>
                <c:pt idx="334">
                  <c:v>67.063563636938909</c:v>
                </c:pt>
                <c:pt idx="335">
                  <c:v>67.088168171773873</c:v>
                </c:pt>
                <c:pt idx="336">
                  <c:v>67.11283801221343</c:v>
                </c:pt>
                <c:pt idx="337">
                  <c:v>67.137573086267523</c:v>
                </c:pt>
                <c:pt idx="338">
                  <c:v>67.162373321861963</c:v>
                </c:pt>
                <c:pt idx="339">
                  <c:v>67.187238646839219</c:v>
                </c:pt>
                <c:pt idx="340">
                  <c:v>67.212168988959306</c:v>
                </c:pt>
                <c:pt idx="341">
                  <c:v>67.237164275900639</c:v>
                </c:pt>
                <c:pt idx="342">
                  <c:v>67.262224435260862</c:v>
                </c:pt>
                <c:pt idx="343">
                  <c:v>67.287349394557708</c:v>
                </c:pt>
                <c:pt idx="344">
                  <c:v>67.312539081229858</c:v>
                </c:pt>
                <c:pt idx="345">
                  <c:v>67.337793422637731</c:v>
                </c:pt>
                <c:pt idx="346">
                  <c:v>67.36311234606444</c:v>
                </c:pt>
                <c:pt idx="347">
                  <c:v>67.388495778716518</c:v>
                </c:pt>
                <c:pt idx="348">
                  <c:v>67.413943647724821</c:v>
                </c:pt>
                <c:pt idx="349">
                  <c:v>67.439455880145317</c:v>
                </c:pt>
                <c:pt idx="350">
                  <c:v>67.46503240296002</c:v>
                </c:pt>
                <c:pt idx="351">
                  <c:v>67.490673143077714</c:v>
                </c:pt>
                <c:pt idx="352">
                  <c:v>67.516378027334866</c:v>
                </c:pt>
                <c:pt idx="353">
                  <c:v>67.542146982496419</c:v>
                </c:pt>
                <c:pt idx="354">
                  <c:v>67.567979935256602</c:v>
                </c:pt>
                <c:pt idx="355">
                  <c:v>67.59387681223987</c:v>
                </c:pt>
                <c:pt idx="356">
                  <c:v>67.619837540001569</c:v>
                </c:pt>
                <c:pt idx="357">
                  <c:v>67.645862045028892</c:v>
                </c:pt>
                <c:pt idx="358">
                  <c:v>67.671950253741628</c:v>
                </c:pt>
                <c:pt idx="359">
                  <c:v>67.698102092493059</c:v>
                </c:pt>
                <c:pt idx="360">
                  <c:v>67.724317487570687</c:v>
                </c:pt>
                <c:pt idx="361">
                  <c:v>67.750596365197097</c:v>
                </c:pt>
                <c:pt idx="362">
                  <c:v>67.776938651530827</c:v>
                </c:pt>
                <c:pt idx="363">
                  <c:v>67.80334427266709</c:v>
                </c:pt>
                <c:pt idx="364">
                  <c:v>67.829813154638629</c:v>
                </c:pt>
                <c:pt idx="365">
                  <c:v>67.856345223416554</c:v>
                </c:pt>
                <c:pt idx="366">
                  <c:v>67.88294040491111</c:v>
                </c:pt>
                <c:pt idx="367">
                  <c:v>67.909598624972517</c:v>
                </c:pt>
                <c:pt idx="368">
                  <c:v>67.936319809391733</c:v>
                </c:pt>
                <c:pt idx="369">
                  <c:v>67.963103883901326</c:v>
                </c:pt>
                <c:pt idx="370">
                  <c:v>67.989950774176194</c:v>
                </c:pt>
                <c:pt idx="371">
                  <c:v>68.016860405834436</c:v>
                </c:pt>
                <c:pt idx="372">
                  <c:v>68.043832704438131</c:v>
                </c:pt>
                <c:pt idx="373">
                  <c:v>68.070867595494093</c:v>
                </c:pt>
                <c:pt idx="374">
                  <c:v>68.097965004454721</c:v>
                </c:pt>
                <c:pt idx="375">
                  <c:v>68.125124856718756</c:v>
                </c:pt>
                <c:pt idx="376">
                  <c:v>68.152347077632072</c:v>
                </c:pt>
                <c:pt idx="377">
                  <c:v>68.179631592488533</c:v>
                </c:pt>
                <c:pt idx="378">
                  <c:v>68.206978326530674</c:v>
                </c:pt>
                <c:pt idx="379">
                  <c:v>68.234387204950536</c:v>
                </c:pt>
                <c:pt idx="380">
                  <c:v>68.261858152890454</c:v>
                </c:pt>
                <c:pt idx="381">
                  <c:v>68.289391095443833</c:v>
                </c:pt>
                <c:pt idx="382">
                  <c:v>68.316985957655945</c:v>
                </c:pt>
                <c:pt idx="383">
                  <c:v>68.344642664524656</c:v>
                </c:pt>
                <c:pt idx="384">
                  <c:v>68.372361141001221</c:v>
                </c:pt>
                <c:pt idx="385">
                  <c:v>68.400141311991121</c:v>
                </c:pt>
                <c:pt idx="386">
                  <c:v>68.427983102354716</c:v>
                </c:pt>
                <c:pt idx="387">
                  <c:v>68.455886436908102</c:v>
                </c:pt>
                <c:pt idx="388">
                  <c:v>68.483851240423846</c:v>
                </c:pt>
                <c:pt idx="389">
                  <c:v>68.511877437631753</c:v>
                </c:pt>
                <c:pt idx="390">
                  <c:v>68.539964953219624</c:v>
                </c:pt>
                <c:pt idx="391">
                  <c:v>68.56811371183403</c:v>
                </c:pt>
                <c:pt idx="392">
                  <c:v>68.59632363808106</c:v>
                </c:pt>
                <c:pt idx="393">
                  <c:v>68.624594656527066</c:v>
                </c:pt>
                <c:pt idx="394">
                  <c:v>68.65292669169942</c:v>
                </c:pt>
                <c:pt idx="395">
                  <c:v>68.681319668087284</c:v>
                </c:pt>
                <c:pt idx="396">
                  <c:v>68.709773510142369</c:v>
                </c:pt>
                <c:pt idx="397">
                  <c:v>68.738288142279615</c:v>
                </c:pt>
                <c:pt idx="398">
                  <c:v>68.766863488878002</c:v>
                </c:pt>
                <c:pt idx="399">
                  <c:v>68.795499474281272</c:v>
                </c:pt>
                <c:pt idx="400">
                  <c:v>68.82419602279866</c:v>
                </c:pt>
                <c:pt idx="401">
                  <c:v>68.852953058705651</c:v>
                </c:pt>
                <c:pt idx="402">
                  <c:v>68.881770506244692</c:v>
                </c:pt>
                <c:pt idx="403">
                  <c:v>68.910648289625939</c:v>
                </c:pt>
                <c:pt idx="404">
                  <c:v>68.939586333027975</c:v>
                </c:pt>
                <c:pt idx="405">
                  <c:v>68.968584560598586</c:v>
                </c:pt>
                <c:pt idx="406">
                  <c:v>68.997642896455432</c:v>
                </c:pt>
                <c:pt idx="407">
                  <c:v>69.026761264686783</c:v>
                </c:pt>
                <c:pt idx="408">
                  <c:v>69.055939589352249</c:v>
                </c:pt>
                <c:pt idx="409">
                  <c:v>69.085177794483528</c:v>
                </c:pt>
                <c:pt idx="410">
                  <c:v>69.114475804085075</c:v>
                </c:pt>
                <c:pt idx="411">
                  <c:v>69.143833542134828</c:v>
                </c:pt>
                <c:pt idx="412">
                  <c:v>69.173250932584963</c:v>
                </c:pt>
                <c:pt idx="413">
                  <c:v>69.202727899362543</c:v>
                </c:pt>
                <c:pt idx="414">
                  <c:v>69.232264366370288</c:v>
                </c:pt>
                <c:pt idx="415">
                  <c:v>69.2618602574872</c:v>
                </c:pt>
                <c:pt idx="416">
                  <c:v>69.291515496569374</c:v>
                </c:pt>
                <c:pt idx="417">
                  <c:v>69.321230007450609</c:v>
                </c:pt>
                <c:pt idx="418">
                  <c:v>69.351003713943157</c:v>
                </c:pt>
                <c:pt idx="419">
                  <c:v>69.380836539838356</c:v>
                </c:pt>
                <c:pt idx="420">
                  <c:v>69.410728408907445</c:v>
                </c:pt>
                <c:pt idx="421">
                  <c:v>69.440679244902114</c:v>
                </c:pt>
                <c:pt idx="422">
                  <c:v>69.470688971555319</c:v>
                </c:pt>
                <c:pt idx="423">
                  <c:v>69.500757512581856</c:v>
                </c:pt>
                <c:pt idx="424">
                  <c:v>69.530884791679128</c:v>
                </c:pt>
                <c:pt idx="425">
                  <c:v>69.56107073252781</c:v>
                </c:pt>
                <c:pt idx="426">
                  <c:v>69.591315258792505</c:v>
                </c:pt>
                <c:pt idx="427">
                  <c:v>69.621618294122428</c:v>
                </c:pt>
                <c:pt idx="428">
                  <c:v>69.651979762152123</c:v>
                </c:pt>
                <c:pt idx="429">
                  <c:v>69.682399586502058</c:v>
                </c:pt>
                <c:pt idx="430">
                  <c:v>69.712877690779365</c:v>
                </c:pt>
                <c:pt idx="431">
                  <c:v>69.74341399857849</c:v>
                </c:pt>
                <c:pt idx="432">
                  <c:v>69.774008433481811</c:v>
                </c:pt>
                <c:pt idx="433">
                  <c:v>69.804660919060382</c:v>
                </c:pt>
                <c:pt idx="434">
                  <c:v>69.835371378874555</c:v>
                </c:pt>
                <c:pt idx="435">
                  <c:v>69.86613973647458</c:v>
                </c:pt>
                <c:pt idx="436">
                  <c:v>69.896965915401367</c:v>
                </c:pt>
                <c:pt idx="437">
                  <c:v>69.927849839187104</c:v>
                </c:pt>
                <c:pt idx="438">
                  <c:v>69.95879143135582</c:v>
                </c:pt>
                <c:pt idx="439">
                  <c:v>69.989790615424184</c:v>
                </c:pt>
                <c:pt idx="440">
                  <c:v>70.020847314902014</c:v>
                </c:pt>
                <c:pt idx="441">
                  <c:v>70.051961453293018</c:v>
                </c:pt>
                <c:pt idx="442">
                  <c:v>70.083132954095376</c:v>
                </c:pt>
                <c:pt idx="443">
                  <c:v>70.114361740802394</c:v>
                </c:pt>
                <c:pt idx="444">
                  <c:v>70.145647736903172</c:v>
                </c:pt>
                <c:pt idx="445">
                  <c:v>70.176990865883184</c:v>
                </c:pt>
                <c:pt idx="446">
                  <c:v>70.208391051224936</c:v>
                </c:pt>
                <c:pt idx="447">
                  <c:v>70.239848216408603</c:v>
                </c:pt>
                <c:pt idx="448">
                  <c:v>70.271362284912655</c:v>
                </c:pt>
                <c:pt idx="449">
                  <c:v>70.302933180214467</c:v>
                </c:pt>
                <c:pt idx="450">
                  <c:v>70.334560825790916</c:v>
                </c:pt>
                <c:pt idx="451">
                  <c:v>70.366245145119052</c:v>
                </c:pt>
                <c:pt idx="452">
                  <c:v>70.397986061676718</c:v>
                </c:pt>
                <c:pt idx="453">
                  <c:v>70.429783498943095</c:v>
                </c:pt>
                <c:pt idx="454">
                  <c:v>70.461637380399353</c:v>
                </c:pt>
                <c:pt idx="455">
                  <c:v>70.493547629529274</c:v>
                </c:pt>
                <c:pt idx="456">
                  <c:v>70.525514169819886</c:v>
                </c:pt>
                <c:pt idx="457">
                  <c:v>70.557536924761934</c:v>
                </c:pt>
                <c:pt idx="458">
                  <c:v>70.589615817850643</c:v>
                </c:pt>
                <c:pt idx="459">
                  <c:v>70.621750772586239</c:v>
                </c:pt>
                <c:pt idx="460">
                  <c:v>70.65394171247452</c:v>
                </c:pt>
                <c:pt idx="461">
                  <c:v>70.686188561027521</c:v>
                </c:pt>
                <c:pt idx="462">
                  <c:v>70.718491241764028</c:v>
                </c:pt>
                <c:pt idx="463">
                  <c:v>70.750849678210244</c:v>
                </c:pt>
                <c:pt idx="464">
                  <c:v>70.783263793900304</c:v>
                </c:pt>
                <c:pt idx="465">
                  <c:v>70.815733512376895</c:v>
                </c:pt>
                <c:pt idx="466">
                  <c:v>70.848258757191843</c:v>
                </c:pt>
                <c:pt idx="467">
                  <c:v>70.880839451906681</c:v>
                </c:pt>
                <c:pt idx="468">
                  <c:v>70.913475520093201</c:v>
                </c:pt>
                <c:pt idx="469">
                  <c:v>70.946166885334065</c:v>
                </c:pt>
                <c:pt idx="470">
                  <c:v>70.978913471223379</c:v>
                </c:pt>
                <c:pt idx="471">
                  <c:v>71.01171520136721</c:v>
                </c:pt>
                <c:pt idx="472">
                  <c:v>71.044571999384189</c:v>
                </c:pt>
                <c:pt idx="473">
                  <c:v>71.077483788906122</c:v>
                </c:pt>
                <c:pt idx="474">
                  <c:v>71.110450493578426</c:v>
                </c:pt>
                <c:pt idx="475">
                  <c:v>71.143472037060789</c:v>
                </c:pt>
                <c:pt idx="476">
                  <c:v>71.176548343027719</c:v>
                </c:pt>
                <c:pt idx="477">
                  <c:v>71.209679335169042</c:v>
                </c:pt>
                <c:pt idx="478">
                  <c:v>71.242864937190518</c:v>
                </c:pt>
                <c:pt idx="479">
                  <c:v>71.276105072814289</c:v>
                </c:pt>
                <c:pt idx="480">
                  <c:v>71.309399665779594</c:v>
                </c:pt>
                <c:pt idx="481">
                  <c:v>71.342748639843137</c:v>
                </c:pt>
                <c:pt idx="482">
                  <c:v>71.376151918779698</c:v>
                </c:pt>
                <c:pt idx="483">
                  <c:v>71.409609426382701</c:v>
                </c:pt>
                <c:pt idx="484">
                  <c:v>71.443121086464728</c:v>
                </c:pt>
                <c:pt idx="485">
                  <c:v>71.476686822858014</c:v>
                </c:pt>
                <c:pt idx="486">
                  <c:v>71.510306559415028</c:v>
                </c:pt>
                <c:pt idx="487">
                  <c:v>71.54398022000899</c:v>
                </c:pt>
                <c:pt idx="488">
                  <c:v>71.577707728534335</c:v>
                </c:pt>
                <c:pt idx="489">
                  <c:v>71.611489008907355</c:v>
                </c:pt>
                <c:pt idx="490">
                  <c:v>71.645323985066625</c:v>
                </c:pt>
                <c:pt idx="491">
                  <c:v>71.679212580973541</c:v>
                </c:pt>
                <c:pt idx="492">
                  <c:v>71.713154720612835</c:v>
                </c:pt>
                <c:pt idx="493">
                  <c:v>71.747150327993126</c:v>
                </c:pt>
                <c:pt idx="494">
                  <c:v>71.781199327147348</c:v>
                </c:pt>
                <c:pt idx="495">
                  <c:v>71.815301642133377</c:v>
                </c:pt>
                <c:pt idx="496">
                  <c:v>71.849457197034383</c:v>
                </c:pt>
                <c:pt idx="497">
                  <c:v>71.883665915959483</c:v>
                </c:pt>
                <c:pt idx="498">
                  <c:v>71.917927723044158</c:v>
                </c:pt>
                <c:pt idx="499">
                  <c:v>71.952242542450747</c:v>
                </c:pt>
                <c:pt idx="500">
                  <c:v>71.986610298368987</c:v>
                </c:pt>
                <c:pt idx="501">
                  <c:v>72.021030915016453</c:v>
                </c:pt>
                <c:pt idx="502">
                  <c:v>72.055504316639102</c:v>
                </c:pt>
                <c:pt idx="503">
                  <c:v>72.090030427511707</c:v>
                </c:pt>
                <c:pt idx="504">
                  <c:v>72.124609171938403</c:v>
                </c:pt>
                <c:pt idx="505">
                  <c:v>72.159240474253082</c:v>
                </c:pt>
                <c:pt idx="506">
                  <c:v>72.19392425881999</c:v>
                </c:pt>
                <c:pt idx="507">
                  <c:v>72.228660450034084</c:v>
                </c:pt>
                <c:pt idx="508">
                  <c:v>72.263448972321584</c:v>
                </c:pt>
                <c:pt idx="509">
                  <c:v>72.298289750140441</c:v>
                </c:pt>
                <c:pt idx="510">
                  <c:v>72.333182707980768</c:v>
                </c:pt>
                <c:pt idx="511">
                  <c:v>72.368127770365319</c:v>
                </c:pt>
                <c:pt idx="512">
                  <c:v>72.403124861849989</c:v>
                </c:pt>
                <c:pt idx="513">
                  <c:v>72.43817390702425</c:v>
                </c:pt>
                <c:pt idx="514">
                  <c:v>72.473274830511599</c:v>
                </c:pt>
                <c:pt idx="515">
                  <c:v>72.508427556970034</c:v>
                </c:pt>
                <c:pt idx="516">
                  <c:v>72.543632011092498</c:v>
                </c:pt>
                <c:pt idx="517">
                  <c:v>72.578888117607349</c:v>
                </c:pt>
                <c:pt idx="518">
                  <c:v>72.614195801278782</c:v>
                </c:pt>
                <c:pt idx="519">
                  <c:v>72.649554986907319</c:v>
                </c:pt>
                <c:pt idx="520">
                  <c:v>72.684965599330198</c:v>
                </c:pt>
                <c:pt idx="521">
                  <c:v>72.720427563421879</c:v>
                </c:pt>
                <c:pt idx="522">
                  <c:v>72.755940804094408</c:v>
                </c:pt>
                <c:pt idx="523">
                  <c:v>72.791505246297916</c:v>
                </c:pt>
                <c:pt idx="524">
                  <c:v>72.827120815021075</c:v>
                </c:pt>
                <c:pt idx="525">
                  <c:v>72.862787435291423</c:v>
                </c:pt>
                <c:pt idx="526">
                  <c:v>72.898505032175891</c:v>
                </c:pt>
                <c:pt idx="527">
                  <c:v>72.934273530781226</c:v>
                </c:pt>
                <c:pt idx="528">
                  <c:v>72.970092856254368</c:v>
                </c:pt>
                <c:pt idx="529">
                  <c:v>73.005962933782897</c:v>
                </c:pt>
                <c:pt idx="530">
                  <c:v>73.041883688595462</c:v>
                </c:pt>
                <c:pt idx="531">
                  <c:v>73.077855045962181</c:v>
                </c:pt>
                <c:pt idx="532">
                  <c:v>73.113876931195094</c:v>
                </c:pt>
                <c:pt idx="533">
                  <c:v>73.149949269648516</c:v>
                </c:pt>
                <c:pt idx="534">
                  <c:v>73.186071986719497</c:v>
                </c:pt>
                <c:pt idx="535">
                  <c:v>73.22224500784823</c:v>
                </c:pt>
                <c:pt idx="536">
                  <c:v>73.258468258518405</c:v>
                </c:pt>
                <c:pt idx="537">
                  <c:v>73.294741664257671</c:v>
                </c:pt>
                <c:pt idx="538">
                  <c:v>73.331065150638025</c:v>
                </c:pt>
                <c:pt idx="539">
                  <c:v>73.367438643276188</c:v>
                </c:pt>
                <c:pt idx="540">
                  <c:v>73.403862067834027</c:v>
                </c:pt>
                <c:pt idx="541">
                  <c:v>73.440335350018898</c:v>
                </c:pt>
                <c:pt idx="542">
                  <c:v>73.476858415584132</c:v>
                </c:pt>
                <c:pt idx="543">
                  <c:v>73.513431190329342</c:v>
                </c:pt>
                <c:pt idx="544">
                  <c:v>73.550053600100824</c:v>
                </c:pt>
                <c:pt idx="545">
                  <c:v>73.586725570791998</c:v>
                </c:pt>
                <c:pt idx="546">
                  <c:v>73.623447028343662</c:v>
                </c:pt>
                <c:pt idx="547">
                  <c:v>73.660217898744548</c:v>
                </c:pt>
                <c:pt idx="548">
                  <c:v>73.697038108031563</c:v>
                </c:pt>
                <c:pt idx="549">
                  <c:v>73.733907582290215</c:v>
                </c:pt>
                <c:pt idx="550">
                  <c:v>73.770826247654981</c:v>
                </c:pt>
                <c:pt idx="551">
                  <c:v>73.807794030309665</c:v>
                </c:pt>
                <c:pt idx="552">
                  <c:v>73.844810856487797</c:v>
                </c:pt>
                <c:pt idx="553">
                  <c:v>73.881876652472954</c:v>
                </c:pt>
                <c:pt idx="554">
                  <c:v>73.918991344599164</c:v>
                </c:pt>
                <c:pt idx="555">
                  <c:v>73.956154859251257</c:v>
                </c:pt>
                <c:pt idx="556">
                  <c:v>73.993367122865195</c:v>
                </c:pt>
                <c:pt idx="557">
                  <c:v>74.030628061928468</c:v>
                </c:pt>
                <c:pt idx="558">
                  <c:v>74.067937602980408</c:v>
                </c:pt>
                <c:pt idx="559">
                  <c:v>74.105295672612613</c:v>
                </c:pt>
                <c:pt idx="560">
                  <c:v>74.142702197469205</c:v>
                </c:pt>
                <c:pt idx="561">
                  <c:v>74.180157104247215</c:v>
                </c:pt>
                <c:pt idx="562">
                  <c:v>74.217660319696975</c:v>
                </c:pt>
                <c:pt idx="563">
                  <c:v>74.255211770622367</c:v>
                </c:pt>
                <c:pt idx="564">
                  <c:v>74.292811383881215</c:v>
                </c:pt>
                <c:pt idx="565">
                  <c:v>74.330459086385702</c:v>
                </c:pt>
                <c:pt idx="566">
                  <c:v>74.368154805102506</c:v>
                </c:pt>
                <c:pt idx="567">
                  <c:v>74.405898467053362</c:v>
                </c:pt>
                <c:pt idx="568">
                  <c:v>74.443689999315225</c:v>
                </c:pt>
                <c:pt idx="569">
                  <c:v>74.48152932902066</c:v>
                </c:pt>
                <c:pt idx="570">
                  <c:v>74.519416383358177</c:v>
                </c:pt>
                <c:pt idx="571">
                  <c:v>74.557351089572563</c:v>
                </c:pt>
                <c:pt idx="572">
                  <c:v>74.595333374965151</c:v>
                </c:pt>
                <c:pt idx="573">
                  <c:v>74.633363166894199</c:v>
                </c:pt>
                <c:pt idx="574">
                  <c:v>74.671440392775196</c:v>
                </c:pt>
                <c:pt idx="575">
                  <c:v>74.70956498008114</c:v>
                </c:pt>
                <c:pt idx="576">
                  <c:v>74.747736856342897</c:v>
                </c:pt>
                <c:pt idx="577">
                  <c:v>74.785955949149468</c:v>
                </c:pt>
                <c:pt idx="578">
                  <c:v>74.824222186148361</c:v>
                </c:pt>
                <c:pt idx="579">
                  <c:v>74.862535495045819</c:v>
                </c:pt>
                <c:pt idx="580">
                  <c:v>14.204674106579487</c:v>
                </c:pt>
                <c:pt idx="581">
                  <c:v>14.158101404590699</c:v>
                </c:pt>
                <c:pt idx="582">
                  <c:v>14.111528702601916</c:v>
                </c:pt>
                <c:pt idx="583">
                  <c:v>14.064956000613131</c:v>
                </c:pt>
                <c:pt idx="584">
                  <c:v>14.01838329862434</c:v>
                </c:pt>
                <c:pt idx="585">
                  <c:v>13.971810596635555</c:v>
                </c:pt>
                <c:pt idx="586">
                  <c:v>13.925237894646768</c:v>
                </c:pt>
                <c:pt idx="587">
                  <c:v>13.878665192657978</c:v>
                </c:pt>
                <c:pt idx="588">
                  <c:v>13.832092490669195</c:v>
                </c:pt>
                <c:pt idx="589">
                  <c:v>13.785519788680411</c:v>
                </c:pt>
                <c:pt idx="590">
                  <c:v>13.738947086691624</c:v>
                </c:pt>
                <c:pt idx="591">
                  <c:v>13.692374384702834</c:v>
                </c:pt>
                <c:pt idx="592">
                  <c:v>13.645801682714046</c:v>
                </c:pt>
                <c:pt idx="593">
                  <c:v>13.599228980725258</c:v>
                </c:pt>
                <c:pt idx="594">
                  <c:v>13.552656278736469</c:v>
                </c:pt>
                <c:pt idx="595">
                  <c:v>13.506083576747681</c:v>
                </c:pt>
                <c:pt idx="596">
                  <c:v>13.4595108747589</c:v>
                </c:pt>
                <c:pt idx="597">
                  <c:v>13.412938172770113</c:v>
                </c:pt>
                <c:pt idx="598">
                  <c:v>13.366365470781323</c:v>
                </c:pt>
                <c:pt idx="599">
                  <c:v>13.319792768792539</c:v>
                </c:pt>
                <c:pt idx="600">
                  <c:v>13.273220066803752</c:v>
                </c:pt>
                <c:pt idx="601">
                  <c:v>13.226647364814962</c:v>
                </c:pt>
                <c:pt idx="602">
                  <c:v>13.180074662826179</c:v>
                </c:pt>
                <c:pt idx="603">
                  <c:v>13.133501960837394</c:v>
                </c:pt>
                <c:pt idx="604">
                  <c:v>13.086929258848608</c:v>
                </c:pt>
                <c:pt idx="605">
                  <c:v>13.040356556859818</c:v>
                </c:pt>
                <c:pt idx="606">
                  <c:v>12.993783854871031</c:v>
                </c:pt>
                <c:pt idx="607">
                  <c:v>12.947211152882247</c:v>
                </c:pt>
                <c:pt idx="608">
                  <c:v>12.900638450893462</c:v>
                </c:pt>
                <c:pt idx="609">
                  <c:v>12.85406574890467</c:v>
                </c:pt>
                <c:pt idx="610">
                  <c:v>12.807493046915885</c:v>
                </c:pt>
                <c:pt idx="611">
                  <c:v>12.760920344927101</c:v>
                </c:pt>
                <c:pt idx="612">
                  <c:v>12.714347642938312</c:v>
                </c:pt>
                <c:pt idx="613">
                  <c:v>12.667774940949526</c:v>
                </c:pt>
                <c:pt idx="614">
                  <c:v>12.621202238960741</c:v>
                </c:pt>
                <c:pt idx="615">
                  <c:v>12.574629536971957</c:v>
                </c:pt>
                <c:pt idx="616">
                  <c:v>12.528056834983165</c:v>
                </c:pt>
                <c:pt idx="617">
                  <c:v>12.48148413299438</c:v>
                </c:pt>
                <c:pt idx="618">
                  <c:v>12.434911431005597</c:v>
                </c:pt>
                <c:pt idx="619">
                  <c:v>12.388338729016807</c:v>
                </c:pt>
                <c:pt idx="620">
                  <c:v>12.341766027028015</c:v>
                </c:pt>
                <c:pt idx="621">
                  <c:v>12.29519332503923</c:v>
                </c:pt>
                <c:pt idx="622">
                  <c:v>12.248620623050444</c:v>
                </c:pt>
                <c:pt idx="623">
                  <c:v>12.202047921061656</c:v>
                </c:pt>
                <c:pt idx="624">
                  <c:v>12.155475219072869</c:v>
                </c:pt>
                <c:pt idx="625">
                  <c:v>12.108902517084083</c:v>
                </c:pt>
                <c:pt idx="626">
                  <c:v>12.062329815095294</c:v>
                </c:pt>
                <c:pt idx="627">
                  <c:v>12.015757113106508</c:v>
                </c:pt>
                <c:pt idx="628">
                  <c:v>11.969184411117723</c:v>
                </c:pt>
                <c:pt idx="629">
                  <c:v>11.922611709128939</c:v>
                </c:pt>
                <c:pt idx="630">
                  <c:v>11.876039007140148</c:v>
                </c:pt>
                <c:pt idx="631">
                  <c:v>11.829466305151364</c:v>
                </c:pt>
                <c:pt idx="632">
                  <c:v>11.782893603162577</c:v>
                </c:pt>
                <c:pt idx="633">
                  <c:v>11.736320901173793</c:v>
                </c:pt>
                <c:pt idx="634">
                  <c:v>11.689748199185003</c:v>
                </c:pt>
                <c:pt idx="635">
                  <c:v>11.643175497196218</c:v>
                </c:pt>
                <c:pt idx="636">
                  <c:v>11.596602795207433</c:v>
                </c:pt>
                <c:pt idx="637">
                  <c:v>11.550030093218643</c:v>
                </c:pt>
                <c:pt idx="638">
                  <c:v>11.503457391229857</c:v>
                </c:pt>
                <c:pt idx="639">
                  <c:v>11.456884689241072</c:v>
                </c:pt>
                <c:pt idx="640">
                  <c:v>11.410311987252289</c:v>
                </c:pt>
                <c:pt idx="641">
                  <c:v>11.363739285263499</c:v>
                </c:pt>
                <c:pt idx="642">
                  <c:v>11.317166583274716</c:v>
                </c:pt>
                <c:pt idx="643">
                  <c:v>11.270593881285933</c:v>
                </c:pt>
                <c:pt idx="644">
                  <c:v>11.22402117929715</c:v>
                </c:pt>
                <c:pt idx="645">
                  <c:v>11.177448477308365</c:v>
                </c:pt>
                <c:pt idx="646">
                  <c:v>11.130875775319582</c:v>
                </c:pt>
                <c:pt idx="647">
                  <c:v>11.084303073330801</c:v>
                </c:pt>
                <c:pt idx="648">
                  <c:v>11.037730371342018</c:v>
                </c:pt>
                <c:pt idx="649">
                  <c:v>10.991157669353234</c:v>
                </c:pt>
                <c:pt idx="650">
                  <c:v>10.944584967364445</c:v>
                </c:pt>
                <c:pt idx="651">
                  <c:v>10.898012265375662</c:v>
                </c:pt>
                <c:pt idx="652">
                  <c:v>10.851439563386879</c:v>
                </c:pt>
                <c:pt idx="653">
                  <c:v>10.8048668613981</c:v>
                </c:pt>
                <c:pt idx="654">
                  <c:v>10.758294159409317</c:v>
                </c:pt>
                <c:pt idx="655">
                  <c:v>10.711721457420536</c:v>
                </c:pt>
                <c:pt idx="656">
                  <c:v>10.665148755431753</c:v>
                </c:pt>
                <c:pt idx="657">
                  <c:v>10.618576053442968</c:v>
                </c:pt>
                <c:pt idx="658">
                  <c:v>10.572003351454187</c:v>
                </c:pt>
                <c:pt idx="659">
                  <c:v>10.525430649465397</c:v>
                </c:pt>
                <c:pt idx="660">
                  <c:v>10.478857947476612</c:v>
                </c:pt>
                <c:pt idx="661">
                  <c:v>10.432285245487833</c:v>
                </c:pt>
                <c:pt idx="662">
                  <c:v>10.385712543499048</c:v>
                </c:pt>
                <c:pt idx="663">
                  <c:v>10.339139841510265</c:v>
                </c:pt>
                <c:pt idx="664">
                  <c:v>10.292567139521482</c:v>
                </c:pt>
                <c:pt idx="665">
                  <c:v>10.245994437532699</c:v>
                </c:pt>
                <c:pt idx="666">
                  <c:v>10.199421735543915</c:v>
                </c:pt>
                <c:pt idx="667">
                  <c:v>10.152849033555132</c:v>
                </c:pt>
                <c:pt idx="668">
                  <c:v>10.106276331566344</c:v>
                </c:pt>
                <c:pt idx="669">
                  <c:v>10.059703629577561</c:v>
                </c:pt>
                <c:pt idx="670">
                  <c:v>10.013130927588778</c:v>
                </c:pt>
                <c:pt idx="671">
                  <c:v>9.9665582255999983</c:v>
                </c:pt>
                <c:pt idx="672">
                  <c:v>9.9199855236112171</c:v>
                </c:pt>
                <c:pt idx="673">
                  <c:v>9.8734128216224342</c:v>
                </c:pt>
                <c:pt idx="674">
                  <c:v>9.8268401196336495</c:v>
                </c:pt>
                <c:pt idx="675">
                  <c:v>9.7802674176448665</c:v>
                </c:pt>
                <c:pt idx="676">
                  <c:v>9.7336947156560854</c:v>
                </c:pt>
                <c:pt idx="677">
                  <c:v>9.6871220136672971</c:v>
                </c:pt>
                <c:pt idx="678">
                  <c:v>9.6405493116785141</c:v>
                </c:pt>
                <c:pt idx="679">
                  <c:v>9.5939766096897294</c:v>
                </c:pt>
                <c:pt idx="680">
                  <c:v>9.5474039077009465</c:v>
                </c:pt>
                <c:pt idx="681">
                  <c:v>9.5008312057121636</c:v>
                </c:pt>
                <c:pt idx="682">
                  <c:v>9.4542585037233788</c:v>
                </c:pt>
                <c:pt idx="683">
                  <c:v>9.4076858017345977</c:v>
                </c:pt>
                <c:pt idx="684">
                  <c:v>9.3611130997458147</c:v>
                </c:pt>
                <c:pt idx="685">
                  <c:v>9.31454039775703</c:v>
                </c:pt>
                <c:pt idx="686">
                  <c:v>9.2679676957682435</c:v>
                </c:pt>
                <c:pt idx="687">
                  <c:v>9.2213949937794588</c:v>
                </c:pt>
                <c:pt idx="688">
                  <c:v>9.1748222917906777</c:v>
                </c:pt>
                <c:pt idx="689">
                  <c:v>9.1282495898018983</c:v>
                </c:pt>
                <c:pt idx="690">
                  <c:v>9.0816768878131153</c:v>
                </c:pt>
                <c:pt idx="691">
                  <c:v>9.0351041858243324</c:v>
                </c:pt>
                <c:pt idx="692">
                  <c:v>8.9885314838355495</c:v>
                </c:pt>
                <c:pt idx="693">
                  <c:v>8.9419587818467665</c:v>
                </c:pt>
                <c:pt idx="694">
                  <c:v>8.8953860798579836</c:v>
                </c:pt>
                <c:pt idx="695">
                  <c:v>8.8488133778691953</c:v>
                </c:pt>
                <c:pt idx="696">
                  <c:v>8.8022406758804124</c:v>
                </c:pt>
                <c:pt idx="697">
                  <c:v>8.7556679738916277</c:v>
                </c:pt>
                <c:pt idx="698">
                  <c:v>8.7090952719028447</c:v>
                </c:pt>
                <c:pt idx="699">
                  <c:v>8.6625225699140618</c:v>
                </c:pt>
                <c:pt idx="700">
                  <c:v>8.6159498679252788</c:v>
                </c:pt>
                <c:pt idx="701">
                  <c:v>8.5693771659364959</c:v>
                </c:pt>
                <c:pt idx="702">
                  <c:v>8.522804463947713</c:v>
                </c:pt>
                <c:pt idx="703">
                  <c:v>8.47623176195893</c:v>
                </c:pt>
                <c:pt idx="704">
                  <c:v>8.4296590599701418</c:v>
                </c:pt>
                <c:pt idx="705">
                  <c:v>8.383086357981357</c:v>
                </c:pt>
                <c:pt idx="706">
                  <c:v>8.3365136559925759</c:v>
                </c:pt>
                <c:pt idx="707">
                  <c:v>8.2899409540037929</c:v>
                </c:pt>
                <c:pt idx="708">
                  <c:v>8.2433682520150082</c:v>
                </c:pt>
                <c:pt idx="709">
                  <c:v>8.1967955500262253</c:v>
                </c:pt>
                <c:pt idx="710">
                  <c:v>8.1502228480374423</c:v>
                </c:pt>
                <c:pt idx="711">
                  <c:v>8.1036501460486594</c:v>
                </c:pt>
                <c:pt idx="712">
                  <c:v>8.0570774440598765</c:v>
                </c:pt>
                <c:pt idx="713">
                  <c:v>8.0105047420710882</c:v>
                </c:pt>
                <c:pt idx="714">
                  <c:v>7.9639320400823053</c:v>
                </c:pt>
                <c:pt idx="715">
                  <c:v>7.9173593380935205</c:v>
                </c:pt>
                <c:pt idx="716">
                  <c:v>7.8707866361047483</c:v>
                </c:pt>
                <c:pt idx="717">
                  <c:v>7.8242139341159644</c:v>
                </c:pt>
                <c:pt idx="718">
                  <c:v>7.7776412321271824</c:v>
                </c:pt>
                <c:pt idx="719">
                  <c:v>7.7310685301383986</c:v>
                </c:pt>
                <c:pt idx="720">
                  <c:v>7.6844958281496165</c:v>
                </c:pt>
                <c:pt idx="721">
                  <c:v>7.6379231261608327</c:v>
                </c:pt>
                <c:pt idx="722">
                  <c:v>7.5913504241720453</c:v>
                </c:pt>
                <c:pt idx="723">
                  <c:v>7.5447777221832633</c:v>
                </c:pt>
                <c:pt idx="724">
                  <c:v>7.4982050201944794</c:v>
                </c:pt>
                <c:pt idx="725">
                  <c:v>7.4516323182056965</c:v>
                </c:pt>
                <c:pt idx="726">
                  <c:v>7.4050596162169127</c:v>
                </c:pt>
                <c:pt idx="727">
                  <c:v>7.3584869142281288</c:v>
                </c:pt>
                <c:pt idx="728">
                  <c:v>7.3119142122393459</c:v>
                </c:pt>
                <c:pt idx="729">
                  <c:v>7.265341510250563</c:v>
                </c:pt>
                <c:pt idx="730">
                  <c:v>7.2187688082617791</c:v>
                </c:pt>
                <c:pt idx="731">
                  <c:v>7.1721961062729909</c:v>
                </c:pt>
                <c:pt idx="732">
                  <c:v>7.125623404284207</c:v>
                </c:pt>
                <c:pt idx="733">
                  <c:v>7.079050702295425</c:v>
                </c:pt>
                <c:pt idx="734">
                  <c:v>7.0324780003066421</c:v>
                </c:pt>
                <c:pt idx="735">
                  <c:v>6.9859052983178591</c:v>
                </c:pt>
                <c:pt idx="736">
                  <c:v>6.9393325963290753</c:v>
                </c:pt>
                <c:pt idx="737">
                  <c:v>6.8927598943402932</c:v>
                </c:pt>
                <c:pt idx="738">
                  <c:v>6.8461871923515103</c:v>
                </c:pt>
                <c:pt idx="739">
                  <c:v>6.7996144903627265</c:v>
                </c:pt>
                <c:pt idx="740">
                  <c:v>6.7530417883739382</c:v>
                </c:pt>
                <c:pt idx="741">
                  <c:v>6.7064690863851562</c:v>
                </c:pt>
                <c:pt idx="742">
                  <c:v>6.6598963843963714</c:v>
                </c:pt>
                <c:pt idx="743">
                  <c:v>6.6133236824075894</c:v>
                </c:pt>
                <c:pt idx="744">
                  <c:v>6.5667509804188056</c:v>
                </c:pt>
                <c:pt idx="745">
                  <c:v>6.5201782784300226</c:v>
                </c:pt>
                <c:pt idx="746">
                  <c:v>6.4736055764412397</c:v>
                </c:pt>
                <c:pt idx="747">
                  <c:v>6.4270328744524576</c:v>
                </c:pt>
                <c:pt idx="748">
                  <c:v>6.3804601724636738</c:v>
                </c:pt>
                <c:pt idx="749">
                  <c:v>6.3338874704748891</c:v>
                </c:pt>
                <c:pt idx="750">
                  <c:v>6.2873147684861017</c:v>
                </c:pt>
                <c:pt idx="751">
                  <c:v>6.2407420664973188</c:v>
                </c:pt>
                <c:pt idx="752">
                  <c:v>6.1941693645085456</c:v>
                </c:pt>
                <c:pt idx="753">
                  <c:v>6.1475966625197627</c:v>
                </c:pt>
                <c:pt idx="754">
                  <c:v>6.1010239605309797</c:v>
                </c:pt>
                <c:pt idx="755">
                  <c:v>6.0544512585421968</c:v>
                </c:pt>
                <c:pt idx="756">
                  <c:v>6.0078785565534139</c:v>
                </c:pt>
                <c:pt idx="757">
                  <c:v>5.9613058545646309</c:v>
                </c:pt>
                <c:pt idx="758">
                  <c:v>5.9147331525758471</c:v>
                </c:pt>
                <c:pt idx="759">
                  <c:v>5.8681604505870579</c:v>
                </c:pt>
                <c:pt idx="760">
                  <c:v>5.8215877485982759</c:v>
                </c:pt>
                <c:pt idx="761">
                  <c:v>5.7750150466094921</c:v>
                </c:pt>
                <c:pt idx="762">
                  <c:v>5.72844234462071</c:v>
                </c:pt>
                <c:pt idx="763">
                  <c:v>5.6818696426319262</c:v>
                </c:pt>
                <c:pt idx="764">
                  <c:v>5.6352969406431441</c:v>
                </c:pt>
                <c:pt idx="765">
                  <c:v>5.5887242386543594</c:v>
                </c:pt>
                <c:pt idx="766">
                  <c:v>5.5421515366655774</c:v>
                </c:pt>
                <c:pt idx="767">
                  <c:v>5.4955788346767935</c:v>
                </c:pt>
                <c:pt idx="768">
                  <c:v>5.4490061326880062</c:v>
                </c:pt>
                <c:pt idx="769">
                  <c:v>5.4024334306992223</c:v>
                </c:pt>
                <c:pt idx="770">
                  <c:v>5.3558607287104394</c:v>
                </c:pt>
                <c:pt idx="771">
                  <c:v>5.3092880267216556</c:v>
                </c:pt>
                <c:pt idx="772">
                  <c:v>5.2627153247328735</c:v>
                </c:pt>
                <c:pt idx="773">
                  <c:v>5.2161426227440906</c:v>
                </c:pt>
                <c:pt idx="774">
                  <c:v>5.1695699207553059</c:v>
                </c:pt>
                <c:pt idx="775">
                  <c:v>5.1229972187665229</c:v>
                </c:pt>
                <c:pt idx="776">
                  <c:v>5.07642451677774</c:v>
                </c:pt>
                <c:pt idx="777">
                  <c:v>5.0298518147889526</c:v>
                </c:pt>
                <c:pt idx="778">
                  <c:v>4.9832791128001688</c:v>
                </c:pt>
                <c:pt idx="779">
                  <c:v>4.9367064108113867</c:v>
                </c:pt>
                <c:pt idx="780">
                  <c:v>4.8901337088226029</c:v>
                </c:pt>
                <c:pt idx="781">
                  <c:v>4.84356100683382</c:v>
                </c:pt>
                <c:pt idx="782">
                  <c:v>4.7969883048450361</c:v>
                </c:pt>
                <c:pt idx="783">
                  <c:v>4.7504156028562532</c:v>
                </c:pt>
                <c:pt idx="784">
                  <c:v>4.7038429008674703</c:v>
                </c:pt>
                <c:pt idx="785">
                  <c:v>4.6572701988786873</c:v>
                </c:pt>
                <c:pt idx="786">
                  <c:v>4.610697496889899</c:v>
                </c:pt>
                <c:pt idx="787">
                  <c:v>4.564124794901117</c:v>
                </c:pt>
                <c:pt idx="788">
                  <c:v>4.5175520929123429</c:v>
                </c:pt>
                <c:pt idx="789">
                  <c:v>4.4709793909235591</c:v>
                </c:pt>
                <c:pt idx="790">
                  <c:v>4.4244066889347762</c:v>
                </c:pt>
                <c:pt idx="791">
                  <c:v>4.3778339869459932</c:v>
                </c:pt>
                <c:pt idx="792">
                  <c:v>4.3312612849572103</c:v>
                </c:pt>
                <c:pt idx="793">
                  <c:v>4.2846885829684274</c:v>
                </c:pt>
                <c:pt idx="794">
                  <c:v>4.2381158809796444</c:v>
                </c:pt>
                <c:pt idx="795">
                  <c:v>4.1915431789908562</c:v>
                </c:pt>
                <c:pt idx="796">
                  <c:v>4.1449704770020723</c:v>
                </c:pt>
                <c:pt idx="797">
                  <c:v>4.0983977750132894</c:v>
                </c:pt>
                <c:pt idx="798">
                  <c:v>4.0518250730245065</c:v>
                </c:pt>
                <c:pt idx="799">
                  <c:v>4.0052523710357235</c:v>
                </c:pt>
                <c:pt idx="800">
                  <c:v>3.9586796690469401</c:v>
                </c:pt>
                <c:pt idx="801">
                  <c:v>3.9121069670581563</c:v>
                </c:pt>
                <c:pt idx="802">
                  <c:v>3.8655342650693738</c:v>
                </c:pt>
                <c:pt idx="803">
                  <c:v>3.8189615630805913</c:v>
                </c:pt>
                <c:pt idx="804">
                  <c:v>3.772388861091803</c:v>
                </c:pt>
                <c:pt idx="805">
                  <c:v>3.7258161591030192</c:v>
                </c:pt>
                <c:pt idx="806">
                  <c:v>3.6792434571142358</c:v>
                </c:pt>
                <c:pt idx="807">
                  <c:v>3.6326707551254533</c:v>
                </c:pt>
                <c:pt idx="808">
                  <c:v>3.58609805313667</c:v>
                </c:pt>
                <c:pt idx="809">
                  <c:v>3.5395253511478875</c:v>
                </c:pt>
                <c:pt idx="810">
                  <c:v>3.4929526491591032</c:v>
                </c:pt>
                <c:pt idx="811">
                  <c:v>3.4463799471703207</c:v>
                </c:pt>
                <c:pt idx="812">
                  <c:v>3.3998072451815373</c:v>
                </c:pt>
                <c:pt idx="813">
                  <c:v>3.3532345431927495</c:v>
                </c:pt>
                <c:pt idx="814">
                  <c:v>3.306661841203967</c:v>
                </c:pt>
                <c:pt idx="815">
                  <c:v>3.2600891392151827</c:v>
                </c:pt>
                <c:pt idx="816">
                  <c:v>3.2135164372264002</c:v>
                </c:pt>
                <c:pt idx="817">
                  <c:v>3.1669437352376169</c:v>
                </c:pt>
                <c:pt idx="818">
                  <c:v>3.1203710332488339</c:v>
                </c:pt>
                <c:pt idx="819">
                  <c:v>3.073798331260051</c:v>
                </c:pt>
                <c:pt idx="820">
                  <c:v>3.0272256292712676</c:v>
                </c:pt>
                <c:pt idx="821">
                  <c:v>2.9806529272824838</c:v>
                </c:pt>
                <c:pt idx="822">
                  <c:v>2.9340802252937013</c:v>
                </c:pt>
                <c:pt idx="823">
                  <c:v>2.8875075233049232</c:v>
                </c:pt>
                <c:pt idx="824">
                  <c:v>2.8409348213161452</c:v>
                </c:pt>
                <c:pt idx="825">
                  <c:v>2.7943621193273565</c:v>
                </c:pt>
                <c:pt idx="826">
                  <c:v>2.7477894173385784</c:v>
                </c:pt>
                <c:pt idx="827">
                  <c:v>2.7012167153497906</c:v>
                </c:pt>
                <c:pt idx="828">
                  <c:v>2.6546440133610028</c:v>
                </c:pt>
                <c:pt idx="829">
                  <c:v>2.6080713113722243</c:v>
                </c:pt>
                <c:pt idx="830">
                  <c:v>2.5614986093834364</c:v>
                </c:pt>
                <c:pt idx="831">
                  <c:v>2.5149259073946575</c:v>
                </c:pt>
                <c:pt idx="832">
                  <c:v>2.4683532054058697</c:v>
                </c:pt>
                <c:pt idx="833">
                  <c:v>2.4217805034170916</c:v>
                </c:pt>
                <c:pt idx="834">
                  <c:v>2.3752078014283042</c:v>
                </c:pt>
                <c:pt idx="835">
                  <c:v>2.3286350994395253</c:v>
                </c:pt>
                <c:pt idx="836">
                  <c:v>2.2820623974507366</c:v>
                </c:pt>
                <c:pt idx="837">
                  <c:v>2.2354896954619488</c:v>
                </c:pt>
                <c:pt idx="838">
                  <c:v>2.1889169934731716</c:v>
                </c:pt>
                <c:pt idx="839">
                  <c:v>2.1423442914843829</c:v>
                </c:pt>
                <c:pt idx="840">
                  <c:v>2.0957715894956044</c:v>
                </c:pt>
                <c:pt idx="841">
                  <c:v>2.049198887506817</c:v>
                </c:pt>
                <c:pt idx="842">
                  <c:v>2.0026261855180385</c:v>
                </c:pt>
                <c:pt idx="843">
                  <c:v>1.9560534835292505</c:v>
                </c:pt>
                <c:pt idx="844">
                  <c:v>1.9094807815404722</c:v>
                </c:pt>
                <c:pt idx="845">
                  <c:v>1.8629080795516839</c:v>
                </c:pt>
                <c:pt idx="846">
                  <c:v>1.8163353775628961</c:v>
                </c:pt>
                <c:pt idx="847">
                  <c:v>1.7697626755741176</c:v>
                </c:pt>
                <c:pt idx="848">
                  <c:v>1.7231899735853295</c:v>
                </c:pt>
                <c:pt idx="849">
                  <c:v>1.6766172715965517</c:v>
                </c:pt>
                <c:pt idx="850">
                  <c:v>1.6300445696077632</c:v>
                </c:pt>
                <c:pt idx="851">
                  <c:v>1.5834718676189852</c:v>
                </c:pt>
                <c:pt idx="852">
                  <c:v>1.5368991656301967</c:v>
                </c:pt>
                <c:pt idx="853">
                  <c:v>1.4903264636414184</c:v>
                </c:pt>
                <c:pt idx="854">
                  <c:v>1.4437537616526301</c:v>
                </c:pt>
                <c:pt idx="855">
                  <c:v>1.397181059663843</c:v>
                </c:pt>
                <c:pt idx="856">
                  <c:v>1.3506083576750649</c:v>
                </c:pt>
                <c:pt idx="857">
                  <c:v>1.3040356556862769</c:v>
                </c:pt>
                <c:pt idx="858">
                  <c:v>1.2574629536974984</c:v>
                </c:pt>
                <c:pt idx="859">
                  <c:v>1.2108902517087201</c:v>
                </c:pt>
                <c:pt idx="860">
                  <c:v>1.1643175497199416</c:v>
                </c:pt>
                <c:pt idx="861">
                  <c:v>1.1177448477311533</c:v>
                </c:pt>
                <c:pt idx="862">
                  <c:v>1.0711721457423751</c:v>
                </c:pt>
                <c:pt idx="863">
                  <c:v>1.0245994437535884</c:v>
                </c:pt>
                <c:pt idx="864">
                  <c:v>0.97802674176479965</c:v>
                </c:pt>
                <c:pt idx="865">
                  <c:v>0.93145403977602137</c:v>
                </c:pt>
                <c:pt idx="866">
                  <c:v>0.88488133778723332</c:v>
                </c:pt>
                <c:pt idx="867">
                  <c:v>0.83830863579845483</c:v>
                </c:pt>
                <c:pt idx="868">
                  <c:v>0.79173593380966678</c:v>
                </c:pt>
                <c:pt idx="869">
                  <c:v>0.74516323182088828</c:v>
                </c:pt>
                <c:pt idx="870">
                  <c:v>0.6985905298321009</c:v>
                </c:pt>
                <c:pt idx="871">
                  <c:v>0.65201782784332307</c:v>
                </c:pt>
                <c:pt idx="872">
                  <c:v>0.60544512585453447</c:v>
                </c:pt>
                <c:pt idx="873">
                  <c:v>0.55887242386574643</c:v>
                </c:pt>
                <c:pt idx="874">
                  <c:v>0.51229972187696804</c:v>
                </c:pt>
                <c:pt idx="875">
                  <c:v>0.46572701988817994</c:v>
                </c:pt>
                <c:pt idx="876">
                  <c:v>0.41915431789940144</c:v>
                </c:pt>
                <c:pt idx="877">
                  <c:v>0.3725816159106129</c:v>
                </c:pt>
                <c:pt idx="878">
                  <c:v>0.32600891392183629</c:v>
                </c:pt>
                <c:pt idx="879">
                  <c:v>0.27943621193304768</c:v>
                </c:pt>
                <c:pt idx="880">
                  <c:v>0.23286350994426974</c:v>
                </c:pt>
                <c:pt idx="881">
                  <c:v>0.18629080795548117</c:v>
                </c:pt>
                <c:pt idx="882">
                  <c:v>0.1397181059666926</c:v>
                </c:pt>
                <c:pt idx="883">
                  <c:v>9.3145403977914681E-2</c:v>
                </c:pt>
                <c:pt idx="884">
                  <c:v>4.6572701989126088E-2</c:v>
                </c:pt>
                <c:pt idx="885">
                  <c:v>3.4765269912714147E-13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103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103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32274</xdr:colOff>
      <xdr:row>36</xdr:row>
      <xdr:rowOff>12486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113963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642257</xdr:colOff>
      <xdr:row>22</xdr:row>
      <xdr:rowOff>21771</xdr:rowOff>
    </xdr:from>
    <xdr:to>
      <xdr:col>22</xdr:col>
      <xdr:colOff>500743</xdr:colOff>
      <xdr:row>38</xdr:row>
      <xdr:rowOff>97971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6D1ADED2-ABEC-4F1D-8F0E-BA24BCB13871}"/>
            </a:ext>
          </a:extLst>
        </xdr:cNvPr>
        <xdr:cNvCxnSpPr/>
      </xdr:nvCxnSpPr>
      <xdr:spPr>
        <a:xfrm>
          <a:off x="15490371" y="4147457"/>
          <a:ext cx="4626429" cy="3037114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522514</xdr:colOff>
      <xdr:row>30</xdr:row>
      <xdr:rowOff>54428</xdr:rowOff>
    </xdr:from>
    <xdr:to>
      <xdr:col>18</xdr:col>
      <xdr:colOff>533400</xdr:colOff>
      <xdr:row>38</xdr:row>
      <xdr:rowOff>108857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A1F3610-4538-4B30-A214-AFF620D6ECA5}"/>
            </a:ext>
          </a:extLst>
        </xdr:cNvPr>
        <xdr:cNvCxnSpPr/>
      </xdr:nvCxnSpPr>
      <xdr:spPr>
        <a:xfrm flipV="1">
          <a:off x="16959943" y="5660571"/>
          <a:ext cx="10886" cy="1534886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675861</xdr:colOff>
      <xdr:row>30</xdr:row>
      <xdr:rowOff>46383</xdr:rowOff>
    </xdr:from>
    <xdr:to>
      <xdr:col>18</xdr:col>
      <xdr:colOff>536713</xdr:colOff>
      <xdr:row>30</xdr:row>
      <xdr:rowOff>59635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6A55CD6D-3AC1-4541-97EE-E44DACE69428}"/>
            </a:ext>
          </a:extLst>
        </xdr:cNvPr>
        <xdr:cNvCxnSpPr/>
      </xdr:nvCxnSpPr>
      <xdr:spPr>
        <a:xfrm flipH="1" flipV="1">
          <a:off x="15524922" y="5645426"/>
          <a:ext cx="1451113" cy="1325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397565</xdr:colOff>
      <xdr:row>26</xdr:row>
      <xdr:rowOff>165652</xdr:rowOff>
    </xdr:from>
    <xdr:to>
      <xdr:col>18</xdr:col>
      <xdr:colOff>410817</xdr:colOff>
      <xdr:row>38</xdr:row>
      <xdr:rowOff>106017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D949CE4B-3BCC-467C-B5F1-81132B835545}"/>
            </a:ext>
          </a:extLst>
        </xdr:cNvPr>
        <xdr:cNvCxnSpPr/>
      </xdr:nvCxnSpPr>
      <xdr:spPr>
        <a:xfrm flipH="1" flipV="1">
          <a:off x="16836887" y="5022574"/>
          <a:ext cx="13252" cy="2166730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669235</xdr:colOff>
      <xdr:row>26</xdr:row>
      <xdr:rowOff>159026</xdr:rowOff>
    </xdr:from>
    <xdr:to>
      <xdr:col>18</xdr:col>
      <xdr:colOff>397565</xdr:colOff>
      <xdr:row>26</xdr:row>
      <xdr:rowOff>159026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3A8A8319-D2FB-4664-8E63-ACEBF0A2F276}"/>
            </a:ext>
          </a:extLst>
        </xdr:cNvPr>
        <xdr:cNvCxnSpPr/>
      </xdr:nvCxnSpPr>
      <xdr:spPr>
        <a:xfrm flipH="1">
          <a:off x="15518296" y="5015948"/>
          <a:ext cx="1318591" cy="0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556260</xdr:colOff>
      <xdr:row>15</xdr:row>
      <xdr:rowOff>45720</xdr:rowOff>
    </xdr:from>
    <xdr:to>
      <xdr:col>9</xdr:col>
      <xdr:colOff>563880</xdr:colOff>
      <xdr:row>33</xdr:row>
      <xdr:rowOff>7620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7DF2889-C0AB-4A84-9D82-D2E04FE044B9}"/>
            </a:ext>
          </a:extLst>
        </xdr:cNvPr>
        <xdr:cNvCxnSpPr/>
      </xdr:nvCxnSpPr>
      <xdr:spPr>
        <a:xfrm flipV="1">
          <a:off x="10668000" y="2819400"/>
          <a:ext cx="7620" cy="326136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403860</xdr:colOff>
      <xdr:row>15</xdr:row>
      <xdr:rowOff>45720</xdr:rowOff>
    </xdr:from>
    <xdr:to>
      <xdr:col>9</xdr:col>
      <xdr:colOff>563880</xdr:colOff>
      <xdr:row>15</xdr:row>
      <xdr:rowOff>45720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3BB34A5E-91AF-477A-A06B-13A01099FCEA}"/>
            </a:ext>
          </a:extLst>
        </xdr:cNvPr>
        <xdr:cNvCxnSpPr/>
      </xdr:nvCxnSpPr>
      <xdr:spPr>
        <a:xfrm flipH="1">
          <a:off x="9723120" y="2819400"/>
          <a:ext cx="952500" cy="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706581</xdr:colOff>
      <xdr:row>43</xdr:row>
      <xdr:rowOff>13855</xdr:rowOff>
    </xdr:from>
    <xdr:to>
      <xdr:col>20</xdr:col>
      <xdr:colOff>4913</xdr:colOff>
      <xdr:row>72</xdr:row>
      <xdr:rowOff>80817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9D3AA8F-9D7B-4E13-AD29-A7AFCB14D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59636" y="7910946"/>
          <a:ext cx="8733277" cy="5303980"/>
        </a:xfrm>
        <a:prstGeom prst="rect">
          <a:avLst/>
        </a:prstGeom>
      </xdr:spPr>
    </xdr:pic>
    <xdr:clientData/>
  </xdr:twoCellAnchor>
  <xdr:twoCellAnchor>
    <xdr:from>
      <xdr:col>16</xdr:col>
      <xdr:colOff>434789</xdr:colOff>
      <xdr:row>52</xdr:row>
      <xdr:rowOff>71718</xdr:rowOff>
    </xdr:from>
    <xdr:to>
      <xdr:col>16</xdr:col>
      <xdr:colOff>493058</xdr:colOff>
      <xdr:row>68</xdr:row>
      <xdr:rowOff>54428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147B6FCE-19F9-4846-ACAD-81741A2DD378}"/>
            </a:ext>
          </a:extLst>
        </xdr:cNvPr>
        <xdr:cNvCxnSpPr/>
      </xdr:nvCxnSpPr>
      <xdr:spPr>
        <a:xfrm flipV="1">
          <a:off x="15567213" y="9511553"/>
          <a:ext cx="58269" cy="2851416"/>
        </a:xfrm>
        <a:prstGeom prst="line">
          <a:avLst/>
        </a:prstGeom>
        <a:ln w="254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582706</xdr:colOff>
      <xdr:row>52</xdr:row>
      <xdr:rowOff>0</xdr:rowOff>
    </xdr:from>
    <xdr:to>
      <xdr:col>16</xdr:col>
      <xdr:colOff>500102</xdr:colOff>
      <xdr:row>52</xdr:row>
      <xdr:rowOff>83245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2B37B437-B34E-4B49-86BB-BB3F29979B6E}"/>
            </a:ext>
          </a:extLst>
        </xdr:cNvPr>
        <xdr:cNvCxnSpPr/>
      </xdr:nvCxnSpPr>
      <xdr:spPr>
        <a:xfrm flipH="1" flipV="1">
          <a:off x="11017624" y="9439835"/>
          <a:ext cx="4614902" cy="8324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228599</xdr:colOff>
      <xdr:row>50</xdr:row>
      <xdr:rowOff>141514</xdr:rowOff>
    </xdr:from>
    <xdr:to>
      <xdr:col>17</xdr:col>
      <xdr:colOff>304800</xdr:colOff>
      <xdr:row>68</xdr:row>
      <xdr:rowOff>43543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CA6AECD8-1589-416C-9240-9CD6696801F3}"/>
            </a:ext>
          </a:extLst>
        </xdr:cNvPr>
        <xdr:cNvCxnSpPr/>
      </xdr:nvCxnSpPr>
      <xdr:spPr>
        <a:xfrm flipV="1">
          <a:off x="16197942" y="9514114"/>
          <a:ext cx="76201" cy="3243943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601980</xdr:colOff>
      <xdr:row>50</xdr:row>
      <xdr:rowOff>53340</xdr:rowOff>
    </xdr:from>
    <xdr:to>
      <xdr:col>17</xdr:col>
      <xdr:colOff>311331</xdr:colOff>
      <xdr:row>50</xdr:row>
      <xdr:rowOff>170906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C048DC52-98AE-4DA8-B3C5-FC95C395E867}"/>
            </a:ext>
          </a:extLst>
        </xdr:cNvPr>
        <xdr:cNvCxnSpPr/>
      </xdr:nvCxnSpPr>
      <xdr:spPr>
        <a:xfrm flipH="1" flipV="1">
          <a:off x="11049000" y="9281160"/>
          <a:ext cx="5218611" cy="117566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563218</xdr:colOff>
      <xdr:row>9</xdr:row>
      <xdr:rowOff>26894</xdr:rowOff>
    </xdr:from>
    <xdr:to>
      <xdr:col>9</xdr:col>
      <xdr:colOff>564776</xdr:colOff>
      <xdr:row>15</xdr:row>
      <xdr:rowOff>46383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FCEAF6A0-8642-43AC-B4F0-F26611B2AFCB}"/>
            </a:ext>
          </a:extLst>
        </xdr:cNvPr>
        <xdr:cNvCxnSpPr/>
      </xdr:nvCxnSpPr>
      <xdr:spPr>
        <a:xfrm flipV="1">
          <a:off x="10998136" y="1667435"/>
          <a:ext cx="1558" cy="1104219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417443</xdr:colOff>
      <xdr:row>9</xdr:row>
      <xdr:rowOff>35469</xdr:rowOff>
    </xdr:from>
    <xdr:to>
      <xdr:col>9</xdr:col>
      <xdr:colOff>556592</xdr:colOff>
      <xdr:row>9</xdr:row>
      <xdr:rowOff>49110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89B2ED97-AB14-462C-9C2D-B1B356A5B69A}"/>
            </a:ext>
          </a:extLst>
        </xdr:cNvPr>
        <xdr:cNvCxnSpPr/>
      </xdr:nvCxnSpPr>
      <xdr:spPr>
        <a:xfrm flipH="1" flipV="1">
          <a:off x="10063467" y="1676010"/>
          <a:ext cx="928043" cy="1364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50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44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28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3403,'-2'-103,"4"-114,4 183,1 1,17-52,-14 50,0-3,-1-2,-2 0,-2 1,-2-1,-1-44,-4 16,4-83,6 94,-4 34,1-49,-6-329,1 394,-1 1,0-1,-1 1,1-1,-1 1,-1 1,-3-10,3 8,0 0,0-1,1 2,0 0,0-3,0-6,-2-26,-17-66,13 74,2-1,1-1,-1-33,-11-83,17 114,1-22,-2 1,-10-61,5 69,3-1,5-79,1 30,-1 9,-4-103,-8 133,7 47,1 0,0-1,1 0,0 1,1 0,3-23,0 26,0 1,1 1,1 0,0-1,0 0,1 3,0-2,11-13,11-14,-28 35,0 1,0 0,0 0,1-1,-1 1,0 0,0 0,0-1,0 1,0 0,0-1,0 1,0 0,0 0,0-1,0 1,0 0,0-1,0 1,0 0,0-2,0 2,0 0,0 0,0 0,0 0,-1 0,1-2,0 2,0 0,0 0,0-2,-1 2,1 0,0 0,0 0,-1-1,1 1,0 0,-1 0,-17-6,-22 4,39 2,-9 0,0 1,0 1,0-1,0 1,0 1,1 1,-1 0,1 0,-14 8,2-1,0-3,-1-1,-27 6,-23 8,51-16,0-1,0 0,0-1,0-2,0-1,-40-3,-7-1,43 2,0-1,0-1,0 0,-43-17,-12-1,60 16,0-2,-37-19,-18-3,63 26,0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1 109,'0'-7,"0"-4,0-7,0-5,0-3,0 3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1,'0'8,"0"6,0 5,0 4,0-3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48 529,'0'8,"0"6,0 5,0 3,0-2</inkml:trace>
  <inkml:trace contextRef="#ctx0" brushRef="#br0" timeOffset="867.45">48 230,'0'8,"-8"2,-2 4,0 3,2 3,2 2,3 1,1 0,1 1,1-5</inkml:trace>
  <inkml:trace contextRef="#ctx0" brushRef="#br0" timeOffset="1769.46">48 0,'0'8,"0"7,0 3,0 4,0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232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directlub.com/lubrifiant-industriel/huile-engrenages-reducteurs/huile-minerale-industrielle-reduct-320.html" TargetMode="External"/><Relationship Id="rId1" Type="http://schemas.openxmlformats.org/officeDocument/2006/relationships/hyperlink" Target="https://www.skf.com/fr/products/rolling-bearings/ball-bearings/deep-groove-ball-bearings/productid-W%2061907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="115" zoomScaleNormal="115" workbookViewId="0">
      <selection activeCell="G17" sqref="G17"/>
    </sheetView>
  </sheetViews>
  <sheetFormatPr baseColWidth="10" defaultRowHeight="15" x14ac:dyDescent="0.25"/>
  <cols>
    <col min="1" max="1" width="20" customWidth="1"/>
    <col min="4" max="4" width="24.42578125" customWidth="1"/>
    <col min="5" max="5" width="3.28515625" customWidth="1"/>
    <col min="6" max="6" width="20" customWidth="1"/>
    <col min="9" max="9" width="26.7109375" customWidth="1"/>
    <col min="10" max="10" width="3.28515625" customWidth="1"/>
    <col min="11" max="11" width="11.42578125" customWidth="1"/>
    <col min="13" max="13" width="10.5703125" customWidth="1"/>
    <col min="14" max="14" width="26.85546875" customWidth="1"/>
    <col min="15" max="15" width="16.5703125" customWidth="1"/>
  </cols>
  <sheetData>
    <row r="1" spans="1:15" ht="15.75" thickBot="1" x14ac:dyDescent="0.3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36</v>
      </c>
      <c r="L1" s="6" t="s">
        <v>8</v>
      </c>
      <c r="M1" s="6" t="s">
        <v>9</v>
      </c>
      <c r="N1" s="6" t="s">
        <v>10</v>
      </c>
      <c r="O1" s="1"/>
    </row>
    <row r="2" spans="1:15" ht="16.5" thickTop="1" thickBot="1" x14ac:dyDescent="0.3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29</v>
      </c>
      <c r="G2" s="68">
        <v>60</v>
      </c>
      <c r="H2" s="14" t="s">
        <v>28</v>
      </c>
      <c r="I2" s="15" t="s">
        <v>56</v>
      </c>
      <c r="J2" s="1"/>
      <c r="K2" s="43" t="s">
        <v>35</v>
      </c>
      <c r="L2" s="44">
        <f>G4*G5</f>
        <v>7.1428571428571425E-2</v>
      </c>
      <c r="M2" s="48" t="s">
        <v>17</v>
      </c>
      <c r="N2" s="49" t="s">
        <v>39</v>
      </c>
      <c r="O2" s="1"/>
    </row>
    <row r="3" spans="1:15" ht="16.5" thickTop="1" thickBot="1" x14ac:dyDescent="0.3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31</v>
      </c>
      <c r="G3" s="68">
        <v>39</v>
      </c>
      <c r="H3" s="52" t="s">
        <v>28</v>
      </c>
      <c r="I3" s="36" t="s">
        <v>58</v>
      </c>
      <c r="J3" s="1"/>
      <c r="K3" s="43" t="s">
        <v>37</v>
      </c>
      <c r="L3" s="44">
        <f>((B5^2)*B3)/(L2*B2*2*PI()/60)</f>
        <v>241.31072471593171</v>
      </c>
      <c r="M3" s="50"/>
      <c r="N3" s="50" t="s">
        <v>38</v>
      </c>
      <c r="O3" s="1"/>
    </row>
    <row r="4" spans="1:15" ht="15.75" thickTop="1" x14ac:dyDescent="0.25">
      <c r="A4" s="184" t="s">
        <v>5</v>
      </c>
      <c r="B4" s="184">
        <v>240</v>
      </c>
      <c r="C4" s="17" t="s">
        <v>6</v>
      </c>
      <c r="D4" s="18" t="s">
        <v>7</v>
      </c>
      <c r="E4" s="1"/>
      <c r="F4" s="71" t="s">
        <v>26</v>
      </c>
      <c r="G4" s="185">
        <f>1/2</f>
        <v>0.5</v>
      </c>
      <c r="H4" s="186">
        <v>1</v>
      </c>
      <c r="I4" s="15" t="s">
        <v>33</v>
      </c>
      <c r="J4" s="1"/>
      <c r="K4" s="13"/>
      <c r="L4" s="13"/>
      <c r="M4" s="13"/>
      <c r="N4" s="13"/>
      <c r="O4" s="1"/>
    </row>
    <row r="5" spans="1:15" x14ac:dyDescent="0.25">
      <c r="A5" s="187" t="s">
        <v>23</v>
      </c>
      <c r="B5" s="187">
        <v>0.95</v>
      </c>
      <c r="C5" s="135">
        <v>1</v>
      </c>
      <c r="D5" s="36" t="s">
        <v>24</v>
      </c>
      <c r="E5" s="1"/>
      <c r="F5" s="71" t="s">
        <v>27</v>
      </c>
      <c r="G5" s="68">
        <f>1/7</f>
        <v>0.14285714285714285</v>
      </c>
      <c r="H5" s="135">
        <v>1</v>
      </c>
      <c r="I5" s="36" t="s">
        <v>34</v>
      </c>
      <c r="J5" s="1"/>
      <c r="K5" s="13"/>
      <c r="L5" s="13"/>
      <c r="M5" s="13"/>
      <c r="N5" s="13"/>
      <c r="O5" s="1"/>
    </row>
    <row r="6" spans="1:15" x14ac:dyDescent="0.25">
      <c r="A6" s="13"/>
      <c r="B6" s="13"/>
      <c r="C6" s="13"/>
      <c r="D6" s="13"/>
      <c r="E6" s="1"/>
      <c r="F6" s="71" t="s">
        <v>41</v>
      </c>
      <c r="G6" s="68">
        <v>20</v>
      </c>
      <c r="H6" s="14" t="s">
        <v>42</v>
      </c>
      <c r="I6" s="15" t="s">
        <v>43</v>
      </c>
      <c r="J6" s="1"/>
      <c r="K6" s="13"/>
      <c r="L6" s="13"/>
      <c r="M6" s="13"/>
      <c r="N6" s="13"/>
      <c r="O6" s="1"/>
    </row>
    <row r="7" spans="1:15" x14ac:dyDescent="0.25">
      <c r="A7" s="13"/>
      <c r="B7" s="13"/>
      <c r="C7" s="13"/>
      <c r="D7" s="13"/>
      <c r="E7" s="1"/>
      <c r="F7" s="71" t="s">
        <v>44</v>
      </c>
      <c r="G7" s="68">
        <v>30</v>
      </c>
      <c r="H7" s="52" t="s">
        <v>42</v>
      </c>
      <c r="I7" s="36" t="s">
        <v>43</v>
      </c>
      <c r="J7" s="1"/>
      <c r="K7" s="13"/>
      <c r="L7" s="13"/>
      <c r="M7" s="13"/>
      <c r="N7" s="13"/>
      <c r="O7" s="1"/>
    </row>
    <row r="8" spans="1:15" x14ac:dyDescent="0.25">
      <c r="A8" s="1"/>
      <c r="B8" s="1"/>
      <c r="C8" s="1"/>
      <c r="D8" s="1"/>
      <c r="E8" s="1"/>
      <c r="F8" s="71" t="s">
        <v>40</v>
      </c>
      <c r="G8" s="68">
        <f>B$10/((G2/2)*COS(G6))</f>
        <v>0.16336583473044705</v>
      </c>
      <c r="H8" s="14"/>
      <c r="I8" s="15" t="s">
        <v>62</v>
      </c>
      <c r="J8" s="1"/>
      <c r="K8" s="13"/>
      <c r="L8" s="13"/>
      <c r="M8" s="13"/>
      <c r="N8" s="13"/>
      <c r="O8" s="1"/>
    </row>
    <row r="9" spans="1:15" x14ac:dyDescent="0.25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45</v>
      </c>
      <c r="G9" s="68">
        <f>(B$10*(1/G$4))/((B14/2)*COS(G$6))</f>
        <v>0.16336583473044705</v>
      </c>
      <c r="H9" s="52"/>
      <c r="I9" s="36" t="s">
        <v>63</v>
      </c>
      <c r="J9" s="1"/>
      <c r="K9" s="13"/>
      <c r="L9" s="13"/>
      <c r="M9" s="13"/>
      <c r="N9" s="13"/>
      <c r="O9" s="1"/>
    </row>
    <row r="10" spans="1:15" x14ac:dyDescent="0.25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46</v>
      </c>
      <c r="G10" s="68">
        <f>(B$10*(1/G$4))/((G3/2)*COS(G$6))</f>
        <v>0.50266410686291396</v>
      </c>
      <c r="H10" s="14"/>
      <c r="I10" s="15" t="s">
        <v>64</v>
      </c>
      <c r="J10" s="1"/>
      <c r="K10" s="13"/>
      <c r="L10" s="13"/>
      <c r="M10" s="13"/>
      <c r="N10" s="13"/>
      <c r="O10" s="1"/>
    </row>
    <row r="11" spans="1:15" x14ac:dyDescent="0.25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47</v>
      </c>
      <c r="G11" s="68">
        <f>(B$10*(1/G$4*G$5))/((B15/2)*COS(G$6))</f>
        <v>2.8723663249309368E-2</v>
      </c>
      <c r="H11" s="52"/>
      <c r="I11" s="36" t="s">
        <v>65</v>
      </c>
      <c r="J11" s="1"/>
      <c r="K11" s="13"/>
      <c r="L11" s="13"/>
      <c r="M11" s="13"/>
      <c r="N11" s="13"/>
      <c r="O11" s="1"/>
    </row>
    <row r="12" spans="1:15" x14ac:dyDescent="0.25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60</v>
      </c>
      <c r="G12" s="68">
        <v>150</v>
      </c>
      <c r="H12" s="14"/>
      <c r="I12" s="15" t="s">
        <v>61</v>
      </c>
      <c r="J12" s="1"/>
      <c r="K12" s="13"/>
      <c r="L12" s="13"/>
      <c r="M12" s="13"/>
      <c r="N12" s="13"/>
      <c r="O12" s="1"/>
    </row>
    <row r="13" spans="1:15" x14ac:dyDescent="0.25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66</v>
      </c>
      <c r="G13" s="68">
        <v>10</v>
      </c>
      <c r="H13" s="52" t="s">
        <v>28</v>
      </c>
      <c r="I13" s="36" t="s">
        <v>69</v>
      </c>
      <c r="J13" s="1"/>
      <c r="K13" s="13"/>
      <c r="L13" s="13"/>
      <c r="M13" s="13"/>
      <c r="N13" s="13"/>
      <c r="O13" s="1"/>
    </row>
    <row r="14" spans="1:15" x14ac:dyDescent="0.25">
      <c r="A14" s="32" t="s">
        <v>30</v>
      </c>
      <c r="B14" s="32">
        <v>120</v>
      </c>
      <c r="C14" s="81" t="s">
        <v>28</v>
      </c>
      <c r="D14" s="46" t="s">
        <v>57</v>
      </c>
      <c r="E14" s="1"/>
      <c r="F14" s="71" t="s">
        <v>67</v>
      </c>
      <c r="G14" s="68">
        <v>12</v>
      </c>
      <c r="H14" s="37" t="s">
        <v>28</v>
      </c>
      <c r="I14" s="36" t="s">
        <v>68</v>
      </c>
      <c r="J14" s="1"/>
      <c r="K14" s="13"/>
      <c r="L14" s="13"/>
      <c r="M14" s="13"/>
      <c r="N14" s="13"/>
      <c r="O14" s="1"/>
    </row>
    <row r="15" spans="1:15" x14ac:dyDescent="0.25">
      <c r="A15" s="32" t="s">
        <v>32</v>
      </c>
      <c r="B15" s="32">
        <v>97.5</v>
      </c>
      <c r="C15" s="83" t="s">
        <v>28</v>
      </c>
      <c r="D15" s="47" t="s">
        <v>59</v>
      </c>
      <c r="E15" s="1"/>
      <c r="F15" s="71" t="s">
        <v>455</v>
      </c>
      <c r="G15" s="68">
        <v>1</v>
      </c>
      <c r="H15" s="52" t="s">
        <v>28</v>
      </c>
      <c r="I15" s="36" t="s">
        <v>69</v>
      </c>
      <c r="J15" s="1"/>
      <c r="K15" s="13"/>
      <c r="L15" s="13"/>
      <c r="M15" s="13"/>
      <c r="N15" s="13"/>
      <c r="O15" s="1"/>
    </row>
    <row r="16" spans="1:15" x14ac:dyDescent="0.25">
      <c r="A16" s="32" t="s">
        <v>48</v>
      </c>
      <c r="B16" s="45">
        <f>2.34*SQRT((G8*10^3)/(G13*G12))</f>
        <v>0.77223742663770445</v>
      </c>
      <c r="C16" s="81">
        <v>1</v>
      </c>
      <c r="D16" s="46" t="s">
        <v>52</v>
      </c>
      <c r="E16" s="1"/>
      <c r="F16" s="71" t="s">
        <v>456</v>
      </c>
      <c r="G16" s="68">
        <v>1.5</v>
      </c>
      <c r="H16" s="37" t="s">
        <v>28</v>
      </c>
      <c r="I16" s="36" t="s">
        <v>68</v>
      </c>
      <c r="J16" s="1"/>
      <c r="K16" s="13"/>
      <c r="L16" s="13"/>
      <c r="M16" s="13"/>
      <c r="N16" s="13"/>
      <c r="O16" s="1"/>
    </row>
    <row r="17" spans="1:15" x14ac:dyDescent="0.25">
      <c r="A17" s="32" t="s">
        <v>49</v>
      </c>
      <c r="B17" s="45">
        <f>2.34*SQRT((G9*10^3)/(G$13*G$12))</f>
        <v>0.77223742663770445</v>
      </c>
      <c r="C17" s="83">
        <v>1</v>
      </c>
      <c r="D17" s="47" t="s">
        <v>53</v>
      </c>
      <c r="E17" s="1"/>
      <c r="F17" s="13"/>
      <c r="G17" s="13"/>
      <c r="H17" s="13"/>
      <c r="I17" s="13"/>
      <c r="J17" s="1"/>
      <c r="K17" s="13"/>
      <c r="L17" s="13"/>
      <c r="M17" s="13"/>
      <c r="N17" s="13"/>
      <c r="O17" s="1"/>
    </row>
    <row r="18" spans="1:15" x14ac:dyDescent="0.25">
      <c r="A18" s="32" t="s">
        <v>50</v>
      </c>
      <c r="B18" s="45">
        <f>2.34*SQRT((G10*10^3)/(G$14*G$12))</f>
        <v>1.2365695342668701</v>
      </c>
      <c r="C18" s="81">
        <v>1</v>
      </c>
      <c r="D18" s="46" t="s">
        <v>54</v>
      </c>
      <c r="E18" s="1"/>
      <c r="F18" s="13"/>
      <c r="G18" s="13"/>
      <c r="H18" s="13"/>
      <c r="I18" s="13"/>
      <c r="J18" s="1"/>
      <c r="K18" s="13"/>
      <c r="L18" s="13"/>
      <c r="M18" s="13"/>
      <c r="N18" s="13"/>
      <c r="O18" s="1"/>
    </row>
    <row r="19" spans="1:15" x14ac:dyDescent="0.25">
      <c r="A19" s="32" t="s">
        <v>51</v>
      </c>
      <c r="B19" s="45">
        <f>2.34*SQRT((G11*10^3)/(G$14*G$12))</f>
        <v>0.29559665695741399</v>
      </c>
      <c r="C19" s="83">
        <v>1</v>
      </c>
      <c r="D19" s="47" t="s">
        <v>55</v>
      </c>
      <c r="E19" s="1"/>
      <c r="F19" s="13"/>
      <c r="G19" s="13"/>
      <c r="H19" s="13"/>
      <c r="I19" s="13"/>
      <c r="J19" s="1"/>
      <c r="K19" s="13"/>
      <c r="L19" s="13"/>
      <c r="M19" s="13"/>
      <c r="N19" s="13"/>
      <c r="O19" s="1"/>
    </row>
    <row r="20" spans="1:15" x14ac:dyDescent="0.25">
      <c r="A20" s="13"/>
      <c r="B20" s="13"/>
      <c r="C20" s="13"/>
      <c r="D20" s="13"/>
      <c r="E20" s="1"/>
      <c r="F20" s="13"/>
      <c r="G20" s="13"/>
      <c r="H20" s="13"/>
      <c r="I20" s="13"/>
      <c r="J20" s="1"/>
      <c r="K20" s="13"/>
      <c r="L20" s="13"/>
      <c r="M20" s="13"/>
      <c r="N20" s="13"/>
      <c r="O20" s="1"/>
    </row>
    <row r="21" spans="1:15" x14ac:dyDescent="0.25">
      <c r="A21" s="13"/>
      <c r="B21" s="13"/>
      <c r="C21" s="13"/>
      <c r="D21" s="13"/>
      <c r="E21" s="1"/>
      <c r="F21" s="13"/>
      <c r="G21" s="13"/>
      <c r="H21" s="13"/>
      <c r="I21" s="13"/>
      <c r="J21" s="1"/>
      <c r="K21" s="13"/>
      <c r="L21" s="13"/>
      <c r="M21" s="13"/>
      <c r="N21" s="13"/>
      <c r="O21" s="1"/>
    </row>
    <row r="22" spans="1:15" x14ac:dyDescent="0.25">
      <c r="A22" s="13"/>
      <c r="B22" s="13"/>
      <c r="C22" s="13"/>
      <c r="D22" s="13"/>
      <c r="E22" s="1"/>
      <c r="F22" s="13"/>
      <c r="G22" s="13"/>
      <c r="H22" s="13"/>
      <c r="I22" s="13"/>
      <c r="J22" s="1"/>
      <c r="K22" s="13"/>
      <c r="L22" s="13"/>
      <c r="M22" s="13"/>
      <c r="N22" s="13"/>
      <c r="O22" s="1"/>
    </row>
    <row r="23" spans="1:15" x14ac:dyDescent="0.25">
      <c r="A23" s="13"/>
      <c r="B23" s="13"/>
      <c r="C23" s="13"/>
      <c r="D23" s="13"/>
      <c r="E23" s="1"/>
      <c r="F23" s="13"/>
      <c r="G23" s="13"/>
      <c r="H23" s="13"/>
      <c r="I23" s="13"/>
      <c r="J23" s="1"/>
      <c r="K23" s="13"/>
      <c r="L23" s="13"/>
      <c r="M23" s="13"/>
      <c r="N23" s="13"/>
      <c r="O23" s="1"/>
    </row>
    <row r="24" spans="1:15" x14ac:dyDescent="0.25">
      <c r="A24" s="13"/>
      <c r="B24" s="13"/>
      <c r="C24" s="13"/>
      <c r="D24" s="13"/>
      <c r="E24" s="1"/>
      <c r="F24" s="13"/>
      <c r="G24" s="13"/>
      <c r="H24" s="13"/>
      <c r="I24" s="13"/>
      <c r="J24" s="1"/>
      <c r="K24" s="13"/>
      <c r="L24" s="13"/>
      <c r="M24" s="13"/>
      <c r="N24" s="13"/>
      <c r="O24" s="1"/>
    </row>
    <row r="25" spans="1:15" x14ac:dyDescent="0.25">
      <c r="A25" s="13"/>
      <c r="B25" s="13"/>
      <c r="C25" s="13"/>
      <c r="D25" s="13"/>
      <c r="E25" s="1"/>
      <c r="F25" s="13"/>
      <c r="G25" s="13"/>
      <c r="H25" s="13"/>
      <c r="I25" s="13"/>
      <c r="J25" s="1"/>
      <c r="K25" s="13"/>
      <c r="L25" s="13"/>
      <c r="M25" s="13"/>
      <c r="N25" s="13"/>
      <c r="O25" s="1"/>
    </row>
    <row r="26" spans="1:15" x14ac:dyDescent="0.25">
      <c r="A26" s="13"/>
      <c r="B26" s="13"/>
      <c r="C26" s="13"/>
      <c r="D26" s="13"/>
      <c r="E26" s="1"/>
      <c r="F26" s="13"/>
      <c r="G26" s="13"/>
      <c r="H26" s="13"/>
      <c r="I26" s="13"/>
      <c r="J26" s="1"/>
      <c r="K26" s="13"/>
      <c r="L26" s="13"/>
      <c r="M26" s="13"/>
      <c r="N26" s="13"/>
      <c r="O26" s="1"/>
    </row>
    <row r="27" spans="1:15" x14ac:dyDescent="0.25">
      <c r="A27" s="13"/>
      <c r="B27" s="13"/>
      <c r="C27" s="13"/>
      <c r="D27" s="13"/>
      <c r="E27" s="1"/>
      <c r="F27" s="13"/>
      <c r="G27" s="13"/>
      <c r="H27" s="13"/>
      <c r="I27" s="13"/>
      <c r="J27" s="1"/>
      <c r="K27" s="13"/>
      <c r="L27" s="13"/>
      <c r="M27" s="13"/>
      <c r="N27" s="13"/>
      <c r="O27" s="1"/>
    </row>
    <row r="28" spans="1:15" x14ac:dyDescent="0.25">
      <c r="A28" s="13"/>
      <c r="B28" s="13"/>
      <c r="C28" s="13"/>
      <c r="D28" s="13"/>
      <c r="E28" s="1"/>
      <c r="F28" s="13"/>
      <c r="G28" s="13"/>
      <c r="H28" s="13"/>
      <c r="I28" s="13"/>
      <c r="J28" s="1"/>
      <c r="K28" s="13"/>
      <c r="L28" s="13"/>
      <c r="M28" s="13"/>
      <c r="N28" s="13"/>
      <c r="O28" s="1"/>
    </row>
    <row r="29" spans="1:15" x14ac:dyDescent="0.25">
      <c r="A29" s="13"/>
      <c r="B29" s="13"/>
      <c r="C29" s="13"/>
      <c r="D29" s="13"/>
      <c r="E29" s="1"/>
      <c r="F29" s="13"/>
      <c r="G29" s="13"/>
      <c r="H29" s="13"/>
      <c r="I29" s="13"/>
      <c r="J29" s="1"/>
      <c r="K29" s="13"/>
      <c r="L29" s="13"/>
      <c r="M29" s="13"/>
      <c r="N29" s="13"/>
      <c r="O29" s="1"/>
    </row>
    <row r="30" spans="1:1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55" zoomScaleNormal="55" workbookViewId="0">
      <selection activeCell="Z586" sqref="Z586"/>
    </sheetView>
  </sheetViews>
  <sheetFormatPr baseColWidth="10" defaultRowHeight="15" x14ac:dyDescent="0.25"/>
  <cols>
    <col min="1" max="1" width="20.5703125" customWidth="1"/>
    <col min="2" max="2" width="11.85546875" customWidth="1"/>
    <col min="3" max="3" width="21.140625" customWidth="1"/>
    <col min="4" max="4" width="41.140625" customWidth="1"/>
    <col min="5" max="5" width="20.85546875" customWidth="1"/>
    <col min="6" max="6" width="27.28515625" customWidth="1"/>
    <col min="7" max="7" width="11.140625" customWidth="1"/>
    <col min="8" max="8" width="23.5703125" customWidth="1"/>
    <col min="9" max="9" width="34.7109375" customWidth="1"/>
    <col min="10" max="10" width="26.85546875" style="41" customWidth="1"/>
    <col min="13" max="13" width="11.85546875" style="41" customWidth="1"/>
    <col min="14" max="14" width="12" customWidth="1"/>
    <col min="20" max="20" width="21.42578125" customWidth="1"/>
  </cols>
  <sheetData>
    <row r="1" spans="1:44" ht="15.75" thickBot="1" x14ac:dyDescent="0.3">
      <c r="A1" s="56" t="s">
        <v>70</v>
      </c>
      <c r="B1" s="56" t="s">
        <v>8</v>
      </c>
      <c r="C1" s="56" t="s">
        <v>105</v>
      </c>
      <c r="D1" s="56" t="s">
        <v>10</v>
      </c>
      <c r="E1" s="1"/>
      <c r="F1" s="56" t="s">
        <v>25</v>
      </c>
      <c r="G1" s="56" t="s">
        <v>8</v>
      </c>
      <c r="H1" s="56" t="s">
        <v>105</v>
      </c>
      <c r="I1" s="56" t="s">
        <v>10</v>
      </c>
      <c r="J1" s="38"/>
      <c r="K1" s="59" t="s">
        <v>276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25">
      <c r="A2" s="51" t="s">
        <v>71</v>
      </c>
      <c r="B2" s="137">
        <f>'Résistance des engrenages'!B3</f>
        <v>3000</v>
      </c>
      <c r="C2" s="14" t="s">
        <v>4</v>
      </c>
      <c r="D2" s="15" t="s">
        <v>73</v>
      </c>
      <c r="E2" s="1"/>
      <c r="F2" s="71" t="s">
        <v>75</v>
      </c>
      <c r="G2" s="72">
        <f>'Résistance des engrenages'!G6</f>
        <v>20</v>
      </c>
      <c r="H2" s="23" t="s">
        <v>76</v>
      </c>
      <c r="I2" s="24" t="s">
        <v>77</v>
      </c>
      <c r="J2" s="38"/>
      <c r="K2" s="60" t="s">
        <v>142</v>
      </c>
      <c r="L2" s="13"/>
      <c r="M2" s="205" t="s">
        <v>196</v>
      </c>
      <c r="N2" s="205"/>
      <c r="O2" s="205"/>
      <c r="P2" s="205"/>
      <c r="Q2" s="205"/>
      <c r="R2" s="205"/>
      <c r="S2" s="205"/>
      <c r="T2" s="205"/>
      <c r="U2" s="13"/>
      <c r="V2" s="13"/>
      <c r="W2" s="1"/>
      <c r="X2" s="13"/>
      <c r="Y2" s="13"/>
      <c r="Z2" s="13"/>
      <c r="AA2" s="206" t="s">
        <v>197</v>
      </c>
      <c r="AB2" s="207"/>
      <c r="AC2" s="207"/>
      <c r="AD2" s="207"/>
      <c r="AE2" s="207"/>
      <c r="AF2" s="207"/>
      <c r="AG2" s="207"/>
      <c r="AH2" s="207"/>
      <c r="AI2" s="207"/>
      <c r="AJ2" s="207"/>
      <c r="AK2" s="207"/>
      <c r="AL2" s="207"/>
      <c r="AM2" s="207"/>
      <c r="AN2" s="208"/>
      <c r="AO2" s="13"/>
      <c r="AP2" s="13"/>
      <c r="AQ2" s="13"/>
      <c r="AR2" s="1"/>
    </row>
    <row r="3" spans="1:44" x14ac:dyDescent="0.25">
      <c r="A3" s="51" t="s">
        <v>72</v>
      </c>
      <c r="B3" s="138">
        <f>'Résistance des engrenages'!B2</f>
        <v>1500</v>
      </c>
      <c r="C3" s="69" t="s">
        <v>2</v>
      </c>
      <c r="D3" s="36" t="s">
        <v>74</v>
      </c>
      <c r="E3" s="1"/>
      <c r="F3" s="71" t="s">
        <v>44</v>
      </c>
      <c r="G3" s="72">
        <f>'Résistance des engrenages'!G7</f>
        <v>30</v>
      </c>
      <c r="H3" s="25" t="s">
        <v>76</v>
      </c>
      <c r="I3" s="26" t="s">
        <v>78</v>
      </c>
      <c r="J3" s="38"/>
      <c r="K3" s="13"/>
      <c r="L3" s="13"/>
      <c r="M3" s="205"/>
      <c r="N3" s="205"/>
      <c r="O3" s="205"/>
      <c r="P3" s="205"/>
      <c r="Q3" s="205"/>
      <c r="R3" s="205"/>
      <c r="S3" s="205"/>
      <c r="T3" s="205"/>
      <c r="U3" s="13"/>
      <c r="V3" s="13"/>
      <c r="W3" s="1"/>
      <c r="X3" s="13"/>
      <c r="Y3" s="13"/>
      <c r="Z3" s="13"/>
      <c r="AA3" s="209"/>
      <c r="AB3" s="210"/>
      <c r="AC3" s="210"/>
      <c r="AD3" s="210"/>
      <c r="AE3" s="210"/>
      <c r="AF3" s="210"/>
      <c r="AG3" s="210"/>
      <c r="AH3" s="210"/>
      <c r="AI3" s="210"/>
      <c r="AJ3" s="210"/>
      <c r="AK3" s="210"/>
      <c r="AL3" s="210"/>
      <c r="AM3" s="210"/>
      <c r="AN3" s="211"/>
      <c r="AO3" s="13"/>
      <c r="AP3" s="13"/>
      <c r="AQ3" s="13"/>
      <c r="AR3" s="1"/>
    </row>
    <row r="4" spans="1:44" ht="15.75" thickBot="1" x14ac:dyDescent="0.3">
      <c r="A4" s="53"/>
      <c r="B4" s="1"/>
      <c r="C4" s="1"/>
      <c r="D4" s="1"/>
      <c r="E4" s="1"/>
      <c r="F4" s="71" t="s">
        <v>18</v>
      </c>
      <c r="G4" s="72">
        <f>'Résistance des engrenages'!G2/2</f>
        <v>30</v>
      </c>
      <c r="H4" s="37" t="s">
        <v>28</v>
      </c>
      <c r="I4" s="36" t="s">
        <v>419</v>
      </c>
      <c r="J4" s="38"/>
      <c r="K4" s="13"/>
      <c r="L4" s="13"/>
      <c r="M4" s="205"/>
      <c r="N4" s="205"/>
      <c r="O4" s="205"/>
      <c r="P4" s="205"/>
      <c r="Q4" s="205"/>
      <c r="R4" s="205"/>
      <c r="S4" s="205"/>
      <c r="T4" s="205"/>
      <c r="U4" s="13"/>
      <c r="V4" s="13"/>
      <c r="W4" s="1"/>
      <c r="X4" s="13"/>
      <c r="Y4" s="13"/>
      <c r="Z4" s="13"/>
      <c r="AA4" s="212"/>
      <c r="AB4" s="213"/>
      <c r="AC4" s="213"/>
      <c r="AD4" s="213"/>
      <c r="AE4" s="213"/>
      <c r="AF4" s="213"/>
      <c r="AG4" s="213"/>
      <c r="AH4" s="213"/>
      <c r="AI4" s="213"/>
      <c r="AJ4" s="213"/>
      <c r="AK4" s="213"/>
      <c r="AL4" s="213"/>
      <c r="AM4" s="213"/>
      <c r="AN4" s="214"/>
      <c r="AO4" s="13"/>
      <c r="AP4" s="13"/>
      <c r="AQ4" s="13"/>
      <c r="AR4" s="1"/>
    </row>
    <row r="5" spans="1:44" ht="15.75" thickBot="1" x14ac:dyDescent="0.3">
      <c r="A5" s="57" t="s">
        <v>104</v>
      </c>
      <c r="B5" s="56" t="s">
        <v>8</v>
      </c>
      <c r="C5" s="56" t="s">
        <v>105</v>
      </c>
      <c r="D5" s="56" t="s">
        <v>10</v>
      </c>
      <c r="E5" s="1"/>
      <c r="F5" s="71" t="s">
        <v>91</v>
      </c>
      <c r="G5" s="72">
        <v>55</v>
      </c>
      <c r="H5" s="25" t="s">
        <v>28</v>
      </c>
      <c r="I5" s="26" t="s">
        <v>92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25">
      <c r="A6" s="32" t="s">
        <v>79</v>
      </c>
      <c r="B6" s="139">
        <f>2*B3/60*PI()</f>
        <v>157.07963267948966</v>
      </c>
      <c r="C6" s="77" t="s">
        <v>80</v>
      </c>
      <c r="D6" s="34" t="s">
        <v>81</v>
      </c>
      <c r="E6" s="1"/>
      <c r="F6" s="71" t="s">
        <v>207</v>
      </c>
      <c r="G6" s="72">
        <v>27.5</v>
      </c>
      <c r="H6" s="25" t="s">
        <v>28</v>
      </c>
      <c r="I6" s="26" t="s">
        <v>209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.75" thickBot="1" x14ac:dyDescent="0.3">
      <c r="A7" s="32" t="s">
        <v>82</v>
      </c>
      <c r="B7" s="140">
        <f>B2/B6*1000</f>
        <v>19098.593171027438</v>
      </c>
      <c r="C7" s="78" t="s">
        <v>83</v>
      </c>
      <c r="D7" s="33" t="s">
        <v>84</v>
      </c>
      <c r="E7" s="1"/>
      <c r="F7" s="71" t="s">
        <v>208</v>
      </c>
      <c r="G7" s="72">
        <v>30</v>
      </c>
      <c r="H7" s="23" t="s">
        <v>28</v>
      </c>
      <c r="I7" s="24" t="s">
        <v>210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25">
      <c r="A8" s="32" t="s">
        <v>87</v>
      </c>
      <c r="B8" s="140">
        <f>B7/G4</f>
        <v>636.61977236758128</v>
      </c>
      <c r="C8" s="77" t="s">
        <v>72</v>
      </c>
      <c r="D8" s="34" t="s">
        <v>88</v>
      </c>
      <c r="E8" s="1"/>
      <c r="F8" s="224" t="s">
        <v>93</v>
      </c>
      <c r="G8" s="224"/>
      <c r="H8" s="225"/>
      <c r="I8" s="225"/>
      <c r="J8" s="38"/>
      <c r="K8" s="13"/>
      <c r="L8" s="231" t="s">
        <v>200</v>
      </c>
      <c r="M8" s="232"/>
      <c r="N8" s="235">
        <v>1.0300000000000001E-6</v>
      </c>
      <c r="O8" s="13"/>
      <c r="P8" s="13"/>
      <c r="Q8" s="13"/>
      <c r="R8" s="237" t="s">
        <v>199</v>
      </c>
      <c r="S8" s="238"/>
      <c r="T8" s="241">
        <v>4.8500000000000002E-6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.75" thickBot="1" x14ac:dyDescent="0.3">
      <c r="A9" s="32" t="s">
        <v>85</v>
      </c>
      <c r="B9" s="140">
        <f>B8*TAN(RADIANS(G3))</f>
        <v>367.55259694786133</v>
      </c>
      <c r="C9" s="78" t="s">
        <v>72</v>
      </c>
      <c r="D9" s="33" t="s">
        <v>89</v>
      </c>
      <c r="E9" s="1"/>
      <c r="F9" s="71" t="s">
        <v>119</v>
      </c>
      <c r="G9" s="72">
        <v>0</v>
      </c>
      <c r="H9" s="19" t="s">
        <v>72</v>
      </c>
      <c r="I9" s="20" t="s">
        <v>120</v>
      </c>
      <c r="J9" s="38"/>
      <c r="K9" s="13"/>
      <c r="L9" s="233"/>
      <c r="M9" s="234"/>
      <c r="N9" s="236"/>
      <c r="O9" s="13"/>
      <c r="P9" s="13"/>
      <c r="Q9" s="13"/>
      <c r="R9" s="239"/>
      <c r="S9" s="240"/>
      <c r="T9" s="242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.75" thickBot="1" x14ac:dyDescent="0.3">
      <c r="A10" s="32" t="s">
        <v>86</v>
      </c>
      <c r="B10" s="140">
        <f>-B8*TAN(RADIANS(G2))/COS(RADIANS(G3))</f>
        <v>-267.55640963252824</v>
      </c>
      <c r="C10" s="77" t="s">
        <v>72</v>
      </c>
      <c r="D10" s="34" t="s">
        <v>90</v>
      </c>
      <c r="E10" s="1"/>
      <c r="F10" s="116" t="s">
        <v>126</v>
      </c>
      <c r="G10" s="178">
        <v>2</v>
      </c>
      <c r="H10" s="55">
        <v>1</v>
      </c>
      <c r="I10" s="20" t="s">
        <v>125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5" thickBot="1" x14ac:dyDescent="0.3">
      <c r="A11" s="32" t="s">
        <v>94</v>
      </c>
      <c r="B11" s="140">
        <f>-B9</f>
        <v>-367.55259694786133</v>
      </c>
      <c r="C11" s="78" t="s">
        <v>72</v>
      </c>
      <c r="D11" s="33" t="s">
        <v>99</v>
      </c>
      <c r="E11" s="1"/>
      <c r="F11" s="181" t="s">
        <v>127</v>
      </c>
      <c r="G11" s="182">
        <v>34</v>
      </c>
      <c r="H11" s="66" t="s">
        <v>28</v>
      </c>
      <c r="I11" s="66" t="s">
        <v>132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30" x14ac:dyDescent="0.25">
      <c r="A12" s="32" t="s">
        <v>95</v>
      </c>
      <c r="B12" s="140">
        <f>-B8*(G5-G6)/G5</f>
        <v>-318.30988618379064</v>
      </c>
      <c r="C12" s="77" t="s">
        <v>72</v>
      </c>
      <c r="D12" s="34" t="s">
        <v>100</v>
      </c>
      <c r="E12" s="1"/>
      <c r="F12" s="179" t="s">
        <v>139</v>
      </c>
      <c r="G12" s="180">
        <v>225</v>
      </c>
      <c r="H12" s="23" t="s">
        <v>138</v>
      </c>
      <c r="I12" s="30" t="s">
        <v>198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25">
      <c r="A13" s="32" t="s">
        <v>96</v>
      </c>
      <c r="B13" s="140">
        <f>-(B10*G5-G6*B10+G7*B9)/(G5)</f>
        <v>-66.705029882569335</v>
      </c>
      <c r="C13" s="78" t="s">
        <v>72</v>
      </c>
      <c r="D13" s="33" t="s">
        <v>101</v>
      </c>
      <c r="E13" s="1"/>
      <c r="F13" s="71" t="s">
        <v>140</v>
      </c>
      <c r="G13" s="72">
        <f>IF(G5/G11&lt;5,RADIANS(2/3),IF(G5/G11&gt;7,RADIANS(1/4),"A definir"))</f>
        <v>1.1635528346628864E-2</v>
      </c>
      <c r="H13" s="21" t="s">
        <v>159</v>
      </c>
      <c r="I13" s="22" t="s">
        <v>195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25">
      <c r="A14" s="32" t="s">
        <v>97</v>
      </c>
      <c r="B14" s="140">
        <f>-(G6*B8)/(G5)</f>
        <v>-318.30988618379064</v>
      </c>
      <c r="C14" s="77" t="s">
        <v>72</v>
      </c>
      <c r="D14" s="34" t="s">
        <v>102</v>
      </c>
      <c r="E14" s="1"/>
      <c r="F14" s="71" t="s">
        <v>146</v>
      </c>
      <c r="G14" s="72">
        <f>IF(B3&gt;500,G5/3000,G5/2000)</f>
        <v>1.8333333333333333E-2</v>
      </c>
      <c r="H14" s="25" t="s">
        <v>28</v>
      </c>
      <c r="I14" s="26" t="s">
        <v>194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25">
      <c r="A15" s="32" t="s">
        <v>98</v>
      </c>
      <c r="B15" s="140">
        <f>-(G6*B10-G7*B9)/(G5)</f>
        <v>334.26143951509755</v>
      </c>
      <c r="C15" s="78" t="s">
        <v>72</v>
      </c>
      <c r="D15" s="33" t="s">
        <v>103</v>
      </c>
      <c r="E15" s="1"/>
      <c r="F15" s="71" t="s">
        <v>143</v>
      </c>
      <c r="G15" s="72" t="s">
        <v>141</v>
      </c>
      <c r="H15" s="27">
        <v>1</v>
      </c>
      <c r="I15" s="26" t="s">
        <v>193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5" customHeight="1" x14ac:dyDescent="0.25">
      <c r="A16" s="32" t="s">
        <v>128</v>
      </c>
      <c r="B16" s="140">
        <f>G12/(MAX(M41:M491)*G22)</f>
        <v>2.0753474753682828</v>
      </c>
      <c r="C16" s="79">
        <v>1</v>
      </c>
      <c r="D16" s="35" t="s">
        <v>130</v>
      </c>
      <c r="E16" s="1"/>
      <c r="F16" s="71" t="s">
        <v>144</v>
      </c>
      <c r="G16" s="72">
        <f>IF(G15="large",1/1500,1/500)</f>
        <v>6.6666666666666664E-4</v>
      </c>
      <c r="H16" s="28">
        <v>1</v>
      </c>
      <c r="I16" s="22" t="s">
        <v>192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25">
      <c r="A17" s="32" t="s">
        <v>129</v>
      </c>
      <c r="B17" s="141" t="str">
        <f>IF(B16&gt;G10,"Oui","Non")</f>
        <v>Oui</v>
      </c>
      <c r="C17" s="78" t="s">
        <v>204</v>
      </c>
      <c r="D17" s="33" t="s">
        <v>131</v>
      </c>
      <c r="E17" s="1"/>
      <c r="F17" s="71" t="s">
        <v>145</v>
      </c>
      <c r="G17" s="72">
        <v>3</v>
      </c>
      <c r="H17" s="25" t="s">
        <v>76</v>
      </c>
      <c r="I17" s="26" t="s">
        <v>191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25">
      <c r="A18" s="32" t="s">
        <v>161</v>
      </c>
      <c r="B18" s="142" cm="1">
        <f t="array" ref="B18">MAX(ABS(F41:F491))/(G19*B28)</f>
        <v>1.99207443551287E-6</v>
      </c>
      <c r="C18" s="77" t="s">
        <v>159</v>
      </c>
      <c r="D18" s="34" t="s">
        <v>160</v>
      </c>
      <c r="E18" s="1"/>
      <c r="F18" s="71" t="s">
        <v>151</v>
      </c>
      <c r="G18" s="73">
        <v>190000</v>
      </c>
      <c r="H18" s="21" t="s">
        <v>138</v>
      </c>
      <c r="I18" s="22" t="s">
        <v>156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25">
      <c r="A19" s="32" t="s">
        <v>150</v>
      </c>
      <c r="B19" s="143" t="str">
        <f>IF(B18&lt;G13,"Oui","Non")</f>
        <v>Oui</v>
      </c>
      <c r="C19" s="78" t="s">
        <v>204</v>
      </c>
      <c r="D19" s="33" t="s">
        <v>149</v>
      </c>
      <c r="E19" s="1"/>
      <c r="F19" s="71" t="s">
        <v>152</v>
      </c>
      <c r="G19" s="73">
        <f>G18/(2*(1+0.3))</f>
        <v>73076.923076923078</v>
      </c>
      <c r="H19" s="25" t="s">
        <v>138</v>
      </c>
      <c r="I19" s="26" t="s">
        <v>157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45" x14ac:dyDescent="0.25">
      <c r="A20" s="32" t="s">
        <v>163</v>
      </c>
      <c r="B20" s="140">
        <f>MAX(U41:U491)</f>
        <v>9.7478908689241025E-4</v>
      </c>
      <c r="C20" s="78" t="s">
        <v>28</v>
      </c>
      <c r="D20" s="33" t="s">
        <v>164</v>
      </c>
      <c r="E20" s="1"/>
      <c r="F20" s="71" t="s">
        <v>187</v>
      </c>
      <c r="G20" s="72">
        <v>0</v>
      </c>
      <c r="H20" s="21" t="s">
        <v>28</v>
      </c>
      <c r="I20" s="29" t="s">
        <v>188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45" x14ac:dyDescent="0.25">
      <c r="A21" s="32" t="s">
        <v>165</v>
      </c>
      <c r="B21" s="143" t="str">
        <f>IF(B20&lt;G14,"Oui","Non")</f>
        <v>Oui</v>
      </c>
      <c r="C21" s="77" t="s">
        <v>204</v>
      </c>
      <c r="D21" s="34" t="s">
        <v>148</v>
      </c>
      <c r="E21" s="1"/>
      <c r="F21" s="71" t="s">
        <v>189</v>
      </c>
      <c r="G21" s="72">
        <v>0</v>
      </c>
      <c r="H21" s="25" t="s">
        <v>28</v>
      </c>
      <c r="I21" s="31" t="s">
        <v>190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30" x14ac:dyDescent="0.25">
      <c r="A22" s="32" t="s">
        <v>184</v>
      </c>
      <c r="B22" s="140">
        <f>MAX(T41:T491)</f>
        <v>4.9581649831364027E-6</v>
      </c>
      <c r="C22" s="80">
        <v>1</v>
      </c>
      <c r="D22" s="33" t="s">
        <v>203</v>
      </c>
      <c r="E22" s="1"/>
      <c r="F22" s="129" t="s">
        <v>423</v>
      </c>
      <c r="G22" s="130">
        <v>5</v>
      </c>
      <c r="H22" s="69">
        <v>1</v>
      </c>
      <c r="I22" s="131" t="s">
        <v>281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25">
      <c r="A23" s="32" t="s">
        <v>166</v>
      </c>
      <c r="B23" s="143" t="str">
        <f>IF(B22&lt;G16,"Oui","Non")</f>
        <v>Oui</v>
      </c>
      <c r="C23" s="77" t="s">
        <v>204</v>
      </c>
      <c r="D23" s="34" t="s">
        <v>147</v>
      </c>
      <c r="E23" s="1"/>
      <c r="F23" s="68" t="s">
        <v>421</v>
      </c>
      <c r="G23" s="68">
        <f>Clavettes!G12/Clavettes!G7</f>
        <v>0.08</v>
      </c>
      <c r="H23" s="69">
        <v>1</v>
      </c>
      <c r="I23" s="70" t="s">
        <v>422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25">
      <c r="A24" s="32" t="s">
        <v>185</v>
      </c>
      <c r="B24" s="140">
        <f>DEGREES(ATAN(T41))</f>
        <v>2.8408192766094095E-4</v>
      </c>
      <c r="C24" s="78" t="s">
        <v>76</v>
      </c>
      <c r="D24" s="33" t="s">
        <v>205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25">
      <c r="A25" s="32" t="s">
        <v>186</v>
      </c>
      <c r="B25" s="144">
        <f>DEGREES(ATAN(T491))</f>
        <v>2.7554608475149694E-4</v>
      </c>
      <c r="C25" s="77" t="s">
        <v>76</v>
      </c>
      <c r="D25" s="34" t="s">
        <v>206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.75" thickBot="1" x14ac:dyDescent="0.3">
      <c r="A26" s="54" t="s">
        <v>167</v>
      </c>
      <c r="B26" s="145" t="str">
        <f>IF(MAX(B24:B25)&lt;G17,"Oui","Non")</f>
        <v>Oui</v>
      </c>
      <c r="C26" s="78" t="s">
        <v>204</v>
      </c>
      <c r="D26" s="33" t="s">
        <v>182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.75" thickBot="1" x14ac:dyDescent="0.3">
      <c r="A27" s="105" t="s">
        <v>162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.75" thickBot="1" x14ac:dyDescent="0.3">
      <c r="A28" s="62" t="s">
        <v>154</v>
      </c>
      <c r="B28" s="63">
        <f>PI()*G11^4/32</f>
        <v>131194.48001023656</v>
      </c>
      <c r="C28" s="64" t="s">
        <v>155</v>
      </c>
      <c r="D28" s="65" t="s">
        <v>158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.75" thickBot="1" x14ac:dyDescent="0.3">
      <c r="A29" s="105" t="s">
        <v>201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.75" thickBot="1" x14ac:dyDescent="0.3">
      <c r="A30" s="203" t="s">
        <v>202</v>
      </c>
      <c r="B30" s="204"/>
      <c r="C30" s="201" t="str">
        <f>IF(ABS(C842)+ABS(D842)+ABS(E842)+ABS(G842)+ABS(H842)&lt;0.0000001,"PFD Verifié","Erreur probable")</f>
        <v>PFD Verifié</v>
      </c>
      <c r="D30" s="202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25">
      <c r="A31" s="227" t="s">
        <v>211</v>
      </c>
      <c r="B31" s="228"/>
      <c r="C31" s="228"/>
      <c r="D31" s="229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25">
      <c r="A32" s="230" t="str">
        <f>IF(ABS(P591)&lt;0.01*ABS(MAX(P41:P591)),"Constantes d'integration y' correctes","Constantes d'integration y' incorrectes")</f>
        <v>Constantes d'integration y' correctes</v>
      </c>
      <c r="B32" s="230"/>
      <c r="C32" s="230"/>
      <c r="D32" s="230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25">
      <c r="A33" s="230" t="str">
        <f>IF(ABS(S591)&lt;0.01*ABS(MAX(S41:S591)),"Constantes d'integration z' correctes","Constantes d'integration z' incorrectes")</f>
        <v>Constantes d'integration z' correctes</v>
      </c>
      <c r="B33" s="230"/>
      <c r="C33" s="230"/>
      <c r="D33" s="230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25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25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25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25">
      <c r="A37" s="226" t="s">
        <v>106</v>
      </c>
      <c r="B37" s="226"/>
      <c r="C37" s="226"/>
      <c r="D37" s="226"/>
      <c r="E37" s="226"/>
      <c r="F37" s="226"/>
      <c r="G37" s="226"/>
      <c r="H37" s="226"/>
      <c r="I37" s="226"/>
      <c r="J37" s="226"/>
      <c r="K37" s="226" t="s">
        <v>285</v>
      </c>
      <c r="L37" s="226"/>
      <c r="M37" s="226"/>
      <c r="N37" s="226" t="s">
        <v>174</v>
      </c>
      <c r="O37" s="226"/>
      <c r="P37" s="226"/>
      <c r="Q37" s="226"/>
      <c r="R37" s="226"/>
      <c r="S37" s="226"/>
      <c r="T37" s="226"/>
      <c r="U37" s="226"/>
      <c r="V37" s="226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25">
      <c r="A38" s="7" t="s">
        <v>286</v>
      </c>
      <c r="B38" s="12" t="s">
        <v>108</v>
      </c>
      <c r="C38" s="12" t="s">
        <v>72</v>
      </c>
      <c r="D38" s="12" t="s">
        <v>109</v>
      </c>
      <c r="E38" s="12" t="s">
        <v>110</v>
      </c>
      <c r="F38" s="12" t="s">
        <v>112</v>
      </c>
      <c r="G38" s="12" t="s">
        <v>111</v>
      </c>
      <c r="H38" s="12" t="s">
        <v>117</v>
      </c>
      <c r="I38" s="12" t="s">
        <v>121</v>
      </c>
      <c r="J38" s="39" t="s">
        <v>122</v>
      </c>
      <c r="K38" s="12" t="s">
        <v>133</v>
      </c>
      <c r="L38" s="12" t="s">
        <v>134</v>
      </c>
      <c r="M38" s="39" t="s">
        <v>135</v>
      </c>
      <c r="N38" s="12"/>
      <c r="O38" s="12" t="s">
        <v>168</v>
      </c>
      <c r="P38" s="12" t="s">
        <v>169</v>
      </c>
      <c r="Q38" s="12"/>
      <c r="R38" s="12" t="s">
        <v>170</v>
      </c>
      <c r="S38" s="12" t="s">
        <v>171</v>
      </c>
      <c r="T38" s="12" t="s">
        <v>172</v>
      </c>
      <c r="U38" s="12" t="s">
        <v>173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25">
      <c r="A39" s="7" t="s">
        <v>10</v>
      </c>
      <c r="B39" s="10" t="s">
        <v>114</v>
      </c>
      <c r="C39" s="8" t="s">
        <v>115</v>
      </c>
      <c r="D39" s="8" t="s">
        <v>123</v>
      </c>
      <c r="E39" s="9" t="s">
        <v>124</v>
      </c>
      <c r="F39" s="9" t="s">
        <v>282</v>
      </c>
      <c r="G39" s="9" t="s">
        <v>116</v>
      </c>
      <c r="H39" s="9" t="s">
        <v>118</v>
      </c>
      <c r="I39" s="9" t="s">
        <v>283</v>
      </c>
      <c r="J39" s="40" t="s">
        <v>284</v>
      </c>
      <c r="K39" s="11" t="s">
        <v>136</v>
      </c>
      <c r="L39" s="11" t="s">
        <v>137</v>
      </c>
      <c r="M39" s="42" t="s">
        <v>268</v>
      </c>
      <c r="N39" s="10" t="s">
        <v>181</v>
      </c>
      <c r="O39" s="10" t="s">
        <v>175</v>
      </c>
      <c r="P39" s="10" t="s">
        <v>176</v>
      </c>
      <c r="Q39" s="10" t="s">
        <v>183</v>
      </c>
      <c r="R39" s="10" t="s">
        <v>177</v>
      </c>
      <c r="S39" s="10" t="s">
        <v>178</v>
      </c>
      <c r="T39" s="10" t="s">
        <v>179</v>
      </c>
      <c r="U39" s="10" t="s">
        <v>180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25">
      <c r="A40" s="7" t="s">
        <v>9</v>
      </c>
      <c r="B40" s="8" t="s">
        <v>28</v>
      </c>
      <c r="C40" s="8" t="s">
        <v>72</v>
      </c>
      <c r="D40" s="8" t="s">
        <v>72</v>
      </c>
      <c r="E40" s="9" t="s">
        <v>72</v>
      </c>
      <c r="F40" s="9" t="s">
        <v>83</v>
      </c>
      <c r="G40" s="9" t="s">
        <v>83</v>
      </c>
      <c r="H40" s="9" t="s">
        <v>83</v>
      </c>
      <c r="I40" s="9" t="s">
        <v>83</v>
      </c>
      <c r="J40" s="40" t="s">
        <v>72</v>
      </c>
      <c r="K40" s="9" t="s">
        <v>138</v>
      </c>
      <c r="L40" s="9" t="s">
        <v>138</v>
      </c>
      <c r="M40" s="40" t="s">
        <v>138</v>
      </c>
      <c r="N40" s="8"/>
      <c r="O40" s="9">
        <v>1</v>
      </c>
      <c r="P40" s="8" t="s">
        <v>28</v>
      </c>
      <c r="Q40" s="8"/>
      <c r="R40" s="8">
        <v>1</v>
      </c>
      <c r="S40" s="8" t="s">
        <v>28</v>
      </c>
      <c r="T40" s="8">
        <v>1</v>
      </c>
      <c r="U40" s="8" t="s">
        <v>28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25">
      <c r="A41" s="7" t="s">
        <v>113</v>
      </c>
      <c r="B41">
        <f>0</f>
        <v>0</v>
      </c>
      <c r="C41">
        <f t="shared" ref="C41:C104" si="0">IF(B41&lt;$G$6,$B$11,$B$11+$B$9)</f>
        <v>-367.55259694786133</v>
      </c>
      <c r="D41">
        <f>IF(B41&lt;$G$6, $B$12, $B$12+$B$8 )</f>
        <v>-318.30988618379064</v>
      </c>
      <c r="E41" s="2">
        <f>IF(B41&lt;$G$6, $B$13, $B$13+$B$10 )</f>
        <v>-66.705029882569335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325.22414525058286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1.0300000000000001E-6</v>
      </c>
      <c r="P41" s="4">
        <f>SUM($O$41:O41)+0</f>
        <v>1.0300000000000001E-6</v>
      </c>
      <c r="Q41" s="5">
        <f t="shared" ref="Q41:Q104" si="3">-H41/($G$18*$B$28)</f>
        <v>0</v>
      </c>
      <c r="R41" s="4">
        <f>SUM($Q$41:Q41)*0.1+$T$8</f>
        <v>4.8500000000000002E-6</v>
      </c>
      <c r="S41" s="4">
        <f>SUM($R$41:R41)+0</f>
        <v>4.8500000000000002E-6</v>
      </c>
      <c r="T41">
        <f>SQRT(SUMSQ(O41,R41))</f>
        <v>4.9581649831364027E-6</v>
      </c>
      <c r="U41">
        <f>SQRT(SUMSQ(S41,P41))</f>
        <v>4.9581649831364027E-6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25">
      <c r="A42" s="7"/>
      <c r="B42">
        <f>B41+0.1</f>
        <v>0.1</v>
      </c>
      <c r="C42">
        <f t="shared" si="0"/>
        <v>-367.55259694786133</v>
      </c>
      <c r="D42">
        <f t="shared" ref="D42:D104" si="4">IF(B42&lt;18, $B$12, $B$12+$B$8 )</f>
        <v>-318.30988618379064</v>
      </c>
      <c r="E42" s="2">
        <f t="shared" ref="E42:E104" si="5">IF(B42&lt;18, $B$13, $B$13+$B$10 )</f>
        <v>-66.705029882569335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-6.670502988256934</v>
      </c>
      <c r="H42">
        <f t="shared" si="1"/>
        <v>31.830988618379067</v>
      </c>
      <c r="I42" s="2">
        <f t="shared" ref="I42:I105" si="8">SQRT(H42*H42+G42*G42)</f>
        <v>32.522414525058288</v>
      </c>
      <c r="J42" s="41">
        <f t="shared" ref="J42:J105" si="9">SQRT(D42*D42+E42*E42)</f>
        <v>325.22414525058286</v>
      </c>
      <c r="K42">
        <f t="shared" ref="K42:K105" si="10">32*I42/(PI()*$G$11^3)</f>
        <v>8.4284193493941503E-3</v>
      </c>
      <c r="L42">
        <f t="shared" ref="L42:L105" si="11">16*F42/(PI()*$G$11^3)*$G$22</f>
        <v>0</v>
      </c>
      <c r="M42" s="41">
        <f t="shared" ref="M42:M105" si="12">SQRT(K42^2+3*L42^2)</f>
        <v>8.4284193493941503E-3</v>
      </c>
      <c r="N42" s="5">
        <f t="shared" si="2"/>
        <v>2.6760203982492901E-10</v>
      </c>
      <c r="O42" s="4">
        <f>SUM($N$41:N42)*0.1+$N$8</f>
        <v>1.0300267602039827E-6</v>
      </c>
      <c r="P42" s="4">
        <f>SUM($O$41:O42)+0</f>
        <v>2.0600267602039827E-6</v>
      </c>
      <c r="Q42" s="5">
        <f t="shared" si="3"/>
        <v>-1.2769707919954297E-9</v>
      </c>
      <c r="R42" s="4">
        <f>SUM($Q$41:Q42)*0.1+$T$8</f>
        <v>4.8498723029208007E-6</v>
      </c>
      <c r="S42" s="4">
        <f>SUM($R$41:R42)+0</f>
        <v>9.6998723029208E-6</v>
      </c>
      <c r="T42">
        <f t="shared" ref="T42:T105" si="13">SQRT(SUMSQ(O42,R42))</f>
        <v>4.9580456312315871E-6</v>
      </c>
      <c r="U42">
        <f t="shared" ref="U42:U105" si="14">SQRT(SUMSQ(S42,P42))</f>
        <v>9.9162106142279262E-6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25">
      <c r="A43" s="7"/>
      <c r="B43">
        <f t="shared" ref="B43:B106" si="15">B42+0.1</f>
        <v>0.2</v>
      </c>
      <c r="C43">
        <f t="shared" si="0"/>
        <v>-367.55259694786133</v>
      </c>
      <c r="D43">
        <f t="shared" si="4"/>
        <v>-318.30988618379064</v>
      </c>
      <c r="E43" s="2">
        <f t="shared" si="5"/>
        <v>-66.705029882569335</v>
      </c>
      <c r="F43">
        <f t="shared" si="6"/>
        <v>0</v>
      </c>
      <c r="G43">
        <f t="shared" si="7"/>
        <v>-13.341005976513868</v>
      </c>
      <c r="H43">
        <f t="shared" si="1"/>
        <v>63.661977236758133</v>
      </c>
      <c r="I43" s="2">
        <f t="shared" si="8"/>
        <v>65.044829050116576</v>
      </c>
      <c r="J43" s="41">
        <f t="shared" si="9"/>
        <v>325.22414525058286</v>
      </c>
      <c r="K43">
        <f t="shared" si="10"/>
        <v>1.6856838698788301E-2</v>
      </c>
      <c r="L43">
        <f t="shared" si="11"/>
        <v>0</v>
      </c>
      <c r="M43" s="41">
        <f t="shared" si="12"/>
        <v>1.6856838698788301E-2</v>
      </c>
      <c r="N43" s="5">
        <f t="shared" si="2"/>
        <v>5.3520407964985801E-10</v>
      </c>
      <c r="O43" s="4">
        <f>SUM($N$41:N43)*0.1+$N$8</f>
        <v>1.0300802806119476E-6</v>
      </c>
      <c r="P43" s="4">
        <f>SUM($O$41:O43)+0</f>
        <v>3.0901070408159303E-6</v>
      </c>
      <c r="Q43" s="5">
        <f t="shared" si="3"/>
        <v>-2.5539415839908594E-9</v>
      </c>
      <c r="R43" s="4">
        <f>SUM($Q$41:Q43)*0.1+$T$8</f>
        <v>4.8496169087624017E-6</v>
      </c>
      <c r="S43" s="4">
        <f>SUM($R$41:R43)+0</f>
        <v>1.4549489211683202E-5</v>
      </c>
      <c r="T43">
        <f t="shared" si="13"/>
        <v>4.9578069291028046E-6</v>
      </c>
      <c r="U43">
        <f t="shared" si="14"/>
        <v>1.487401754216345E-5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25">
      <c r="A44" s="7"/>
      <c r="B44">
        <f t="shared" si="15"/>
        <v>0.30000000000000004</v>
      </c>
      <c r="C44">
        <f t="shared" si="0"/>
        <v>-367.55259694786133</v>
      </c>
      <c r="D44">
        <f t="shared" si="4"/>
        <v>-318.30988618379064</v>
      </c>
      <c r="E44" s="2">
        <f t="shared" si="5"/>
        <v>-66.705029882569335</v>
      </c>
      <c r="F44">
        <f t="shared" si="6"/>
        <v>0</v>
      </c>
      <c r="G44">
        <f t="shared" si="7"/>
        <v>-20.011508964770805</v>
      </c>
      <c r="H44">
        <f t="shared" si="1"/>
        <v>95.4929658551372</v>
      </c>
      <c r="I44" s="2">
        <f t="shared" si="8"/>
        <v>97.567243575174871</v>
      </c>
      <c r="J44" s="41">
        <f t="shared" si="9"/>
        <v>325.22414525058286</v>
      </c>
      <c r="K44">
        <f t="shared" si="10"/>
        <v>2.5285258048182449E-2</v>
      </c>
      <c r="L44">
        <f t="shared" si="11"/>
        <v>0</v>
      </c>
      <c r="M44" s="41">
        <f t="shared" si="12"/>
        <v>2.5285258048182449E-2</v>
      </c>
      <c r="N44" s="5">
        <f t="shared" si="2"/>
        <v>8.0280611947478718E-10</v>
      </c>
      <c r="O44" s="4">
        <f>SUM($N$41:N44)*0.1+$N$8</f>
        <v>1.030160561223895E-6</v>
      </c>
      <c r="P44" s="4">
        <f>SUM($O$41:O44)+0</f>
        <v>4.1202676020398251E-6</v>
      </c>
      <c r="Q44" s="5">
        <f t="shared" si="3"/>
        <v>-3.8309123759862891E-9</v>
      </c>
      <c r="R44" s="4">
        <f>SUM($Q$41:Q44)*0.1+$T$8</f>
        <v>4.8492338175248032E-6</v>
      </c>
      <c r="S44" s="4">
        <f>SUM($R$41:R44)+0</f>
        <v>1.9398723029208004E-5</v>
      </c>
      <c r="T44">
        <f t="shared" si="13"/>
        <v>4.9574488801123619E-6</v>
      </c>
      <c r="U44">
        <f t="shared" si="14"/>
        <v>1.9831466417699524E-5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25">
      <c r="A45" s="7"/>
      <c r="B45">
        <f t="shared" si="15"/>
        <v>0.4</v>
      </c>
      <c r="C45">
        <f t="shared" si="0"/>
        <v>-367.55259694786133</v>
      </c>
      <c r="D45">
        <f t="shared" si="4"/>
        <v>-318.30988618379064</v>
      </c>
      <c r="E45" s="2">
        <f t="shared" si="5"/>
        <v>-66.705029882569335</v>
      </c>
      <c r="F45">
        <f t="shared" si="6"/>
        <v>0</v>
      </c>
      <c r="G45">
        <f t="shared" si="7"/>
        <v>-26.682011953027736</v>
      </c>
      <c r="H45">
        <f t="shared" si="1"/>
        <v>127.32395447351627</v>
      </c>
      <c r="I45" s="2">
        <f t="shared" si="8"/>
        <v>130.08965810023315</v>
      </c>
      <c r="J45" s="41">
        <f t="shared" si="9"/>
        <v>325.22414525058286</v>
      </c>
      <c r="K45">
        <f t="shared" si="10"/>
        <v>3.3713677397576601E-2</v>
      </c>
      <c r="L45">
        <f t="shared" si="11"/>
        <v>0</v>
      </c>
      <c r="M45" s="41">
        <f t="shared" si="12"/>
        <v>3.3713677397576601E-2</v>
      </c>
      <c r="N45" s="5">
        <f t="shared" si="2"/>
        <v>1.070408159299716E-9</v>
      </c>
      <c r="O45" s="4">
        <f>SUM($N$41:N45)*0.1+$N$8</f>
        <v>1.0302676020398251E-6</v>
      </c>
      <c r="P45" s="4">
        <f>SUM($O$41:O45)+0</f>
        <v>5.1505352040796502E-6</v>
      </c>
      <c r="Q45" s="5">
        <f t="shared" si="3"/>
        <v>-5.1078831679817188E-9</v>
      </c>
      <c r="R45" s="4">
        <f>SUM($Q$41:Q45)*0.1+$T$8</f>
        <v>4.8487230292080045E-6</v>
      </c>
      <c r="S45" s="4">
        <f>SUM($R$41:R45)+0</f>
        <v>2.4247446058416007E-5</v>
      </c>
      <c r="T45">
        <f t="shared" si="13"/>
        <v>4.9569714893052329E-6</v>
      </c>
      <c r="U45">
        <f t="shared" si="14"/>
        <v>2.478843789439459E-5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25">
      <c r="A46" s="7"/>
      <c r="B46">
        <f t="shared" si="15"/>
        <v>0.5</v>
      </c>
      <c r="C46">
        <f t="shared" si="0"/>
        <v>-367.55259694786133</v>
      </c>
      <c r="D46">
        <f t="shared" si="4"/>
        <v>-318.30988618379064</v>
      </c>
      <c r="E46" s="2">
        <f t="shared" si="5"/>
        <v>-66.705029882569335</v>
      </c>
      <c r="F46">
        <f t="shared" si="6"/>
        <v>0</v>
      </c>
      <c r="G46">
        <f t="shared" si="7"/>
        <v>-33.352514941284667</v>
      </c>
      <c r="H46">
        <f t="shared" si="1"/>
        <v>159.15494309189532</v>
      </c>
      <c r="I46" s="2">
        <f t="shared" si="8"/>
        <v>162.61207262529143</v>
      </c>
      <c r="J46" s="41">
        <f t="shared" si="9"/>
        <v>325.22414525058286</v>
      </c>
      <c r="K46">
        <f t="shared" si="10"/>
        <v>4.2142096746970746E-2</v>
      </c>
      <c r="L46">
        <f t="shared" si="11"/>
        <v>0</v>
      </c>
      <c r="M46" s="41">
        <f t="shared" si="12"/>
        <v>4.2142096746970746E-2</v>
      </c>
      <c r="N46" s="5">
        <f t="shared" si="2"/>
        <v>1.3380101991246451E-9</v>
      </c>
      <c r="O46" s="4">
        <f>SUM($N$41:N46)*0.1+$N$8</f>
        <v>1.0304014030597374E-6</v>
      </c>
      <c r="P46" s="4">
        <f>SUM($O$41:O46)+0</f>
        <v>6.1809366071393876E-6</v>
      </c>
      <c r="Q46" s="5">
        <f t="shared" si="3"/>
        <v>-6.3848539599771477E-9</v>
      </c>
      <c r="R46" s="4">
        <f>SUM($Q$41:Q46)*0.1+$T$8</f>
        <v>4.848084543812007E-6</v>
      </c>
      <c r="S46" s="4">
        <f>SUM($R$41:R46)+0</f>
        <v>2.9095530602228013E-5</v>
      </c>
      <c r="T46">
        <f t="shared" si="13"/>
        <v>4.9563747634108895E-6</v>
      </c>
      <c r="U46">
        <f t="shared" si="14"/>
        <v>2.9744812629543702E-5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25">
      <c r="A47" s="7"/>
      <c r="B47">
        <f t="shared" si="15"/>
        <v>0.6</v>
      </c>
      <c r="C47">
        <f t="shared" si="0"/>
        <v>-367.55259694786133</v>
      </c>
      <c r="D47">
        <f t="shared" si="4"/>
        <v>-318.30988618379064</v>
      </c>
      <c r="E47" s="2">
        <f t="shared" si="5"/>
        <v>-66.705029882569335</v>
      </c>
      <c r="F47">
        <f t="shared" si="6"/>
        <v>0</v>
      </c>
      <c r="G47">
        <f t="shared" si="7"/>
        <v>-40.023017929541602</v>
      </c>
      <c r="H47">
        <f t="shared" si="1"/>
        <v>190.98593171027437</v>
      </c>
      <c r="I47" s="2">
        <f t="shared" si="8"/>
        <v>195.13448715034971</v>
      </c>
      <c r="J47" s="41">
        <f t="shared" si="9"/>
        <v>325.22414525058286</v>
      </c>
      <c r="K47">
        <f t="shared" si="10"/>
        <v>5.0570516096364891E-2</v>
      </c>
      <c r="L47">
        <f t="shared" si="11"/>
        <v>0</v>
      </c>
      <c r="M47" s="41">
        <f t="shared" si="12"/>
        <v>5.0570516096364891E-2</v>
      </c>
      <c r="N47" s="5">
        <f t="shared" si="2"/>
        <v>1.6056122389495741E-9</v>
      </c>
      <c r="O47" s="4">
        <f>SUM($N$41:N47)*0.1+$N$8</f>
        <v>1.0305619642836324E-6</v>
      </c>
      <c r="P47" s="4">
        <f>SUM($O$41:O47)+0</f>
        <v>7.2114985714230204E-6</v>
      </c>
      <c r="Q47" s="5">
        <f t="shared" si="3"/>
        <v>-7.6618247519725766E-9</v>
      </c>
      <c r="R47" s="4">
        <f>SUM($Q$41:Q47)*0.1+$T$8</f>
        <v>4.8473183613368101E-6</v>
      </c>
      <c r="S47" s="4">
        <f>SUM($R$41:R47)+0</f>
        <v>3.3942848963564821E-5</v>
      </c>
      <c r="T47">
        <f t="shared" si="13"/>
        <v>4.9556587108457253E-6</v>
      </c>
      <c r="U47">
        <f t="shared" si="14"/>
        <v>3.4700471285113836E-5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25">
      <c r="A48" s="7"/>
      <c r="B48">
        <f t="shared" si="15"/>
        <v>0.7</v>
      </c>
      <c r="C48">
        <f t="shared" si="0"/>
        <v>-367.55259694786133</v>
      </c>
      <c r="D48">
        <f t="shared" si="4"/>
        <v>-318.30988618379064</v>
      </c>
      <c r="E48" s="2">
        <f t="shared" si="5"/>
        <v>-66.705029882569335</v>
      </c>
      <c r="F48">
        <f t="shared" si="6"/>
        <v>0</v>
      </c>
      <c r="G48">
        <f t="shared" si="7"/>
        <v>-46.69352091779853</v>
      </c>
      <c r="H48">
        <f t="shared" si="1"/>
        <v>222.81692032865342</v>
      </c>
      <c r="I48" s="2">
        <f t="shared" si="8"/>
        <v>227.65690167540799</v>
      </c>
      <c r="J48" s="41">
        <f t="shared" si="9"/>
        <v>325.22414525058286</v>
      </c>
      <c r="K48">
        <f t="shared" si="10"/>
        <v>5.8998935445759043E-2</v>
      </c>
      <c r="L48">
        <f t="shared" si="11"/>
        <v>0</v>
      </c>
      <c r="M48" s="41">
        <f t="shared" si="12"/>
        <v>5.8998935445759043E-2</v>
      </c>
      <c r="N48" s="5">
        <f t="shared" si="2"/>
        <v>1.873214278774503E-9</v>
      </c>
      <c r="O48" s="4">
        <f>SUM($N$41:N48)*0.1+$N$8</f>
        <v>1.0307492857115099E-6</v>
      </c>
      <c r="P48" s="4">
        <f>SUM($O$41:O48)+0</f>
        <v>8.2422478571345308E-6</v>
      </c>
      <c r="Q48" s="5">
        <f t="shared" si="3"/>
        <v>-8.9387955439680071E-9</v>
      </c>
      <c r="R48" s="4">
        <f>SUM($Q$41:Q48)*0.1+$T$8</f>
        <v>4.8464244817824129E-6</v>
      </c>
      <c r="S48" s="4">
        <f>SUM($R$41:R48)+0</f>
        <v>3.8789273445347234E-5</v>
      </c>
      <c r="T48">
        <f t="shared" si="13"/>
        <v>4.9548233417161022E-6</v>
      </c>
      <c r="U48">
        <f t="shared" si="14"/>
        <v>3.9655294528680008E-5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25">
      <c r="A49" s="7"/>
      <c r="B49">
        <f t="shared" si="15"/>
        <v>0.79999999999999993</v>
      </c>
      <c r="C49">
        <f t="shared" si="0"/>
        <v>-367.55259694786133</v>
      </c>
      <c r="D49">
        <f t="shared" si="4"/>
        <v>-318.30988618379064</v>
      </c>
      <c r="E49" s="2">
        <f t="shared" si="5"/>
        <v>-66.705029882569335</v>
      </c>
      <c r="F49">
        <f t="shared" si="6"/>
        <v>0</v>
      </c>
      <c r="G49">
        <f t="shared" si="7"/>
        <v>-53.364023906055465</v>
      </c>
      <c r="H49">
        <f t="shared" si="1"/>
        <v>254.64790894703248</v>
      </c>
      <c r="I49" s="2">
        <f t="shared" si="8"/>
        <v>260.17931620046625</v>
      </c>
      <c r="J49" s="41">
        <f t="shared" si="9"/>
        <v>325.22414525058286</v>
      </c>
      <c r="K49">
        <f t="shared" si="10"/>
        <v>6.7427354795153174E-2</v>
      </c>
      <c r="L49">
        <f t="shared" si="11"/>
        <v>0</v>
      </c>
      <c r="M49" s="41">
        <f t="shared" si="12"/>
        <v>6.7427354795153174E-2</v>
      </c>
      <c r="N49" s="5">
        <f t="shared" si="2"/>
        <v>2.1408163185994321E-9</v>
      </c>
      <c r="O49" s="4">
        <f>SUM($N$41:N49)*0.1+$N$8</f>
        <v>1.0309633673433697E-6</v>
      </c>
      <c r="P49" s="4">
        <f>SUM($O$41:O49)+0</f>
        <v>9.2732112244778999E-6</v>
      </c>
      <c r="Q49" s="5">
        <f t="shared" si="3"/>
        <v>-1.0215766335963436E-8</v>
      </c>
      <c r="R49" s="4">
        <f>SUM($Q$41:Q49)*0.1+$T$8</f>
        <v>4.845402905148817E-6</v>
      </c>
      <c r="S49" s="4">
        <f>SUM($R$41:R49)+0</f>
        <v>4.3634676350496052E-5</v>
      </c>
      <c r="T49">
        <f t="shared" si="13"/>
        <v>4.9538686678220057E-6</v>
      </c>
      <c r="U49">
        <f t="shared" si="14"/>
        <v>4.4609163034362377E-5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25">
      <c r="A50" s="7"/>
      <c r="B50">
        <f t="shared" si="15"/>
        <v>0.89999999999999991</v>
      </c>
      <c r="C50">
        <f t="shared" si="0"/>
        <v>-367.55259694786133</v>
      </c>
      <c r="D50">
        <f t="shared" si="4"/>
        <v>-318.30988618379064</v>
      </c>
      <c r="E50" s="2">
        <f t="shared" si="5"/>
        <v>-66.705029882569335</v>
      </c>
      <c r="F50">
        <f t="shared" si="6"/>
        <v>0</v>
      </c>
      <c r="G50">
        <f t="shared" si="7"/>
        <v>-60.034526894312393</v>
      </c>
      <c r="H50">
        <f t="shared" si="1"/>
        <v>286.47889756541156</v>
      </c>
      <c r="I50" s="2">
        <f t="shared" si="8"/>
        <v>292.70173072552456</v>
      </c>
      <c r="J50" s="41">
        <f t="shared" si="9"/>
        <v>325.22414525058286</v>
      </c>
      <c r="K50">
        <f t="shared" si="10"/>
        <v>7.5855774144547333E-2</v>
      </c>
      <c r="L50">
        <f t="shared" si="11"/>
        <v>0</v>
      </c>
      <c r="M50" s="41">
        <f t="shared" si="12"/>
        <v>7.5855774144547333E-2</v>
      </c>
      <c r="N50" s="5">
        <f t="shared" si="2"/>
        <v>2.4084183584243607E-9</v>
      </c>
      <c r="O50" s="4">
        <f>SUM($N$41:N50)*0.1+$N$8</f>
        <v>1.0312042091792124E-6</v>
      </c>
      <c r="P50" s="4">
        <f>SUM($O$41:O50)+0</f>
        <v>1.0304415433657112E-5</v>
      </c>
      <c r="Q50" s="5">
        <f t="shared" si="3"/>
        <v>-1.1492737127958866E-8</v>
      </c>
      <c r="R50" s="4">
        <f>SUM($Q$41:Q50)*0.1+$T$8</f>
        <v>4.8442536314360208E-6</v>
      </c>
      <c r="S50" s="4">
        <f>SUM($R$41:R50)+0</f>
        <v>4.8478929981932072E-5</v>
      </c>
      <c r="T50">
        <f t="shared" si="13"/>
        <v>4.9527947026613166E-6</v>
      </c>
      <c r="U50">
        <f t="shared" si="14"/>
        <v>4.9561957483764335E-5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25">
      <c r="A51" s="7"/>
      <c r="B51">
        <f t="shared" si="15"/>
        <v>0.99999999999999989</v>
      </c>
      <c r="C51">
        <f t="shared" si="0"/>
        <v>-367.55259694786133</v>
      </c>
      <c r="D51">
        <f t="shared" si="4"/>
        <v>-318.30988618379064</v>
      </c>
      <c r="E51" s="2">
        <f t="shared" si="5"/>
        <v>-66.705029882569335</v>
      </c>
      <c r="F51">
        <f t="shared" si="6"/>
        <v>0</v>
      </c>
      <c r="G51">
        <f t="shared" si="7"/>
        <v>-66.70502988256932</v>
      </c>
      <c r="H51">
        <f t="shared" si="1"/>
        <v>318.30988618379058</v>
      </c>
      <c r="I51" s="2">
        <f t="shared" si="8"/>
        <v>325.22414525058281</v>
      </c>
      <c r="J51" s="41">
        <f t="shared" si="9"/>
        <v>325.22414525058286</v>
      </c>
      <c r="K51">
        <f t="shared" si="10"/>
        <v>8.4284193493941478E-2</v>
      </c>
      <c r="L51">
        <f t="shared" si="11"/>
        <v>0</v>
      </c>
      <c r="M51" s="41">
        <f t="shared" si="12"/>
        <v>8.4284193493941478E-2</v>
      </c>
      <c r="N51" s="5">
        <f t="shared" si="2"/>
        <v>2.6760203982492893E-9</v>
      </c>
      <c r="O51" s="4">
        <f>SUM($N$41:N51)*0.1+$N$8</f>
        <v>1.0314718112190371E-6</v>
      </c>
      <c r="P51" s="4">
        <f>SUM($O$41:O51)+0</f>
        <v>1.1335887244876148E-5</v>
      </c>
      <c r="Q51" s="5">
        <f t="shared" si="3"/>
        <v>-1.2769707919954294E-8</v>
      </c>
      <c r="R51" s="4">
        <f>SUM($Q$41:Q51)*0.1+$T$8</f>
        <v>4.8429766606440251E-6</v>
      </c>
      <c r="S51" s="4">
        <f>SUM($R$41:R51)+0</f>
        <v>5.3321906642576099E-5</v>
      </c>
      <c r="T51">
        <f t="shared" si="13"/>
        <v>4.9516014614346976E-6</v>
      </c>
      <c r="U51">
        <f t="shared" si="14"/>
        <v>5.4513558566912021E-5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25">
      <c r="A52" s="7"/>
      <c r="B52">
        <f t="shared" si="15"/>
        <v>1.0999999999999999</v>
      </c>
      <c r="C52">
        <f t="shared" si="0"/>
        <v>-367.55259694786133</v>
      </c>
      <c r="D52">
        <f t="shared" si="4"/>
        <v>-318.30988618379064</v>
      </c>
      <c r="E52" s="2">
        <f t="shared" si="5"/>
        <v>-66.705029882569335</v>
      </c>
      <c r="F52">
        <f t="shared" si="6"/>
        <v>0</v>
      </c>
      <c r="G52">
        <f t="shared" si="7"/>
        <v>-73.375532870826262</v>
      </c>
      <c r="H52">
        <f t="shared" si="1"/>
        <v>350.14087480216966</v>
      </c>
      <c r="I52" s="2">
        <f t="shared" si="8"/>
        <v>357.74655977564112</v>
      </c>
      <c r="J52" s="41">
        <f t="shared" si="9"/>
        <v>325.22414525058286</v>
      </c>
      <c r="K52">
        <f t="shared" si="10"/>
        <v>9.2712612843335637E-2</v>
      </c>
      <c r="L52">
        <f t="shared" si="11"/>
        <v>0</v>
      </c>
      <c r="M52" s="41">
        <f t="shared" si="12"/>
        <v>9.2712612843335637E-2</v>
      </c>
      <c r="N52" s="5">
        <f t="shared" si="2"/>
        <v>2.9436224380742188E-9</v>
      </c>
      <c r="O52" s="4">
        <f>SUM($N$41:N52)*0.1+$N$8</f>
        <v>1.0317661734628447E-6</v>
      </c>
      <c r="P52" s="4">
        <f>SUM($O$41:O52)+0</f>
        <v>1.2367653418338993E-5</v>
      </c>
      <c r="Q52" s="5">
        <f t="shared" si="3"/>
        <v>-1.4046678711949724E-8</v>
      </c>
      <c r="R52" s="4">
        <f>SUM($Q$41:Q52)*0.1+$T$8</f>
        <v>4.8415719927728307E-6</v>
      </c>
      <c r="S52" s="4">
        <f>SUM($R$41:R52)+0</f>
        <v>5.816347863534893E-5</v>
      </c>
      <c r="T52">
        <f t="shared" si="13"/>
        <v>4.9502889610511065E-6</v>
      </c>
      <c r="U52">
        <f t="shared" si="14"/>
        <v>5.9463846983195124E-5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25">
      <c r="A53" s="7"/>
      <c r="B53">
        <f t="shared" si="15"/>
        <v>1.2</v>
      </c>
      <c r="C53">
        <f t="shared" si="0"/>
        <v>-367.55259694786133</v>
      </c>
      <c r="D53">
        <f t="shared" si="4"/>
        <v>-318.30988618379064</v>
      </c>
      <c r="E53" s="2">
        <f t="shared" si="5"/>
        <v>-66.705029882569335</v>
      </c>
      <c r="F53">
        <f t="shared" si="6"/>
        <v>0</v>
      </c>
      <c r="G53">
        <f t="shared" si="7"/>
        <v>-80.046035859083204</v>
      </c>
      <c r="H53">
        <f t="shared" si="1"/>
        <v>381.97186342054874</v>
      </c>
      <c r="I53" s="2">
        <f t="shared" si="8"/>
        <v>390.26897430069943</v>
      </c>
      <c r="J53" s="41">
        <f t="shared" si="9"/>
        <v>325.22414525058286</v>
      </c>
      <c r="K53">
        <f t="shared" si="10"/>
        <v>0.10114103219272978</v>
      </c>
      <c r="L53">
        <f t="shared" si="11"/>
        <v>0</v>
      </c>
      <c r="M53" s="41">
        <f t="shared" si="12"/>
        <v>0.10114103219272978</v>
      </c>
      <c r="N53" s="5">
        <f t="shared" si="2"/>
        <v>3.2112244778991483E-9</v>
      </c>
      <c r="O53" s="4">
        <f>SUM($N$41:N53)*0.1+$N$8</f>
        <v>1.0320872959106345E-6</v>
      </c>
      <c r="P53" s="4">
        <f>SUM($O$41:O53)+0</f>
        <v>1.3399740714249627E-5</v>
      </c>
      <c r="Q53" s="5">
        <f t="shared" si="3"/>
        <v>-1.5323649503945153E-8</v>
      </c>
      <c r="R53" s="4">
        <f>SUM($Q$41:Q53)*0.1+$T$8</f>
        <v>4.8400396278224361E-6</v>
      </c>
      <c r="S53" s="4">
        <f>SUM($R$41:R53)+0</f>
        <v>6.3003518263171372E-5</v>
      </c>
      <c r="T53">
        <f t="shared" si="13"/>
        <v>4.9488572201339239E-6</v>
      </c>
      <c r="U53">
        <f t="shared" si="14"/>
        <v>6.4412703442309332E-5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25">
      <c r="A54" s="7"/>
      <c r="B54">
        <f t="shared" si="15"/>
        <v>1.3</v>
      </c>
      <c r="C54">
        <f t="shared" si="0"/>
        <v>-367.55259694786133</v>
      </c>
      <c r="D54">
        <f t="shared" si="4"/>
        <v>-318.30988618379064</v>
      </c>
      <c r="E54" s="2">
        <f t="shared" si="5"/>
        <v>-66.705029882569335</v>
      </c>
      <c r="F54">
        <f t="shared" si="6"/>
        <v>0</v>
      </c>
      <c r="G54">
        <f t="shared" si="7"/>
        <v>-86.716538847340132</v>
      </c>
      <c r="H54">
        <f t="shared" si="1"/>
        <v>413.80285203892782</v>
      </c>
      <c r="I54" s="2">
        <f t="shared" si="8"/>
        <v>422.79138882575774</v>
      </c>
      <c r="J54" s="41">
        <f t="shared" si="9"/>
        <v>325.22414525058286</v>
      </c>
      <c r="K54">
        <f t="shared" si="10"/>
        <v>0.10956945154212394</v>
      </c>
      <c r="L54">
        <f t="shared" si="11"/>
        <v>0</v>
      </c>
      <c r="M54" s="41">
        <f t="shared" si="12"/>
        <v>0.10956945154212394</v>
      </c>
      <c r="N54" s="5">
        <f t="shared" si="2"/>
        <v>3.4788265177240769E-9</v>
      </c>
      <c r="O54" s="4">
        <f>SUM($N$41:N54)*0.1+$N$8</f>
        <v>1.032435178562407E-6</v>
      </c>
      <c r="P54" s="4">
        <f>SUM($O$41:O54)+0</f>
        <v>1.4432175892812034E-5</v>
      </c>
      <c r="Q54" s="5">
        <f t="shared" si="3"/>
        <v>-1.6600620295940585E-8</v>
      </c>
      <c r="R54" s="4">
        <f>SUM($Q$41:Q54)*0.1+$T$8</f>
        <v>4.8383795657928419E-6</v>
      </c>
      <c r="S54" s="4">
        <f>SUM($R$41:R54)+0</f>
        <v>6.7841897828964213E-5</v>
      </c>
      <c r="T54">
        <f t="shared" si="13"/>
        <v>4.9473062590277268E-6</v>
      </c>
      <c r="U54">
        <f t="shared" si="14"/>
        <v>6.9360008665200474E-5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25">
      <c r="A55" s="7"/>
      <c r="B55">
        <f t="shared" si="15"/>
        <v>1.4000000000000001</v>
      </c>
      <c r="C55">
        <f t="shared" si="0"/>
        <v>-367.55259694786133</v>
      </c>
      <c r="D55">
        <f t="shared" si="4"/>
        <v>-318.30988618379064</v>
      </c>
      <c r="E55" s="2">
        <f t="shared" si="5"/>
        <v>-66.705029882569335</v>
      </c>
      <c r="F55">
        <f t="shared" si="6"/>
        <v>0</v>
      </c>
      <c r="G55">
        <f t="shared" si="7"/>
        <v>-93.387041835597074</v>
      </c>
      <c r="H55">
        <f t="shared" si="1"/>
        <v>445.63384065730696</v>
      </c>
      <c r="I55" s="2">
        <f t="shared" si="8"/>
        <v>455.3138033508161</v>
      </c>
      <c r="J55" s="41">
        <f t="shared" si="9"/>
        <v>325.22414525058286</v>
      </c>
      <c r="K55">
        <f t="shared" si="10"/>
        <v>0.11799787089151811</v>
      </c>
      <c r="L55">
        <f t="shared" si="11"/>
        <v>0</v>
      </c>
      <c r="M55" s="41">
        <f t="shared" si="12"/>
        <v>0.11799787089151811</v>
      </c>
      <c r="N55" s="5">
        <f t="shared" si="2"/>
        <v>3.746428557549006E-9</v>
      </c>
      <c r="O55" s="4">
        <f>SUM($N$41:N55)*0.1+$N$8</f>
        <v>1.0328098214181618E-6</v>
      </c>
      <c r="P55" s="4">
        <f>SUM($O$41:O55)+0</f>
        <v>1.5464985714230196E-5</v>
      </c>
      <c r="Q55" s="5">
        <f t="shared" si="3"/>
        <v>-1.7877591087936017E-8</v>
      </c>
      <c r="R55" s="4">
        <f>SUM($Q$41:Q55)*0.1+$T$8</f>
        <v>4.8365918066840483E-6</v>
      </c>
      <c r="S55" s="4">
        <f>SUM($R$41:R55)+0</f>
        <v>7.2678489635648268E-5</v>
      </c>
      <c r="T55">
        <f t="shared" si="13"/>
        <v>4.9456360998056743E-6</v>
      </c>
      <c r="U55">
        <f t="shared" si="14"/>
        <v>7.4305643385010647E-5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25">
      <c r="A56" s="7"/>
      <c r="B56">
        <f t="shared" si="15"/>
        <v>1.5000000000000002</v>
      </c>
      <c r="C56">
        <f t="shared" si="0"/>
        <v>-367.55259694786133</v>
      </c>
      <c r="D56">
        <f t="shared" si="4"/>
        <v>-318.30988618379064</v>
      </c>
      <c r="E56" s="2">
        <f t="shared" si="5"/>
        <v>-66.705029882569335</v>
      </c>
      <c r="F56">
        <f t="shared" si="6"/>
        <v>0</v>
      </c>
      <c r="G56">
        <f t="shared" si="7"/>
        <v>-100.05754482385402</v>
      </c>
      <c r="H56">
        <f t="shared" si="1"/>
        <v>477.46482927568604</v>
      </c>
      <c r="I56" s="2">
        <f t="shared" si="8"/>
        <v>487.83621787587435</v>
      </c>
      <c r="J56" s="41">
        <f t="shared" si="9"/>
        <v>325.22414525058286</v>
      </c>
      <c r="K56">
        <f t="shared" si="10"/>
        <v>0.12642629024091226</v>
      </c>
      <c r="L56">
        <f t="shared" si="11"/>
        <v>0</v>
      </c>
      <c r="M56" s="41">
        <f t="shared" si="12"/>
        <v>0.12642629024091226</v>
      </c>
      <c r="N56" s="5">
        <f t="shared" si="2"/>
        <v>4.0140305973739359E-9</v>
      </c>
      <c r="O56" s="4">
        <f>SUM($N$41:N56)*0.1+$N$8</f>
        <v>1.0332112244778993E-6</v>
      </c>
      <c r="P56" s="4">
        <f>SUM($O$41:O56)+0</f>
        <v>1.6498196938708095E-5</v>
      </c>
      <c r="Q56" s="5">
        <f t="shared" si="3"/>
        <v>-1.9154561879931446E-8</v>
      </c>
      <c r="R56" s="4">
        <f>SUM($Q$41:Q56)*0.1+$T$8</f>
        <v>4.8346763504960551E-6</v>
      </c>
      <c r="S56" s="4">
        <f>SUM($R$41:R56)+0</f>
        <v>7.7513165986144319E-5</v>
      </c>
      <c r="T56">
        <f t="shared" si="13"/>
        <v>4.9438467662775486E-6</v>
      </c>
      <c r="U56">
        <f t="shared" si="14"/>
        <v>7.924948834802631E-5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25">
      <c r="A57" s="7"/>
      <c r="B57">
        <f t="shared" si="15"/>
        <v>1.6000000000000003</v>
      </c>
      <c r="C57">
        <f t="shared" si="0"/>
        <v>-367.55259694786133</v>
      </c>
      <c r="D57">
        <f t="shared" si="4"/>
        <v>-318.30988618379064</v>
      </c>
      <c r="E57" s="2">
        <f t="shared" si="5"/>
        <v>-66.705029882569335</v>
      </c>
      <c r="F57">
        <f t="shared" si="6"/>
        <v>0</v>
      </c>
      <c r="G57">
        <f t="shared" si="7"/>
        <v>-106.72804781211096</v>
      </c>
      <c r="H57">
        <f t="shared" si="1"/>
        <v>509.29581789406512</v>
      </c>
      <c r="I57" s="2">
        <f t="shared" si="8"/>
        <v>520.35863240093272</v>
      </c>
      <c r="J57" s="41">
        <f t="shared" si="9"/>
        <v>325.22414525058286</v>
      </c>
      <c r="K57">
        <f t="shared" si="10"/>
        <v>0.13485470959030643</v>
      </c>
      <c r="L57">
        <f t="shared" si="11"/>
        <v>0</v>
      </c>
      <c r="M57" s="41">
        <f t="shared" si="12"/>
        <v>0.13485470959030643</v>
      </c>
      <c r="N57" s="5">
        <f t="shared" si="2"/>
        <v>4.2816326371988649E-9</v>
      </c>
      <c r="O57" s="4">
        <f>SUM($N$41:N57)*0.1+$N$8</f>
        <v>1.033639387741619E-6</v>
      </c>
      <c r="P57" s="4">
        <f>SUM($O$41:O57)+0</f>
        <v>1.7531836326449715E-5</v>
      </c>
      <c r="Q57" s="5">
        <f t="shared" si="3"/>
        <v>-2.0431532671926879E-8</v>
      </c>
      <c r="R57" s="4">
        <f>SUM($Q$41:Q57)*0.1+$T$8</f>
        <v>4.8326331972288625E-6</v>
      </c>
      <c r="S57" s="4">
        <f>SUM($R$41:R57)+0</f>
        <v>8.2345799183373178E-5</v>
      </c>
      <c r="T57">
        <f t="shared" si="13"/>
        <v>4.9419382839984284E-6</v>
      </c>
      <c r="U57">
        <f t="shared" si="14"/>
        <v>8.4191424314628647E-5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25">
      <c r="A58" s="7"/>
      <c r="B58">
        <f t="shared" si="15"/>
        <v>1.7000000000000004</v>
      </c>
      <c r="C58">
        <f t="shared" si="0"/>
        <v>-367.55259694786133</v>
      </c>
      <c r="D58">
        <f t="shared" si="4"/>
        <v>-318.30988618379064</v>
      </c>
      <c r="E58" s="2">
        <f t="shared" si="5"/>
        <v>-66.705029882569335</v>
      </c>
      <c r="F58">
        <f t="shared" si="6"/>
        <v>0</v>
      </c>
      <c r="G58">
        <f t="shared" si="7"/>
        <v>-113.3985508003679</v>
      </c>
      <c r="H58">
        <f t="shared" si="1"/>
        <v>541.1268065124442</v>
      </c>
      <c r="I58" s="2">
        <f t="shared" si="8"/>
        <v>552.88104692599097</v>
      </c>
      <c r="J58" s="41">
        <f t="shared" si="9"/>
        <v>325.22414525058286</v>
      </c>
      <c r="K58">
        <f t="shared" si="10"/>
        <v>0.14328312893970055</v>
      </c>
      <c r="L58">
        <f t="shared" si="11"/>
        <v>0</v>
      </c>
      <c r="M58" s="41">
        <f t="shared" si="12"/>
        <v>0.14328312893970055</v>
      </c>
      <c r="N58" s="5">
        <f t="shared" si="2"/>
        <v>4.549234677023794E-9</v>
      </c>
      <c r="O58" s="4">
        <f>SUM($N$41:N58)*0.1+$N$8</f>
        <v>1.0340943112093215E-6</v>
      </c>
      <c r="P58" s="4">
        <f>SUM($O$41:O58)+0</f>
        <v>1.8565930637659037E-5</v>
      </c>
      <c r="Q58" s="5">
        <f t="shared" si="3"/>
        <v>-2.1708503463922307E-8</v>
      </c>
      <c r="R58" s="4">
        <f>SUM($Q$41:Q58)*0.1+$T$8</f>
        <v>4.8304623468824704E-6</v>
      </c>
      <c r="S58" s="4">
        <f>SUM($R$41:R58)+0</f>
        <v>8.7176261530255643E-5</v>
      </c>
      <c r="T58">
        <f t="shared" si="13"/>
        <v>4.9399106802780137E-6</v>
      </c>
      <c r="U58">
        <f t="shared" si="14"/>
        <v>8.9131332060246336E-5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25">
      <c r="A59" s="7"/>
      <c r="B59">
        <f t="shared" si="15"/>
        <v>1.8000000000000005</v>
      </c>
      <c r="C59">
        <f t="shared" si="0"/>
        <v>-367.55259694786133</v>
      </c>
      <c r="D59">
        <f t="shared" si="4"/>
        <v>-318.30988618379064</v>
      </c>
      <c r="E59" s="2">
        <f t="shared" si="5"/>
        <v>-66.705029882569335</v>
      </c>
      <c r="F59">
        <f t="shared" si="6"/>
        <v>0</v>
      </c>
      <c r="G59">
        <f t="shared" si="7"/>
        <v>-120.06905378862483</v>
      </c>
      <c r="H59">
        <f t="shared" si="1"/>
        <v>572.95779513082334</v>
      </c>
      <c r="I59" s="2">
        <f t="shared" si="8"/>
        <v>585.40346145104934</v>
      </c>
      <c r="J59" s="41">
        <f t="shared" si="9"/>
        <v>325.22414525058286</v>
      </c>
      <c r="K59">
        <f t="shared" si="10"/>
        <v>0.15171154828909472</v>
      </c>
      <c r="L59">
        <f t="shared" si="11"/>
        <v>0</v>
      </c>
      <c r="M59" s="41">
        <f t="shared" si="12"/>
        <v>0.15171154828909472</v>
      </c>
      <c r="N59" s="5">
        <f t="shared" si="2"/>
        <v>4.8168367168487231E-9</v>
      </c>
      <c r="O59" s="4">
        <f>SUM($N$41:N59)*0.1+$N$8</f>
        <v>1.0345759948810063E-6</v>
      </c>
      <c r="P59" s="4">
        <f>SUM($O$41:O59)+0</f>
        <v>1.9600506632540044E-5</v>
      </c>
      <c r="Q59" s="5">
        <f t="shared" si="3"/>
        <v>-2.298547425591774E-8</v>
      </c>
      <c r="R59" s="4">
        <f>SUM($Q$41:Q59)*0.1+$T$8</f>
        <v>4.828163799456878E-6</v>
      </c>
      <c r="S59" s="4">
        <f>SUM($R$41:R59)+0</f>
        <v>9.2004425329712526E-5</v>
      </c>
      <c r="T59">
        <f t="shared" si="13"/>
        <v>4.9377639841906072E-6</v>
      </c>
      <c r="U59">
        <f t="shared" si="14"/>
        <v>9.4069092376310794E-5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25">
      <c r="A60" s="7"/>
      <c r="B60">
        <f t="shared" si="15"/>
        <v>1.9000000000000006</v>
      </c>
      <c r="C60">
        <f t="shared" si="0"/>
        <v>-367.55259694786133</v>
      </c>
      <c r="D60">
        <f t="shared" si="4"/>
        <v>-318.30988618379064</v>
      </c>
      <c r="E60" s="2">
        <f t="shared" si="5"/>
        <v>-66.705029882569335</v>
      </c>
      <c r="F60">
        <f t="shared" si="6"/>
        <v>0</v>
      </c>
      <c r="G60">
        <f t="shared" si="7"/>
        <v>-126.73955677688177</v>
      </c>
      <c r="H60">
        <f t="shared" si="1"/>
        <v>604.78878374920237</v>
      </c>
      <c r="I60" s="2">
        <f t="shared" si="8"/>
        <v>617.92587597610759</v>
      </c>
      <c r="J60" s="41">
        <f t="shared" si="9"/>
        <v>325.22414525058286</v>
      </c>
      <c r="K60">
        <f t="shared" si="10"/>
        <v>0.16013996763848887</v>
      </c>
      <c r="L60">
        <f t="shared" si="11"/>
        <v>0</v>
      </c>
      <c r="M60" s="41">
        <f t="shared" si="12"/>
        <v>0.16013996763848887</v>
      </c>
      <c r="N60" s="5">
        <f t="shared" si="2"/>
        <v>5.0844387566736521E-9</v>
      </c>
      <c r="O60" s="4">
        <f>SUM($N$41:N60)*0.1+$N$8</f>
        <v>1.0350844387566737E-6</v>
      </c>
      <c r="P60" s="4">
        <f>SUM($O$41:O60)+0</f>
        <v>2.0635591071296716E-5</v>
      </c>
      <c r="Q60" s="5">
        <f t="shared" si="3"/>
        <v>-2.4262445047913168E-8</v>
      </c>
      <c r="R60" s="4">
        <f>SUM($Q$41:Q60)*0.1+$T$8</f>
        <v>4.8257375549520869E-6</v>
      </c>
      <c r="S60" s="4">
        <f>SUM($R$41:R60)+0</f>
        <v>9.6830162884664611E-5</v>
      </c>
      <c r="T60">
        <f t="shared" si="13"/>
        <v>4.9354982265857577E-6</v>
      </c>
      <c r="U60">
        <f t="shared" si="14"/>
        <v>9.9004586071214199E-5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25">
      <c r="A61" s="7"/>
      <c r="B61">
        <f t="shared" si="15"/>
        <v>2.0000000000000004</v>
      </c>
      <c r="C61">
        <f t="shared" si="0"/>
        <v>-367.55259694786133</v>
      </c>
      <c r="D61">
        <f t="shared" si="4"/>
        <v>-318.30988618379064</v>
      </c>
      <c r="E61" s="2">
        <f t="shared" si="5"/>
        <v>-66.705029882569335</v>
      </c>
      <c r="F61">
        <f t="shared" si="6"/>
        <v>0</v>
      </c>
      <c r="G61">
        <f t="shared" si="7"/>
        <v>-133.4100597651387</v>
      </c>
      <c r="H61">
        <f t="shared" si="1"/>
        <v>636.61977236758139</v>
      </c>
      <c r="I61" s="2">
        <f t="shared" si="8"/>
        <v>650.44829050116584</v>
      </c>
      <c r="J61" s="41">
        <f t="shared" si="9"/>
        <v>325.22414525058286</v>
      </c>
      <c r="K61">
        <f t="shared" si="10"/>
        <v>0.16856838698788301</v>
      </c>
      <c r="L61">
        <f t="shared" si="11"/>
        <v>0</v>
      </c>
      <c r="M61" s="41">
        <f t="shared" si="12"/>
        <v>0.16856838698788301</v>
      </c>
      <c r="N61" s="5">
        <f t="shared" si="2"/>
        <v>5.3520407964985812E-9</v>
      </c>
      <c r="O61" s="4">
        <f>SUM($N$41:N61)*0.1+$N$8</f>
        <v>1.0356196428363237E-6</v>
      </c>
      <c r="P61" s="4">
        <f>SUM($O$41:O61)+0</f>
        <v>2.1671210714133042E-5</v>
      </c>
      <c r="Q61" s="5">
        <f t="shared" si="3"/>
        <v>-2.5539415839908597E-8</v>
      </c>
      <c r="R61" s="4">
        <f>SUM($Q$41:Q61)*0.1+$T$8</f>
        <v>4.8231836133680964E-6</v>
      </c>
      <c r="S61" s="4">
        <f>SUM($R$41:R61)+0</f>
        <v>1.0165334649803271E-4</v>
      </c>
      <c r="T61">
        <f t="shared" si="13"/>
        <v>4.9331134400995644E-6</v>
      </c>
      <c r="U61">
        <f t="shared" si="14"/>
        <v>1.0393769397127037E-4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25">
      <c r="A62" s="7"/>
      <c r="B62">
        <f t="shared" si="15"/>
        <v>2.1000000000000005</v>
      </c>
      <c r="C62">
        <f t="shared" si="0"/>
        <v>-367.55259694786133</v>
      </c>
      <c r="D62">
        <f t="shared" si="4"/>
        <v>-318.30988618379064</v>
      </c>
      <c r="E62" s="2">
        <f t="shared" si="5"/>
        <v>-66.705029882569335</v>
      </c>
      <c r="F62">
        <f t="shared" si="6"/>
        <v>0</v>
      </c>
      <c r="G62">
        <f t="shared" si="7"/>
        <v>-140.08056275339564</v>
      </c>
      <c r="H62">
        <f t="shared" si="1"/>
        <v>668.45076098596053</v>
      </c>
      <c r="I62" s="2">
        <f t="shared" si="8"/>
        <v>682.97070502622421</v>
      </c>
      <c r="J62" s="41">
        <f t="shared" si="9"/>
        <v>325.22414525058286</v>
      </c>
      <c r="K62">
        <f t="shared" si="10"/>
        <v>0.17699680633727718</v>
      </c>
      <c r="L62">
        <f t="shared" si="11"/>
        <v>0</v>
      </c>
      <c r="M62" s="41">
        <f t="shared" si="12"/>
        <v>0.17699680633727718</v>
      </c>
      <c r="N62" s="5">
        <f t="shared" si="2"/>
        <v>5.6196428363235102E-9</v>
      </c>
      <c r="O62" s="4">
        <f>SUM($N$41:N62)*0.1+$N$8</f>
        <v>1.036181607119956E-6</v>
      </c>
      <c r="P62" s="4">
        <f>SUM($O$41:O62)+0</f>
        <v>2.2707392321252997E-5</v>
      </c>
      <c r="Q62" s="5">
        <f t="shared" si="3"/>
        <v>-2.681638663190403E-8</v>
      </c>
      <c r="R62" s="4">
        <f>SUM($Q$41:Q62)*0.1+$T$8</f>
        <v>4.8205019747049055E-6</v>
      </c>
      <c r="S62" s="4">
        <f>SUM($R$41:R62)+0</f>
        <v>1.0647384847273762E-4</v>
      </c>
      <c r="T62">
        <f t="shared" si="13"/>
        <v>4.9306096591666616E-6</v>
      </c>
      <c r="U62">
        <f t="shared" si="14"/>
        <v>1.0886829692167868E-4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25">
      <c r="A63" s="7"/>
      <c r="B63">
        <f t="shared" si="15"/>
        <v>2.2000000000000006</v>
      </c>
      <c r="C63">
        <f t="shared" si="0"/>
        <v>-367.55259694786133</v>
      </c>
      <c r="D63">
        <f t="shared" si="4"/>
        <v>-318.30988618379064</v>
      </c>
      <c r="E63" s="2">
        <f t="shared" si="5"/>
        <v>-66.705029882569335</v>
      </c>
      <c r="F63">
        <f t="shared" si="6"/>
        <v>0</v>
      </c>
      <c r="G63">
        <f t="shared" si="7"/>
        <v>-146.75106574165258</v>
      </c>
      <c r="H63">
        <f t="shared" si="1"/>
        <v>700.28174960433955</v>
      </c>
      <c r="I63" s="2">
        <f t="shared" si="8"/>
        <v>715.49311955128246</v>
      </c>
      <c r="J63" s="41">
        <f t="shared" si="9"/>
        <v>325.22414525058286</v>
      </c>
      <c r="K63">
        <f t="shared" si="10"/>
        <v>0.18542522568667133</v>
      </c>
      <c r="L63">
        <f t="shared" si="11"/>
        <v>0</v>
      </c>
      <c r="M63" s="41">
        <f t="shared" si="12"/>
        <v>0.18542522568667133</v>
      </c>
      <c r="N63" s="5">
        <f t="shared" si="2"/>
        <v>5.8872448761484401E-9</v>
      </c>
      <c r="O63" s="4">
        <f>SUM($N$41:N63)*0.1+$N$8</f>
        <v>1.0367703316075708E-6</v>
      </c>
      <c r="P63" s="4">
        <f>SUM($O$41:O63)+0</f>
        <v>2.3744162652860569E-5</v>
      </c>
      <c r="Q63" s="5">
        <f t="shared" si="3"/>
        <v>-2.8093357423899458E-8</v>
      </c>
      <c r="R63" s="4">
        <f>SUM($Q$41:Q63)*0.1+$T$8</f>
        <v>4.817692638962516E-6</v>
      </c>
      <c r="S63" s="4">
        <f>SUM($R$41:R63)+0</f>
        <v>1.1129154111170014E-4</v>
      </c>
      <c r="T63">
        <f t="shared" si="13"/>
        <v>4.9279869200328937E-6</v>
      </c>
      <c r="U63">
        <f t="shared" si="14"/>
        <v>1.1379627578749113E-4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25">
      <c r="A64" s="7"/>
      <c r="B64">
        <f>B63+0.1</f>
        <v>2.3000000000000007</v>
      </c>
      <c r="C64">
        <f t="shared" si="0"/>
        <v>-367.55259694786133</v>
      </c>
      <c r="D64">
        <f t="shared" si="4"/>
        <v>-318.30988618379064</v>
      </c>
      <c r="E64" s="2">
        <f t="shared" si="5"/>
        <v>-66.705029882569335</v>
      </c>
      <c r="F64">
        <f t="shared" si="6"/>
        <v>0</v>
      </c>
      <c r="G64">
        <f t="shared" si="7"/>
        <v>-153.42156872990952</v>
      </c>
      <c r="H64">
        <f t="shared" si="1"/>
        <v>732.11273822271869</v>
      </c>
      <c r="I64" s="2">
        <f t="shared" si="8"/>
        <v>748.01553407634083</v>
      </c>
      <c r="J64" s="41">
        <f t="shared" si="9"/>
        <v>325.22414525058286</v>
      </c>
      <c r="K64">
        <f t="shared" si="10"/>
        <v>0.1938536450360655</v>
      </c>
      <c r="L64">
        <f t="shared" si="11"/>
        <v>0</v>
      </c>
      <c r="M64" s="41">
        <f t="shared" si="12"/>
        <v>0.1938536450360655</v>
      </c>
      <c r="N64" s="5">
        <f t="shared" si="2"/>
        <v>6.1548469159733692E-9</v>
      </c>
      <c r="O64" s="4">
        <f>SUM($N$41:N64)*0.1+$N$8</f>
        <v>1.037385816299168E-6</v>
      </c>
      <c r="P64" s="4">
        <f>SUM($O$41:O64)+0</f>
        <v>2.4781548469159736E-5</v>
      </c>
      <c r="Q64" s="5">
        <f t="shared" si="3"/>
        <v>-2.9370328215894891E-8</v>
      </c>
      <c r="R64" s="4">
        <f>SUM($Q$41:Q64)*0.1+$T$8</f>
        <v>4.8147556061409261E-6</v>
      </c>
      <c r="S64" s="4">
        <f>SUM($R$41:R64)+0</f>
        <v>1.1610629671784107E-4</v>
      </c>
      <c r="T64">
        <f t="shared" si="13"/>
        <v>4.9252452607686622E-6</v>
      </c>
      <c r="U64">
        <f t="shared" si="14"/>
        <v>1.1872151145458293E-4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25">
      <c r="A65" s="7"/>
      <c r="B65">
        <f t="shared" si="15"/>
        <v>2.4000000000000008</v>
      </c>
      <c r="C65">
        <f t="shared" si="0"/>
        <v>-367.55259694786133</v>
      </c>
      <c r="D65">
        <f t="shared" si="4"/>
        <v>-318.30988618379064</v>
      </c>
      <c r="E65" s="2">
        <f t="shared" si="5"/>
        <v>-66.705029882569335</v>
      </c>
      <c r="F65">
        <f t="shared" si="6"/>
        <v>0</v>
      </c>
      <c r="G65">
        <f t="shared" si="7"/>
        <v>-160.09207171816647</v>
      </c>
      <c r="H65">
        <f t="shared" si="1"/>
        <v>763.94372684109783</v>
      </c>
      <c r="I65" s="2">
        <f t="shared" si="8"/>
        <v>780.53794860139919</v>
      </c>
      <c r="J65" s="41">
        <f t="shared" si="9"/>
        <v>325.22414525058286</v>
      </c>
      <c r="K65">
        <f t="shared" si="10"/>
        <v>0.20228206438545965</v>
      </c>
      <c r="L65">
        <f t="shared" si="11"/>
        <v>0</v>
      </c>
      <c r="M65" s="41">
        <f t="shared" si="12"/>
        <v>0.20228206438545965</v>
      </c>
      <c r="N65" s="5">
        <f t="shared" si="2"/>
        <v>6.4224489557982982E-9</v>
      </c>
      <c r="O65" s="4">
        <f>SUM($N$41:N65)*0.1+$N$8</f>
        <v>1.038028061194748E-6</v>
      </c>
      <c r="P65" s="4">
        <f>SUM($O$41:O65)+0</f>
        <v>2.5819576530354484E-5</v>
      </c>
      <c r="Q65" s="5">
        <f t="shared" si="3"/>
        <v>-3.0647299007890319E-8</v>
      </c>
      <c r="R65" s="4">
        <f>SUM($Q$41:Q65)*0.1+$T$8</f>
        <v>4.8116908762401376E-6</v>
      </c>
      <c r="S65" s="4">
        <f>SUM($R$41:R65)+0</f>
        <v>1.209179875940812E-4</v>
      </c>
      <c r="T65">
        <f t="shared" si="13"/>
        <v>4.9223847212829992E-6</v>
      </c>
      <c r="U65">
        <f t="shared" si="14"/>
        <v>1.2364388483062641E-4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25">
      <c r="A66" s="7"/>
      <c r="B66">
        <f t="shared" si="15"/>
        <v>2.5000000000000009</v>
      </c>
      <c r="C66">
        <f t="shared" si="0"/>
        <v>-367.55259694786133</v>
      </c>
      <c r="D66">
        <f t="shared" si="4"/>
        <v>-318.30988618379064</v>
      </c>
      <c r="E66" s="2">
        <f t="shared" si="5"/>
        <v>-66.705029882569335</v>
      </c>
      <c r="F66">
        <f t="shared" si="6"/>
        <v>0</v>
      </c>
      <c r="G66">
        <f t="shared" si="7"/>
        <v>-166.76257470642341</v>
      </c>
      <c r="H66">
        <f t="shared" si="1"/>
        <v>795.77471545947685</v>
      </c>
      <c r="I66" s="2">
        <f t="shared" si="8"/>
        <v>813.06036312645733</v>
      </c>
      <c r="J66" s="41">
        <f t="shared" si="9"/>
        <v>325.22414525058286</v>
      </c>
      <c r="K66">
        <f t="shared" si="10"/>
        <v>0.21071048373485377</v>
      </c>
      <c r="L66">
        <f t="shared" si="11"/>
        <v>0</v>
      </c>
      <c r="M66" s="41">
        <f t="shared" si="12"/>
        <v>0.21071048373485377</v>
      </c>
      <c r="N66" s="5">
        <f t="shared" si="2"/>
        <v>6.6900509956232281E-9</v>
      </c>
      <c r="O66" s="4">
        <f>SUM($N$41:N66)*0.1+$N$8</f>
        <v>1.0386970662943103E-6</v>
      </c>
      <c r="P66" s="4">
        <f>SUM($O$41:O66)+0</f>
        <v>2.6858273596648795E-5</v>
      </c>
      <c r="Q66" s="5">
        <f t="shared" si="3"/>
        <v>-3.1924269799885748E-8</v>
      </c>
      <c r="R66" s="4">
        <f>SUM($Q$41:Q66)*0.1+$T$8</f>
        <v>4.8084984492601488E-6</v>
      </c>
      <c r="S66" s="4">
        <f>SUM($R$41:R66)+0</f>
        <v>1.2572648604334134E-4</v>
      </c>
      <c r="T66">
        <f t="shared" si="13"/>
        <v>4.9194053433383247E-6</v>
      </c>
      <c r="U66">
        <f t="shared" si="14"/>
        <v>1.2856327684606885E-4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25">
      <c r="A67" s="7"/>
      <c r="B67">
        <f t="shared" si="15"/>
        <v>2.600000000000001</v>
      </c>
      <c r="C67">
        <f t="shared" si="0"/>
        <v>-367.55259694786133</v>
      </c>
      <c r="D67">
        <f t="shared" si="4"/>
        <v>-318.30988618379064</v>
      </c>
      <c r="E67" s="2">
        <f t="shared" si="5"/>
        <v>-66.705029882569335</v>
      </c>
      <c r="F67">
        <f t="shared" si="6"/>
        <v>0</v>
      </c>
      <c r="G67">
        <f t="shared" si="7"/>
        <v>-173.43307769468032</v>
      </c>
      <c r="H67">
        <f t="shared" si="1"/>
        <v>827.60570407785599</v>
      </c>
      <c r="I67" s="2">
        <f t="shared" si="8"/>
        <v>845.5827776515157</v>
      </c>
      <c r="J67" s="41">
        <f t="shared" si="9"/>
        <v>325.22414525058286</v>
      </c>
      <c r="K67">
        <f t="shared" si="10"/>
        <v>0.21913890308424794</v>
      </c>
      <c r="L67">
        <f t="shared" si="11"/>
        <v>0</v>
      </c>
      <c r="M67" s="41">
        <f t="shared" si="12"/>
        <v>0.21913890308424794</v>
      </c>
      <c r="N67" s="5">
        <f t="shared" si="2"/>
        <v>6.9576530354481564E-9</v>
      </c>
      <c r="O67" s="4">
        <f>SUM($N$41:N67)*0.1+$N$8</f>
        <v>1.039392831597855E-6</v>
      </c>
      <c r="P67" s="4">
        <f>SUM($O$41:O67)+0</f>
        <v>2.789766642824665E-5</v>
      </c>
      <c r="Q67" s="5">
        <f t="shared" si="3"/>
        <v>-3.3201240591881184E-8</v>
      </c>
      <c r="R67" s="4">
        <f>SUM($Q$41:Q67)*0.1+$T$8</f>
        <v>4.8051783252009605E-6</v>
      </c>
      <c r="S67" s="4">
        <f>SUM($R$41:R67)+0</f>
        <v>1.305316643685423E-4</v>
      </c>
      <c r="T67">
        <f t="shared" si="13"/>
        <v>4.9163071705659436E-6</v>
      </c>
      <c r="U67">
        <f t="shared" si="14"/>
        <v>1.3347956845511413E-4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25">
      <c r="A68" s="7"/>
      <c r="B68">
        <f t="shared" si="15"/>
        <v>2.7000000000000011</v>
      </c>
      <c r="C68">
        <f t="shared" si="0"/>
        <v>-367.55259694786133</v>
      </c>
      <c r="D68">
        <f t="shared" si="4"/>
        <v>-318.30988618379064</v>
      </c>
      <c r="E68" s="2">
        <f t="shared" si="5"/>
        <v>-66.705029882569335</v>
      </c>
      <c r="F68">
        <f t="shared" si="6"/>
        <v>0</v>
      </c>
      <c r="G68">
        <f t="shared" si="7"/>
        <v>-180.10358068293726</v>
      </c>
      <c r="H68">
        <f t="shared" si="1"/>
        <v>859.43669269623501</v>
      </c>
      <c r="I68" s="2">
        <f t="shared" si="8"/>
        <v>878.10519217657406</v>
      </c>
      <c r="J68" s="41">
        <f t="shared" si="9"/>
        <v>325.22414525058286</v>
      </c>
      <c r="K68">
        <f t="shared" si="10"/>
        <v>0.22756732243364211</v>
      </c>
      <c r="L68">
        <f t="shared" si="11"/>
        <v>0</v>
      </c>
      <c r="M68" s="41">
        <f t="shared" si="12"/>
        <v>0.22756732243364211</v>
      </c>
      <c r="N68" s="5">
        <f t="shared" si="2"/>
        <v>7.2252550752730854E-9</v>
      </c>
      <c r="O68" s="4">
        <f>SUM($N$41:N68)*0.1+$N$8</f>
        <v>1.0401153571053825E-6</v>
      </c>
      <c r="P68" s="4">
        <f>SUM($O$41:O68)+0</f>
        <v>2.8937781785352032E-5</v>
      </c>
      <c r="Q68" s="5">
        <f t="shared" si="3"/>
        <v>-3.4478211383876613E-8</v>
      </c>
      <c r="R68" s="4">
        <f>SUM($Q$41:Q68)*0.1+$T$8</f>
        <v>4.8017305040625727E-6</v>
      </c>
      <c r="S68" s="4">
        <f>SUM($R$41:R68)+0</f>
        <v>1.3533339487260487E-4</v>
      </c>
      <c r="T68">
        <f t="shared" si="13"/>
        <v>4.9130902484822589E-6</v>
      </c>
      <c r="U68">
        <f t="shared" si="14"/>
        <v>1.3839264063670814E-4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25">
      <c r="A69" s="7"/>
      <c r="B69">
        <f t="shared" si="15"/>
        <v>2.8000000000000012</v>
      </c>
      <c r="C69">
        <f t="shared" si="0"/>
        <v>-367.55259694786133</v>
      </c>
      <c r="D69">
        <f t="shared" si="4"/>
        <v>-318.30988618379064</v>
      </c>
      <c r="E69" s="2">
        <f t="shared" si="5"/>
        <v>-66.705029882569335</v>
      </c>
      <c r="F69">
        <f t="shared" si="6"/>
        <v>0</v>
      </c>
      <c r="G69">
        <f t="shared" si="7"/>
        <v>-186.77408367119421</v>
      </c>
      <c r="H69">
        <f t="shared" si="1"/>
        <v>891.26768131461415</v>
      </c>
      <c r="I69" s="2">
        <f t="shared" si="8"/>
        <v>910.62760670163232</v>
      </c>
      <c r="J69" s="41">
        <f t="shared" si="9"/>
        <v>325.22414525058286</v>
      </c>
      <c r="K69">
        <f t="shared" si="10"/>
        <v>0.23599574178303626</v>
      </c>
      <c r="L69">
        <f t="shared" si="11"/>
        <v>0</v>
      </c>
      <c r="M69" s="41">
        <f t="shared" si="12"/>
        <v>0.23599574178303626</v>
      </c>
      <c r="N69" s="5">
        <f t="shared" si="2"/>
        <v>7.4928571150980153E-9</v>
      </c>
      <c r="O69" s="4">
        <f>SUM($N$41:N69)*0.1+$N$8</f>
        <v>1.0408646428168923E-6</v>
      </c>
      <c r="P69" s="4">
        <f>SUM($O$41:O69)+0</f>
        <v>2.9978646428168924E-5</v>
      </c>
      <c r="Q69" s="5">
        <f t="shared" si="3"/>
        <v>-3.5755182175872042E-8</v>
      </c>
      <c r="R69" s="4">
        <f>SUM($Q$41:Q69)*0.1+$T$8</f>
        <v>4.7981549858449854E-6</v>
      </c>
      <c r="S69" s="4">
        <f>SUM($R$41:R69)+0</f>
        <v>1.4013154985844986E-4</v>
      </c>
      <c r="T69">
        <f t="shared" si="13"/>
        <v>4.9097546245057326E-6</v>
      </c>
      <c r="U69">
        <f t="shared" si="14"/>
        <v>1.4330237439552908E-4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25">
      <c r="A70" s="7"/>
      <c r="B70">
        <f t="shared" si="15"/>
        <v>2.9000000000000012</v>
      </c>
      <c r="C70">
        <f t="shared" si="0"/>
        <v>-367.55259694786133</v>
      </c>
      <c r="D70">
        <f t="shared" si="4"/>
        <v>-318.30988618379064</v>
      </c>
      <c r="E70" s="2">
        <f t="shared" si="5"/>
        <v>-66.705029882569335</v>
      </c>
      <c r="F70">
        <f t="shared" si="6"/>
        <v>0</v>
      </c>
      <c r="G70">
        <f t="shared" si="7"/>
        <v>-193.44458665945115</v>
      </c>
      <c r="H70">
        <f t="shared" si="1"/>
        <v>923.09866993299329</v>
      </c>
      <c r="I70" s="2">
        <f t="shared" si="8"/>
        <v>943.1500212266908</v>
      </c>
      <c r="J70" s="41">
        <f t="shared" si="9"/>
        <v>325.22414525058286</v>
      </c>
      <c r="K70">
        <f t="shared" si="10"/>
        <v>0.24442416113243046</v>
      </c>
      <c r="L70">
        <f t="shared" si="11"/>
        <v>0</v>
      </c>
      <c r="M70" s="41">
        <f t="shared" si="12"/>
        <v>0.24442416113243046</v>
      </c>
      <c r="N70" s="5">
        <f t="shared" si="2"/>
        <v>7.7604591549229435E-9</v>
      </c>
      <c r="O70" s="4">
        <f>SUM($N$41:N70)*0.1+$N$8</f>
        <v>1.0416406887323846E-6</v>
      </c>
      <c r="P70" s="4">
        <f>SUM($O$41:O70)+0</f>
        <v>3.102028711690131E-5</v>
      </c>
      <c r="Q70" s="5">
        <f t="shared" si="3"/>
        <v>-3.7032152967867477E-8</v>
      </c>
      <c r="R70" s="4">
        <f>SUM($Q$41:Q70)*0.1+$T$8</f>
        <v>4.7944517705481986E-6</v>
      </c>
      <c r="S70" s="4">
        <f>SUM($R$41:R70)+0</f>
        <v>1.4492600162899807E-4</v>
      </c>
      <c r="T70">
        <f t="shared" si="13"/>
        <v>4.9063003479745949E-6</v>
      </c>
      <c r="U70">
        <f t="shared" si="14"/>
        <v>1.4820865076298125E-4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25">
      <c r="A71" s="7"/>
      <c r="B71">
        <f t="shared" si="15"/>
        <v>3.0000000000000013</v>
      </c>
      <c r="C71">
        <f t="shared" si="0"/>
        <v>-367.55259694786133</v>
      </c>
      <c r="D71">
        <f t="shared" si="4"/>
        <v>-318.30988618379064</v>
      </c>
      <c r="E71" s="2">
        <f t="shared" si="5"/>
        <v>-66.705029882569335</v>
      </c>
      <c r="F71">
        <f t="shared" si="6"/>
        <v>0</v>
      </c>
      <c r="G71">
        <f t="shared" si="7"/>
        <v>-200.11508964770809</v>
      </c>
      <c r="H71">
        <f t="shared" si="1"/>
        <v>954.92965855137231</v>
      </c>
      <c r="I71" s="2">
        <f t="shared" si="8"/>
        <v>975.67243575174894</v>
      </c>
      <c r="J71" s="41">
        <f t="shared" si="9"/>
        <v>325.22414525058286</v>
      </c>
      <c r="K71">
        <f t="shared" si="10"/>
        <v>0.25285258048182457</v>
      </c>
      <c r="L71">
        <f t="shared" si="11"/>
        <v>0</v>
      </c>
      <c r="M71" s="41">
        <f t="shared" si="12"/>
        <v>0.25285258048182457</v>
      </c>
      <c r="N71" s="5">
        <f t="shared" si="2"/>
        <v>8.0280611947478734E-9</v>
      </c>
      <c r="O71" s="4">
        <f>SUM($N$41:N71)*0.1+$N$8</f>
        <v>1.0424434948518593E-6</v>
      </c>
      <c r="P71" s="4">
        <f>SUM($O$41:O71)+0</f>
        <v>3.2062730611753171E-5</v>
      </c>
      <c r="Q71" s="5">
        <f t="shared" si="3"/>
        <v>-3.8309123759862906E-8</v>
      </c>
      <c r="R71" s="4">
        <f>SUM($Q$41:Q71)*0.1+$T$8</f>
        <v>4.7906208581722124E-6</v>
      </c>
      <c r="S71" s="4">
        <f>SUM($R$41:R71)+0</f>
        <v>1.4971662248717028E-4</v>
      </c>
      <c r="T71">
        <f t="shared" si="13"/>
        <v>4.9027274701653184E-6</v>
      </c>
      <c r="U71">
        <f t="shared" si="14"/>
        <v>1.531113507981943E-4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25">
      <c r="A72" s="7"/>
      <c r="B72">
        <f t="shared" si="15"/>
        <v>3.1000000000000014</v>
      </c>
      <c r="C72">
        <f t="shared" si="0"/>
        <v>-367.55259694786133</v>
      </c>
      <c r="D72">
        <f t="shared" si="4"/>
        <v>-318.30988618379064</v>
      </c>
      <c r="E72" s="2">
        <f t="shared" si="5"/>
        <v>-66.705029882569335</v>
      </c>
      <c r="F72">
        <f t="shared" si="6"/>
        <v>0</v>
      </c>
      <c r="G72">
        <f t="shared" si="7"/>
        <v>-206.78559263596503</v>
      </c>
      <c r="H72">
        <f t="shared" si="1"/>
        <v>986.76064716975145</v>
      </c>
      <c r="I72" s="2">
        <f t="shared" si="8"/>
        <v>1008.1948502768073</v>
      </c>
      <c r="J72" s="41">
        <f t="shared" si="9"/>
        <v>325.22414525058286</v>
      </c>
      <c r="K72">
        <f t="shared" si="10"/>
        <v>0.26128099983121872</v>
      </c>
      <c r="L72">
        <f t="shared" si="11"/>
        <v>0</v>
      </c>
      <c r="M72" s="41">
        <f t="shared" si="12"/>
        <v>0.26128099983121872</v>
      </c>
      <c r="N72" s="5">
        <f t="shared" si="2"/>
        <v>8.2956632345728033E-9</v>
      </c>
      <c r="O72" s="4">
        <f>SUM($N$41:N72)*0.1+$N$8</f>
        <v>1.0432730611753166E-6</v>
      </c>
      <c r="P72" s="4">
        <f>SUM($O$41:O72)+0</f>
        <v>3.3106003672928489E-5</v>
      </c>
      <c r="Q72" s="5">
        <f t="shared" si="3"/>
        <v>-3.9586094551858335E-8</v>
      </c>
      <c r="R72" s="4">
        <f>SUM($Q$41:Q72)*0.1+$T$8</f>
        <v>4.7866622487170266E-6</v>
      </c>
      <c r="S72" s="4">
        <f>SUM($R$41:R72)+0</f>
        <v>1.545032847358873E-4</v>
      </c>
      <c r="T72">
        <f t="shared" si="13"/>
        <v>4.8990360443118664E-6</v>
      </c>
      <c r="U72">
        <f t="shared" si="14"/>
        <v>1.5801035558902655E-4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25">
      <c r="A73" s="7"/>
      <c r="B73">
        <f t="shared" si="15"/>
        <v>3.2000000000000015</v>
      </c>
      <c r="C73">
        <f t="shared" si="0"/>
        <v>-367.55259694786133</v>
      </c>
      <c r="D73">
        <f t="shared" si="4"/>
        <v>-318.30988618379064</v>
      </c>
      <c r="E73" s="2">
        <f t="shared" si="5"/>
        <v>-66.705029882569335</v>
      </c>
      <c r="F73">
        <f t="shared" si="6"/>
        <v>0</v>
      </c>
      <c r="G73">
        <f t="shared" si="7"/>
        <v>-213.45609562422197</v>
      </c>
      <c r="H73">
        <f t="shared" si="1"/>
        <v>1018.5916357881305</v>
      </c>
      <c r="I73" s="2">
        <f t="shared" si="8"/>
        <v>1040.7172648018657</v>
      </c>
      <c r="J73" s="41">
        <f t="shared" si="9"/>
        <v>325.22414525058286</v>
      </c>
      <c r="K73">
        <f t="shared" si="10"/>
        <v>0.26970941918061292</v>
      </c>
      <c r="L73">
        <f t="shared" si="11"/>
        <v>0</v>
      </c>
      <c r="M73" s="41">
        <f t="shared" si="12"/>
        <v>0.26970941918061292</v>
      </c>
      <c r="N73" s="5">
        <f t="shared" si="2"/>
        <v>8.5632652743977315E-9</v>
      </c>
      <c r="O73" s="4">
        <f>SUM($N$41:N73)*0.1+$N$8</f>
        <v>1.0441293877027564E-6</v>
      </c>
      <c r="P73" s="4">
        <f>SUM($O$41:O73)+0</f>
        <v>3.4150133060631242E-5</v>
      </c>
      <c r="Q73" s="5">
        <f t="shared" si="3"/>
        <v>-4.0863065343853764E-8</v>
      </c>
      <c r="R73" s="4">
        <f>SUM($Q$41:Q73)*0.1+$T$8</f>
        <v>4.7825759421826414E-6</v>
      </c>
      <c r="S73" s="4">
        <f>SUM($R$41:R73)+0</f>
        <v>1.5928586067806994E-4</v>
      </c>
      <c r="T73">
        <f t="shared" si="13"/>
        <v>4.895226125625732E-6</v>
      </c>
      <c r="U73">
        <f t="shared" si="14"/>
        <v>1.6290554625307367E-4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25">
      <c r="A74" s="7"/>
      <c r="B74">
        <f t="shared" si="15"/>
        <v>3.3000000000000016</v>
      </c>
      <c r="C74">
        <f t="shared" si="0"/>
        <v>-367.55259694786133</v>
      </c>
      <c r="D74">
        <f t="shared" si="4"/>
        <v>-318.30988618379064</v>
      </c>
      <c r="E74" s="2">
        <f t="shared" si="5"/>
        <v>-66.705029882569335</v>
      </c>
      <c r="F74">
        <f t="shared" si="6"/>
        <v>0</v>
      </c>
      <c r="G74">
        <f t="shared" si="7"/>
        <v>-220.12659861247892</v>
      </c>
      <c r="H74">
        <f t="shared" si="1"/>
        <v>1050.4226244065096</v>
      </c>
      <c r="I74" s="2">
        <f t="shared" si="8"/>
        <v>1073.239679326924</v>
      </c>
      <c r="J74" s="41">
        <f t="shared" si="9"/>
        <v>325.22414525058286</v>
      </c>
      <c r="K74">
        <f t="shared" si="10"/>
        <v>0.27813783853000706</v>
      </c>
      <c r="L74">
        <f t="shared" si="11"/>
        <v>0</v>
      </c>
      <c r="M74" s="41">
        <f t="shared" si="12"/>
        <v>0.27813783853000706</v>
      </c>
      <c r="N74" s="5">
        <f t="shared" si="2"/>
        <v>8.8308673142226614E-9</v>
      </c>
      <c r="O74" s="4">
        <f>SUM($N$41:N74)*0.1+$N$8</f>
        <v>1.0450124744341786E-6</v>
      </c>
      <c r="P74" s="4">
        <f>SUM($O$41:O74)+0</f>
        <v>3.5195145535065421E-5</v>
      </c>
      <c r="Q74" s="5">
        <f t="shared" si="3"/>
        <v>-4.2140036135849199E-8</v>
      </c>
      <c r="R74" s="4">
        <f>SUM($Q$41:Q74)*0.1+$T$8</f>
        <v>4.7783619385690567E-6</v>
      </c>
      <c r="S74" s="4">
        <f>SUM($R$41:R74)+0</f>
        <v>1.64064222616639E-4</v>
      </c>
      <c r="T74">
        <f t="shared" si="13"/>
        <v>4.8912977713167782E-6</v>
      </c>
      <c r="U74">
        <f t="shared" si="14"/>
        <v>1.677968039386821E-4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25">
      <c r="A75" s="7"/>
      <c r="B75">
        <f t="shared" si="15"/>
        <v>3.4000000000000017</v>
      </c>
      <c r="C75">
        <f t="shared" si="0"/>
        <v>-367.55259694786133</v>
      </c>
      <c r="D75">
        <f t="shared" si="4"/>
        <v>-318.30988618379064</v>
      </c>
      <c r="E75" s="2">
        <f t="shared" si="5"/>
        <v>-66.705029882569335</v>
      </c>
      <c r="F75">
        <f t="shared" si="6"/>
        <v>0</v>
      </c>
      <c r="G75">
        <f t="shared" si="7"/>
        <v>-226.79710160073586</v>
      </c>
      <c r="H75">
        <f t="shared" si="1"/>
        <v>1082.2536130248886</v>
      </c>
      <c r="I75" s="2">
        <f t="shared" si="8"/>
        <v>1105.7620938519822</v>
      </c>
      <c r="J75" s="41">
        <f t="shared" si="9"/>
        <v>325.22414525058286</v>
      </c>
      <c r="K75">
        <f t="shared" si="10"/>
        <v>0.28656625787940115</v>
      </c>
      <c r="L75">
        <f t="shared" si="11"/>
        <v>0</v>
      </c>
      <c r="M75" s="41">
        <f t="shared" si="12"/>
        <v>0.28656625787940115</v>
      </c>
      <c r="N75" s="5">
        <f t="shared" si="2"/>
        <v>9.0984693540475913E-9</v>
      </c>
      <c r="O75" s="4">
        <f>SUM($N$41:N75)*0.1+$N$8</f>
        <v>1.0459223213695833E-6</v>
      </c>
      <c r="P75" s="4">
        <f>SUM($O$41:O75)+0</f>
        <v>3.6241067856435004E-5</v>
      </c>
      <c r="Q75" s="5">
        <f t="shared" si="3"/>
        <v>-4.3417006927844628E-8</v>
      </c>
      <c r="R75" s="4">
        <f>SUM($Q$41:Q75)*0.1+$T$8</f>
        <v>4.7740202378762717E-6</v>
      </c>
      <c r="S75" s="4">
        <f>SUM($R$41:R75)+0</f>
        <v>1.6883824285451526E-4</v>
      </c>
      <c r="T75">
        <f t="shared" si="13"/>
        <v>4.8872510406148926E-6</v>
      </c>
      <c r="U75">
        <f t="shared" si="14"/>
        <v>1.7268400982596796E-4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25">
      <c r="A76" s="7"/>
      <c r="B76">
        <f t="shared" si="15"/>
        <v>3.5000000000000018</v>
      </c>
      <c r="C76">
        <f t="shared" si="0"/>
        <v>-367.55259694786133</v>
      </c>
      <c r="D76">
        <f t="shared" si="4"/>
        <v>-318.30988618379064</v>
      </c>
      <c r="E76" s="2">
        <f t="shared" si="5"/>
        <v>-66.705029882569335</v>
      </c>
      <c r="F76">
        <f t="shared" si="6"/>
        <v>0</v>
      </c>
      <c r="G76">
        <f t="shared" si="7"/>
        <v>-233.4676045889928</v>
      </c>
      <c r="H76">
        <f t="shared" si="1"/>
        <v>1114.0846016432679</v>
      </c>
      <c r="I76" s="2">
        <f t="shared" si="8"/>
        <v>1138.2845083770408</v>
      </c>
      <c r="J76" s="41">
        <f t="shared" si="9"/>
        <v>325.22414525058286</v>
      </c>
      <c r="K76">
        <f t="shared" si="10"/>
        <v>0.29499467722879541</v>
      </c>
      <c r="L76">
        <f t="shared" si="11"/>
        <v>0</v>
      </c>
      <c r="M76" s="41">
        <f t="shared" si="12"/>
        <v>0.29499467722879541</v>
      </c>
      <c r="N76" s="5">
        <f t="shared" si="2"/>
        <v>9.3660713938725195E-9</v>
      </c>
      <c r="O76" s="4">
        <f>SUM($N$41:N76)*0.1+$N$8</f>
        <v>1.0468589285089706E-6</v>
      </c>
      <c r="P76" s="4">
        <f>SUM($O$41:O76)+0</f>
        <v>3.7287926784943972E-5</v>
      </c>
      <c r="Q76" s="5">
        <f t="shared" si="3"/>
        <v>-4.4693977719840064E-8</v>
      </c>
      <c r="R76" s="4">
        <f>SUM($Q$41:Q76)*0.1+$T$8</f>
        <v>4.769550840104288E-6</v>
      </c>
      <c r="S76" s="4">
        <f>SUM($R$41:R76)+0</f>
        <v>1.7360779369461954E-4</v>
      </c>
      <c r="T76">
        <f t="shared" si="13"/>
        <v>4.8830859947924803E-6</v>
      </c>
      <c r="U76">
        <f t="shared" si="14"/>
        <v>1.7756704512784157E-4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25">
      <c r="A77" s="7"/>
      <c r="B77">
        <f t="shared" si="15"/>
        <v>3.6000000000000019</v>
      </c>
      <c r="C77">
        <f t="shared" si="0"/>
        <v>-367.55259694786133</v>
      </c>
      <c r="D77">
        <f t="shared" si="4"/>
        <v>-318.30988618379064</v>
      </c>
      <c r="E77" s="2">
        <f t="shared" si="5"/>
        <v>-66.705029882569335</v>
      </c>
      <c r="F77">
        <f t="shared" si="6"/>
        <v>0</v>
      </c>
      <c r="G77">
        <f t="shared" si="7"/>
        <v>-240.13810757724974</v>
      </c>
      <c r="H77">
        <f t="shared" si="1"/>
        <v>1145.9155902616469</v>
      </c>
      <c r="I77" s="2">
        <f t="shared" si="8"/>
        <v>1170.8069229020989</v>
      </c>
      <c r="J77" s="41">
        <f t="shared" si="9"/>
        <v>325.22414525058286</v>
      </c>
      <c r="K77">
        <f t="shared" si="10"/>
        <v>0.3034230965781895</v>
      </c>
      <c r="L77">
        <f t="shared" si="11"/>
        <v>0</v>
      </c>
      <c r="M77" s="41">
        <f t="shared" si="12"/>
        <v>0.3034230965781895</v>
      </c>
      <c r="N77" s="5">
        <f t="shared" si="2"/>
        <v>9.6336734336974494E-9</v>
      </c>
      <c r="O77" s="4">
        <f>SUM($N$41:N77)*0.1+$N$8</f>
        <v>1.0478222958523403E-6</v>
      </c>
      <c r="P77" s="4">
        <f>SUM($O$41:O77)+0</f>
        <v>3.8335749080796312E-5</v>
      </c>
      <c r="Q77" s="5">
        <f t="shared" si="3"/>
        <v>-4.5970948511835492E-8</v>
      </c>
      <c r="R77" s="4">
        <f>SUM($Q$41:Q77)*0.1+$T$8</f>
        <v>4.7649537452531048E-6</v>
      </c>
      <c r="S77" s="4">
        <f>SUM($R$41:R77)+0</f>
        <v>1.7837274743987266E-4</v>
      </c>
      <c r="T77">
        <f t="shared" si="13"/>
        <v>4.8788026971877903E-6</v>
      </c>
      <c r="U77">
        <f t="shared" si="14"/>
        <v>1.8244579109103715E-4</v>
      </c>
      <c r="W77" s="1"/>
      <c r="AR77" s="1"/>
    </row>
    <row r="78" spans="1:44" ht="15.75" thickBot="1" x14ac:dyDescent="0.3">
      <c r="A78" s="7"/>
      <c r="B78">
        <f t="shared" si="15"/>
        <v>3.700000000000002</v>
      </c>
      <c r="C78">
        <f t="shared" si="0"/>
        <v>-367.55259694786133</v>
      </c>
      <c r="D78">
        <f t="shared" si="4"/>
        <v>-318.30988618379064</v>
      </c>
      <c r="E78" s="2">
        <f t="shared" si="5"/>
        <v>-66.705029882569335</v>
      </c>
      <c r="F78">
        <f t="shared" si="6"/>
        <v>0</v>
      </c>
      <c r="G78">
        <f t="shared" si="7"/>
        <v>-246.80861056550665</v>
      </c>
      <c r="H78">
        <f t="shared" si="1"/>
        <v>1177.7465788800259</v>
      </c>
      <c r="I78" s="2">
        <f t="shared" si="8"/>
        <v>1203.329337427157</v>
      </c>
      <c r="J78" s="41">
        <f t="shared" si="9"/>
        <v>325.22414525058286</v>
      </c>
      <c r="K78">
        <f t="shared" si="10"/>
        <v>0.31185151592758364</v>
      </c>
      <c r="L78">
        <f t="shared" si="11"/>
        <v>0</v>
      </c>
      <c r="M78" s="41">
        <f t="shared" si="12"/>
        <v>0.31185151592758364</v>
      </c>
      <c r="N78" s="5">
        <f t="shared" si="2"/>
        <v>9.9012754735223777E-9</v>
      </c>
      <c r="O78" s="4">
        <f>SUM($N$41:N78)*0.1+$N$8</f>
        <v>1.0488124233996927E-6</v>
      </c>
      <c r="P78" s="4">
        <f>SUM($O$41:O78)+0</f>
        <v>3.9384561504196005E-5</v>
      </c>
      <c r="Q78" s="5">
        <f t="shared" si="3"/>
        <v>-4.7247919303830921E-8</v>
      </c>
      <c r="R78" s="4">
        <f>SUM($Q$41:Q78)*0.1+$T$8</f>
        <v>4.7602289533227213E-6</v>
      </c>
      <c r="S78" s="4">
        <f>SUM($R$41:R78)+0</f>
        <v>1.8313297639319537E-4</v>
      </c>
      <c r="T78">
        <f t="shared" si="13"/>
        <v>4.8744012132291151E-6</v>
      </c>
      <c r="U78">
        <f t="shared" si="14"/>
        <v>1.8732012899714878E-4</v>
      </c>
      <c r="W78" s="1"/>
      <c r="AR78" s="1"/>
    </row>
    <row r="79" spans="1:44" x14ac:dyDescent="0.25">
      <c r="A79" s="7"/>
      <c r="B79">
        <f>B78+0.1</f>
        <v>3.800000000000002</v>
      </c>
      <c r="C79">
        <f t="shared" si="0"/>
        <v>-367.55259694786133</v>
      </c>
      <c r="D79">
        <f t="shared" si="4"/>
        <v>-318.30988618379064</v>
      </c>
      <c r="E79" s="2">
        <f t="shared" si="5"/>
        <v>-66.705029882569335</v>
      </c>
      <c r="F79">
        <f t="shared" si="6"/>
        <v>0</v>
      </c>
      <c r="G79">
        <f t="shared" si="7"/>
        <v>-253.4791135537636</v>
      </c>
      <c r="H79">
        <f t="shared" si="1"/>
        <v>1209.5775674984052</v>
      </c>
      <c r="I79" s="2">
        <f t="shared" si="8"/>
        <v>1235.8517519522156</v>
      </c>
      <c r="J79" s="41">
        <f t="shared" si="9"/>
        <v>325.22414525058286</v>
      </c>
      <c r="K79">
        <f t="shared" si="10"/>
        <v>0.32027993527697785</v>
      </c>
      <c r="L79">
        <f t="shared" si="11"/>
        <v>0</v>
      </c>
      <c r="M79" s="41">
        <f t="shared" si="12"/>
        <v>0.32027993527697785</v>
      </c>
      <c r="N79" s="5">
        <f t="shared" si="2"/>
        <v>1.0168877513347308E-8</v>
      </c>
      <c r="O79" s="4">
        <f>SUM($N$41:N79)*0.1+$N$8</f>
        <v>1.0498293111510273E-6</v>
      </c>
      <c r="P79" s="4">
        <f>SUM($O$41:O79)+0</f>
        <v>4.043439081534703E-5</v>
      </c>
      <c r="Q79" s="5">
        <f t="shared" si="3"/>
        <v>-4.8524890095826357E-8</v>
      </c>
      <c r="R79" s="4">
        <f>SUM($Q$41:Q79)*0.1+$T$8</f>
        <v>4.7553764643131392E-6</v>
      </c>
      <c r="S79" s="4">
        <f>SUM($R$41:R79)+0</f>
        <v>1.8788835285750853E-4</v>
      </c>
      <c r="T79">
        <f t="shared" si="13"/>
        <v>4.8698816104598649E-6</v>
      </c>
      <c r="U79">
        <f t="shared" si="14"/>
        <v>1.9218994016367207E-4</v>
      </c>
      <c r="W79" s="1"/>
      <c r="AB79" s="215" t="s">
        <v>212</v>
      </c>
      <c r="AC79" s="216"/>
      <c r="AD79" s="216"/>
      <c r="AE79" s="216"/>
      <c r="AF79" s="216"/>
      <c r="AG79" s="216"/>
      <c r="AH79" s="216"/>
      <c r="AI79" s="216"/>
      <c r="AJ79" s="216"/>
      <c r="AK79" s="216"/>
      <c r="AL79" s="216"/>
      <c r="AM79" s="217"/>
      <c r="AR79" s="1"/>
    </row>
    <row r="80" spans="1:44" x14ac:dyDescent="0.25">
      <c r="A80" s="7"/>
      <c r="B80">
        <f t="shared" si="15"/>
        <v>3.9000000000000021</v>
      </c>
      <c r="C80">
        <f t="shared" si="0"/>
        <v>-367.55259694786133</v>
      </c>
      <c r="D80">
        <f t="shared" si="4"/>
        <v>-318.30988618379064</v>
      </c>
      <c r="E80" s="2">
        <f t="shared" si="5"/>
        <v>-66.705029882569335</v>
      </c>
      <c r="F80">
        <f t="shared" si="6"/>
        <v>0</v>
      </c>
      <c r="G80">
        <f t="shared" si="7"/>
        <v>-260.14961654202057</v>
      </c>
      <c r="H80">
        <f t="shared" si="1"/>
        <v>1241.4085561167842</v>
      </c>
      <c r="I80" s="2">
        <f t="shared" si="8"/>
        <v>1268.374166477274</v>
      </c>
      <c r="J80" s="41">
        <f t="shared" si="9"/>
        <v>325.22414525058286</v>
      </c>
      <c r="K80">
        <f t="shared" si="10"/>
        <v>0.32870835462637205</v>
      </c>
      <c r="L80">
        <f t="shared" si="11"/>
        <v>0</v>
      </c>
      <c r="M80" s="41">
        <f t="shared" si="12"/>
        <v>0.32870835462637205</v>
      </c>
      <c r="N80" s="5">
        <f t="shared" si="2"/>
        <v>1.0436479553172237E-8</v>
      </c>
      <c r="O80" s="4">
        <f>SUM($N$41:N80)*0.1+$N$8</f>
        <v>1.0508729591063446E-6</v>
      </c>
      <c r="P80" s="4">
        <f>SUM($O$41:O80)+0</f>
        <v>4.1485263774453377E-5</v>
      </c>
      <c r="Q80" s="5">
        <f t="shared" si="3"/>
        <v>-4.9801860887821786E-8</v>
      </c>
      <c r="R80" s="4">
        <f>SUM($Q$41:Q80)*0.1+$T$8</f>
        <v>4.7503962782243567E-6</v>
      </c>
      <c r="S80" s="4">
        <f>SUM($R$41:R80)+0</f>
        <v>1.9263874913573288E-4</v>
      </c>
      <c r="T80">
        <f t="shared" si="13"/>
        <v>4.865243958564539E-6</v>
      </c>
      <c r="U80">
        <f t="shared" si="14"/>
        <v>1.9705510594505234E-4</v>
      </c>
      <c r="W80" s="1"/>
      <c r="AB80" s="218"/>
      <c r="AC80" s="219"/>
      <c r="AD80" s="219"/>
      <c r="AE80" s="219"/>
      <c r="AF80" s="219"/>
      <c r="AG80" s="219"/>
      <c r="AH80" s="219"/>
      <c r="AI80" s="219"/>
      <c r="AJ80" s="219"/>
      <c r="AK80" s="219"/>
      <c r="AL80" s="219"/>
      <c r="AM80" s="220"/>
      <c r="AR80" s="1"/>
    </row>
    <row r="81" spans="1:44" ht="15.75" thickBot="1" x14ac:dyDescent="0.3">
      <c r="A81" s="7"/>
      <c r="B81">
        <f t="shared" si="15"/>
        <v>4.0000000000000018</v>
      </c>
      <c r="C81">
        <f t="shared" si="0"/>
        <v>-367.55259694786133</v>
      </c>
      <c r="D81">
        <f t="shared" si="4"/>
        <v>-318.30988618379064</v>
      </c>
      <c r="E81" s="2">
        <f t="shared" si="5"/>
        <v>-66.705029882569335</v>
      </c>
      <c r="F81">
        <f t="shared" si="6"/>
        <v>0</v>
      </c>
      <c r="G81">
        <f t="shared" si="7"/>
        <v>-266.82011953027745</v>
      </c>
      <c r="H81">
        <f t="shared" si="1"/>
        <v>1273.239544735163</v>
      </c>
      <c r="I81" s="2">
        <f t="shared" si="8"/>
        <v>1300.8965810023319</v>
      </c>
      <c r="J81" s="41">
        <f t="shared" si="9"/>
        <v>325.22414525058286</v>
      </c>
      <c r="K81">
        <f t="shared" si="10"/>
        <v>0.33713677397576608</v>
      </c>
      <c r="L81">
        <f t="shared" si="11"/>
        <v>0</v>
      </c>
      <c r="M81" s="41">
        <f t="shared" si="12"/>
        <v>0.33713677397576608</v>
      </c>
      <c r="N81" s="5">
        <f t="shared" si="2"/>
        <v>1.0704081592997164E-8</v>
      </c>
      <c r="O81" s="4">
        <f>SUM($N$41:N81)*0.1+$N$8</f>
        <v>1.0519433672656443E-6</v>
      </c>
      <c r="P81" s="4">
        <f>SUM($O$41:O81)+0</f>
        <v>4.2537207141719023E-5</v>
      </c>
      <c r="Q81" s="5">
        <f t="shared" si="3"/>
        <v>-5.1078831679817201E-8</v>
      </c>
      <c r="R81" s="4">
        <f>SUM($Q$41:Q81)*0.1+$T$8</f>
        <v>4.7452883950563748E-6</v>
      </c>
      <c r="S81" s="4">
        <f>SUM($R$41:R81)+0</f>
        <v>1.9738403753078926E-4</v>
      </c>
      <c r="T81">
        <f t="shared" si="13"/>
        <v>4.8604883293956057E-6</v>
      </c>
      <c r="U81">
        <f t="shared" si="14"/>
        <v>2.0191550773373881E-4</v>
      </c>
      <c r="W81" s="1"/>
      <c r="AB81" s="221"/>
      <c r="AC81" s="222"/>
      <c r="AD81" s="222"/>
      <c r="AE81" s="222"/>
      <c r="AF81" s="222"/>
      <c r="AG81" s="222"/>
      <c r="AH81" s="222"/>
      <c r="AI81" s="222"/>
      <c r="AJ81" s="222"/>
      <c r="AK81" s="222"/>
      <c r="AL81" s="222"/>
      <c r="AM81" s="223"/>
      <c r="AR81" s="1"/>
    </row>
    <row r="82" spans="1:44" x14ac:dyDescent="0.25">
      <c r="A82" s="7"/>
      <c r="B82">
        <f t="shared" si="15"/>
        <v>4.1000000000000014</v>
      </c>
      <c r="C82">
        <f t="shared" si="0"/>
        <v>-367.55259694786133</v>
      </c>
      <c r="D82">
        <f t="shared" si="4"/>
        <v>-318.30988618379064</v>
      </c>
      <c r="E82" s="2">
        <f t="shared" si="5"/>
        <v>-66.705029882569335</v>
      </c>
      <c r="F82">
        <f t="shared" si="6"/>
        <v>0</v>
      </c>
      <c r="G82">
        <f t="shared" si="7"/>
        <v>-273.49062251853439</v>
      </c>
      <c r="H82">
        <f t="shared" si="1"/>
        <v>1305.070533353542</v>
      </c>
      <c r="I82" s="2">
        <f t="shared" si="8"/>
        <v>1333.4189955273901</v>
      </c>
      <c r="J82" s="41">
        <f t="shared" si="9"/>
        <v>325.22414525058286</v>
      </c>
      <c r="K82">
        <f t="shared" si="10"/>
        <v>0.34556519332516017</v>
      </c>
      <c r="L82">
        <f t="shared" si="11"/>
        <v>0</v>
      </c>
      <c r="M82" s="41">
        <f t="shared" si="12"/>
        <v>0.34556519332516017</v>
      </c>
      <c r="N82" s="5">
        <f t="shared" si="2"/>
        <v>1.0971683632822094E-8</v>
      </c>
      <c r="O82" s="4">
        <f>SUM($N$41:N82)*0.1+$N$8</f>
        <v>1.0530405356289265E-6</v>
      </c>
      <c r="P82" s="4">
        <f>SUM($O$41:O82)+0</f>
        <v>4.3590247677347952E-5</v>
      </c>
      <c r="Q82" s="5">
        <f t="shared" si="3"/>
        <v>-5.235580247181263E-8</v>
      </c>
      <c r="R82" s="4">
        <f>SUM($Q$41:Q82)*0.1+$T$8</f>
        <v>4.7400528148091933E-6</v>
      </c>
      <c r="S82" s="4">
        <f>SUM($R$41:R82)+0</f>
        <v>2.0212409034559847E-4</v>
      </c>
      <c r="T82">
        <f t="shared" si="13"/>
        <v>4.8556147970013247E-6</v>
      </c>
      <c r="U82">
        <f t="shared" si="14"/>
        <v>2.067710269612457E-4</v>
      </c>
      <c r="W82" s="1"/>
      <c r="AR82" s="1"/>
    </row>
    <row r="83" spans="1:44" x14ac:dyDescent="0.25">
      <c r="A83" s="7"/>
      <c r="B83">
        <f t="shared" si="15"/>
        <v>4.2000000000000011</v>
      </c>
      <c r="C83">
        <f t="shared" si="0"/>
        <v>-367.55259694786133</v>
      </c>
      <c r="D83">
        <f t="shared" si="4"/>
        <v>-318.30988618379064</v>
      </c>
      <c r="E83" s="2">
        <f t="shared" si="5"/>
        <v>-66.705029882569335</v>
      </c>
      <c r="F83">
        <f t="shared" si="6"/>
        <v>0</v>
      </c>
      <c r="G83">
        <f t="shared" si="7"/>
        <v>-280.16112550679128</v>
      </c>
      <c r="H83">
        <f t="shared" si="1"/>
        <v>1336.9015219719211</v>
      </c>
      <c r="I83" s="2">
        <f t="shared" si="8"/>
        <v>1365.9414100524484</v>
      </c>
      <c r="J83" s="41">
        <f t="shared" si="9"/>
        <v>325.22414525058286</v>
      </c>
      <c r="K83">
        <f t="shared" si="10"/>
        <v>0.35399361267455437</v>
      </c>
      <c r="L83">
        <f t="shared" si="11"/>
        <v>0</v>
      </c>
      <c r="M83" s="41">
        <f t="shared" si="12"/>
        <v>0.35399361267455437</v>
      </c>
      <c r="N83" s="5">
        <f t="shared" si="2"/>
        <v>1.123928567264702E-8</v>
      </c>
      <c r="O83" s="4">
        <f>SUM($N$41:N83)*0.1+$N$8</f>
        <v>1.0541644641961911E-6</v>
      </c>
      <c r="P83" s="4">
        <f>SUM($O$41:O83)+0</f>
        <v>4.464441214154414E-5</v>
      </c>
      <c r="Q83" s="5">
        <f t="shared" si="3"/>
        <v>-5.3632773263808059E-8</v>
      </c>
      <c r="R83" s="4">
        <f>SUM($Q$41:Q83)*0.1+$T$8</f>
        <v>4.7346895374828124E-6</v>
      </c>
      <c r="S83" s="4">
        <f>SUM($R$41:R83)+0</f>
        <v>2.0685877988308127E-4</v>
      </c>
      <c r="T83">
        <f t="shared" si="13"/>
        <v>4.8506234376545091E-6</v>
      </c>
      <c r="U83">
        <f t="shared" si="14"/>
        <v>2.116215450992198E-4</v>
      </c>
      <c r="W83" s="1"/>
      <c r="AR83" s="1"/>
    </row>
    <row r="84" spans="1:44" x14ac:dyDescent="0.25">
      <c r="A84" s="7"/>
      <c r="B84">
        <f t="shared" si="15"/>
        <v>4.3000000000000007</v>
      </c>
      <c r="C84">
        <f t="shared" si="0"/>
        <v>-367.55259694786133</v>
      </c>
      <c r="D84">
        <f t="shared" si="4"/>
        <v>-318.30988618379064</v>
      </c>
      <c r="E84" s="2">
        <f t="shared" si="5"/>
        <v>-66.705029882569335</v>
      </c>
      <c r="F84">
        <f t="shared" si="6"/>
        <v>0</v>
      </c>
      <c r="G84">
        <f t="shared" si="7"/>
        <v>-286.83162849504816</v>
      </c>
      <c r="H84">
        <f t="shared" si="1"/>
        <v>1368.7325105903001</v>
      </c>
      <c r="I84" s="2">
        <f t="shared" si="8"/>
        <v>1398.4638245775066</v>
      </c>
      <c r="J84" s="41">
        <f t="shared" si="9"/>
        <v>325.22414525058286</v>
      </c>
      <c r="K84">
        <f t="shared" si="10"/>
        <v>0.36242203202394846</v>
      </c>
      <c r="L84">
        <f t="shared" si="11"/>
        <v>0</v>
      </c>
      <c r="M84" s="41">
        <f t="shared" si="12"/>
        <v>0.36242203202394846</v>
      </c>
      <c r="N84" s="5">
        <f t="shared" si="2"/>
        <v>1.1506887712471949E-8</v>
      </c>
      <c r="O84" s="4">
        <f>SUM($N$41:N84)*0.1+$N$8</f>
        <v>1.0553151529674385E-6</v>
      </c>
      <c r="P84" s="4">
        <f>SUM($O$41:O84)+0</f>
        <v>4.569972729451158E-5</v>
      </c>
      <c r="Q84" s="5">
        <f t="shared" si="3"/>
        <v>-5.4909744055803488E-8</v>
      </c>
      <c r="R84" s="4">
        <f>SUM($Q$41:Q84)*0.1+$T$8</f>
        <v>4.7291985630772328E-6</v>
      </c>
      <c r="S84" s="4">
        <f>SUM($R$41:R84)+0</f>
        <v>2.1158797844615849E-4</v>
      </c>
      <c r="T84">
        <f t="shared" si="13"/>
        <v>4.8455143298822731E-6</v>
      </c>
      <c r="U84">
        <f t="shared" si="14"/>
        <v>2.1646694366051544E-4</v>
      </c>
      <c r="W84" s="1"/>
      <c r="AR84" s="1"/>
    </row>
    <row r="85" spans="1:44" x14ac:dyDescent="0.25">
      <c r="A85" s="7"/>
      <c r="B85">
        <f t="shared" si="15"/>
        <v>4.4000000000000004</v>
      </c>
      <c r="C85">
        <f t="shared" si="0"/>
        <v>-367.55259694786133</v>
      </c>
      <c r="D85">
        <f t="shared" si="4"/>
        <v>-318.30988618379064</v>
      </c>
      <c r="E85" s="2">
        <f t="shared" si="5"/>
        <v>-66.705029882569335</v>
      </c>
      <c r="F85">
        <f t="shared" si="6"/>
        <v>0</v>
      </c>
      <c r="G85">
        <f t="shared" si="7"/>
        <v>-293.50213148330511</v>
      </c>
      <c r="H85">
        <f t="shared" si="1"/>
        <v>1400.5634992086789</v>
      </c>
      <c r="I85" s="2">
        <f t="shared" si="8"/>
        <v>1430.9862391025647</v>
      </c>
      <c r="J85" s="41">
        <f t="shared" si="9"/>
        <v>325.22414525058286</v>
      </c>
      <c r="K85">
        <f t="shared" si="10"/>
        <v>0.3708504513733426</v>
      </c>
      <c r="L85">
        <f t="shared" si="11"/>
        <v>0</v>
      </c>
      <c r="M85" s="41">
        <f t="shared" si="12"/>
        <v>0.3708504513733426</v>
      </c>
      <c r="N85" s="5">
        <f t="shared" si="2"/>
        <v>1.1774489752296877E-8</v>
      </c>
      <c r="O85" s="4">
        <f>SUM($N$41:N85)*0.1+$N$8</f>
        <v>1.0564926019426682E-6</v>
      </c>
      <c r="P85" s="4">
        <f>SUM($O$41:O85)+0</f>
        <v>4.6756219896454247E-5</v>
      </c>
      <c r="Q85" s="5">
        <f t="shared" si="3"/>
        <v>-5.6186714847798904E-8</v>
      </c>
      <c r="R85" s="4">
        <f>SUM($Q$41:Q85)*0.1+$T$8</f>
        <v>4.7235798915924529E-6</v>
      </c>
      <c r="S85" s="4">
        <f>SUM($R$41:R85)+0</f>
        <v>2.1631155833775093E-4</v>
      </c>
      <c r="T85">
        <f t="shared" si="13"/>
        <v>4.8402875544967531E-6</v>
      </c>
      <c r="U85">
        <f t="shared" si="14"/>
        <v>2.2130710420027597E-4</v>
      </c>
      <c r="W85" s="1"/>
      <c r="AR85" s="1"/>
    </row>
    <row r="86" spans="1:44" x14ac:dyDescent="0.25">
      <c r="A86" s="7"/>
      <c r="B86">
        <f t="shared" si="15"/>
        <v>4.5</v>
      </c>
      <c r="C86">
        <f t="shared" si="0"/>
        <v>-367.55259694786133</v>
      </c>
      <c r="D86">
        <f t="shared" si="4"/>
        <v>-318.30988618379064</v>
      </c>
      <c r="E86" s="2">
        <f t="shared" si="5"/>
        <v>-66.705029882569335</v>
      </c>
      <c r="F86">
        <f t="shared" si="6"/>
        <v>0</v>
      </c>
      <c r="G86">
        <f t="shared" si="7"/>
        <v>-300.17263447156199</v>
      </c>
      <c r="H86">
        <f t="shared" si="1"/>
        <v>1432.3944878270579</v>
      </c>
      <c r="I86" s="2">
        <f t="shared" si="8"/>
        <v>1463.5086536276228</v>
      </c>
      <c r="J86" s="41">
        <f t="shared" si="9"/>
        <v>325.22414525058286</v>
      </c>
      <c r="K86">
        <f t="shared" si="10"/>
        <v>0.37927887072273669</v>
      </c>
      <c r="L86">
        <f t="shared" si="11"/>
        <v>0</v>
      </c>
      <c r="M86" s="41">
        <f t="shared" si="12"/>
        <v>0.37927887072273669</v>
      </c>
      <c r="N86" s="5">
        <f t="shared" si="2"/>
        <v>1.2042091792121805E-8</v>
      </c>
      <c r="O86" s="4">
        <f>SUM($N$41:N86)*0.1+$N$8</f>
        <v>1.0576968111218802E-6</v>
      </c>
      <c r="P86" s="4">
        <f>SUM($O$41:O86)+0</f>
        <v>4.7813916707576125E-5</v>
      </c>
      <c r="Q86" s="5">
        <f t="shared" si="3"/>
        <v>-5.7463685639794332E-8</v>
      </c>
      <c r="R86" s="4">
        <f>SUM($Q$41:Q86)*0.1+$T$8</f>
        <v>4.7178335230284736E-6</v>
      </c>
      <c r="S86" s="4">
        <f>SUM($R$41:R86)+0</f>
        <v>2.2102939186077942E-4</v>
      </c>
      <c r="T86">
        <f t="shared" si="13"/>
        <v>4.8349431946268669E-6</v>
      </c>
      <c r="U86">
        <f t="shared" si="14"/>
        <v>2.2614190831702339E-4</v>
      </c>
      <c r="W86" s="1"/>
      <c r="AR86" s="1"/>
    </row>
    <row r="87" spans="1:44" x14ac:dyDescent="0.25">
      <c r="A87" s="7"/>
      <c r="B87">
        <f t="shared" si="15"/>
        <v>4.5999999999999996</v>
      </c>
      <c r="C87">
        <f t="shared" si="0"/>
        <v>-367.55259694786133</v>
      </c>
      <c r="D87">
        <f t="shared" si="4"/>
        <v>-318.30988618379064</v>
      </c>
      <c r="E87" s="2">
        <f t="shared" si="5"/>
        <v>-66.705029882569335</v>
      </c>
      <c r="F87">
        <f t="shared" si="6"/>
        <v>0</v>
      </c>
      <c r="G87">
        <f t="shared" si="7"/>
        <v>-306.84313745981893</v>
      </c>
      <c r="H87">
        <f t="shared" si="1"/>
        <v>1464.2254764454369</v>
      </c>
      <c r="I87" s="2">
        <f t="shared" si="8"/>
        <v>1496.0310681526812</v>
      </c>
      <c r="J87" s="41">
        <f t="shared" si="9"/>
        <v>325.22414525058286</v>
      </c>
      <c r="K87">
        <f t="shared" si="10"/>
        <v>0.38770729007213084</v>
      </c>
      <c r="L87">
        <f t="shared" si="11"/>
        <v>0</v>
      </c>
      <c r="M87" s="41">
        <f t="shared" si="12"/>
        <v>0.38770729007213084</v>
      </c>
      <c r="N87" s="5">
        <f t="shared" si="2"/>
        <v>1.2309693831946733E-8</v>
      </c>
      <c r="O87" s="4">
        <f>SUM($N$41:N87)*0.1+$N$8</f>
        <v>1.0589277805050749E-6</v>
      </c>
      <c r="P87" s="4">
        <f>SUM($O$41:O87)+0</f>
        <v>4.8872844488081199E-5</v>
      </c>
      <c r="Q87" s="5">
        <f t="shared" si="3"/>
        <v>-5.8740656431789761E-8</v>
      </c>
      <c r="R87" s="4">
        <f>SUM($Q$41:Q87)*0.1+$T$8</f>
        <v>4.7119594573852938E-6</v>
      </c>
      <c r="S87" s="4">
        <f>SUM($R$41:R87)+0</f>
        <v>2.2574135131816472E-4</v>
      </c>
      <c r="T87">
        <f t="shared" si="13"/>
        <v>4.8294813357510885E-6</v>
      </c>
      <c r="U87">
        <f t="shared" si="14"/>
        <v>2.309712376537547E-4</v>
      </c>
      <c r="W87" s="1"/>
      <c r="AR87" s="1"/>
    </row>
    <row r="88" spans="1:44" x14ac:dyDescent="0.25">
      <c r="A88" s="7"/>
      <c r="B88">
        <f t="shared" si="15"/>
        <v>4.6999999999999993</v>
      </c>
      <c r="C88">
        <f t="shared" si="0"/>
        <v>-367.55259694786133</v>
      </c>
      <c r="D88">
        <f t="shared" si="4"/>
        <v>-318.30988618379064</v>
      </c>
      <c r="E88" s="2">
        <f t="shared" si="5"/>
        <v>-66.705029882569335</v>
      </c>
      <c r="F88">
        <f t="shared" si="6"/>
        <v>0</v>
      </c>
      <c r="G88">
        <f t="shared" si="7"/>
        <v>-313.51364044807582</v>
      </c>
      <c r="H88">
        <f t="shared" si="1"/>
        <v>1496.0564650638157</v>
      </c>
      <c r="I88" s="2">
        <f t="shared" si="8"/>
        <v>1528.5534826777391</v>
      </c>
      <c r="J88" s="41">
        <f t="shared" si="9"/>
        <v>325.22414525058286</v>
      </c>
      <c r="K88">
        <f t="shared" si="10"/>
        <v>0.39613570942152493</v>
      </c>
      <c r="L88">
        <f t="shared" si="11"/>
        <v>0</v>
      </c>
      <c r="M88" s="41">
        <f t="shared" si="12"/>
        <v>0.39613570942152493</v>
      </c>
      <c r="N88" s="5">
        <f t="shared" si="2"/>
        <v>1.2577295871771662E-8</v>
      </c>
      <c r="O88" s="4">
        <f>SUM($N$41:N88)*0.1+$N$8</f>
        <v>1.060185510092252E-6</v>
      </c>
      <c r="P88" s="4">
        <f>SUM($O$41:O88)+0</f>
        <v>4.9933029998173451E-5</v>
      </c>
      <c r="Q88" s="5">
        <f t="shared" si="3"/>
        <v>-6.0017627223785177E-8</v>
      </c>
      <c r="R88" s="4">
        <f>SUM($Q$41:Q88)*0.1+$T$8</f>
        <v>4.7059576946629155E-6</v>
      </c>
      <c r="S88" s="4">
        <f>SUM($R$41:R88)+0</f>
        <v>2.3044730901282764E-4</v>
      </c>
      <c r="T88">
        <f t="shared" si="13"/>
        <v>4.8239020657312968E-6</v>
      </c>
      <c r="U88">
        <f t="shared" si="14"/>
        <v>2.357949738990468E-4</v>
      </c>
      <c r="W88" s="1"/>
      <c r="AR88" s="1"/>
    </row>
    <row r="89" spans="1:44" x14ac:dyDescent="0.25">
      <c r="A89" s="7"/>
      <c r="B89">
        <f t="shared" si="15"/>
        <v>4.7999999999999989</v>
      </c>
      <c r="C89">
        <f t="shared" si="0"/>
        <v>-367.55259694786133</v>
      </c>
      <c r="D89">
        <f t="shared" si="4"/>
        <v>-318.30988618379064</v>
      </c>
      <c r="E89" s="2">
        <f t="shared" si="5"/>
        <v>-66.705029882569335</v>
      </c>
      <c r="F89">
        <f t="shared" si="6"/>
        <v>0</v>
      </c>
      <c r="G89">
        <f t="shared" si="7"/>
        <v>-320.18414343633276</v>
      </c>
      <c r="H89">
        <f t="shared" si="1"/>
        <v>1527.8874536821947</v>
      </c>
      <c r="I89" s="2">
        <f t="shared" si="8"/>
        <v>1561.0758972027975</v>
      </c>
      <c r="J89" s="41">
        <f t="shared" si="9"/>
        <v>325.22414525058286</v>
      </c>
      <c r="K89">
        <f t="shared" si="10"/>
        <v>0.40456412877091907</v>
      </c>
      <c r="L89">
        <f t="shared" si="11"/>
        <v>0</v>
      </c>
      <c r="M89" s="41">
        <f t="shared" si="12"/>
        <v>0.40456412877091907</v>
      </c>
      <c r="N89" s="5">
        <f t="shared" si="2"/>
        <v>1.284489791159659E-8</v>
      </c>
      <c r="O89" s="4">
        <f>SUM($N$41:N89)*0.1+$N$8</f>
        <v>1.0614699998834118E-6</v>
      </c>
      <c r="P89" s="4">
        <f>SUM($O$41:O89)+0</f>
        <v>5.099449999805686E-5</v>
      </c>
      <c r="Q89" s="5">
        <f t="shared" si="3"/>
        <v>-6.1294598015780612E-8</v>
      </c>
      <c r="R89" s="4">
        <f>SUM($Q$41:Q89)*0.1+$T$8</f>
        <v>4.6998282348613377E-6</v>
      </c>
      <c r="S89" s="4">
        <f>SUM($R$41:R89)+0</f>
        <v>2.3514713724768897E-4</v>
      </c>
      <c r="T89">
        <f t="shared" si="13"/>
        <v>4.8182054748476979E-6</v>
      </c>
      <c r="U89">
        <f t="shared" si="14"/>
        <v>2.4061299878816875E-4</v>
      </c>
      <c r="W89" s="1"/>
      <c r="AR89" s="1"/>
    </row>
    <row r="90" spans="1:44" x14ac:dyDescent="0.25">
      <c r="A90" s="7"/>
      <c r="B90">
        <f t="shared" si="15"/>
        <v>4.8999999999999986</v>
      </c>
      <c r="C90">
        <f t="shared" si="0"/>
        <v>-367.55259694786133</v>
      </c>
      <c r="D90">
        <f t="shared" si="4"/>
        <v>-318.30988618379064</v>
      </c>
      <c r="E90" s="2">
        <f t="shared" si="5"/>
        <v>-66.705029882569335</v>
      </c>
      <c r="F90">
        <f t="shared" si="6"/>
        <v>0</v>
      </c>
      <c r="G90">
        <f t="shared" si="7"/>
        <v>-326.85464642458965</v>
      </c>
      <c r="H90">
        <f t="shared" si="1"/>
        <v>1559.7184423005738</v>
      </c>
      <c r="I90" s="2">
        <f t="shared" si="8"/>
        <v>1593.5983117278556</v>
      </c>
      <c r="J90" s="41">
        <f t="shared" si="9"/>
        <v>325.22414525058286</v>
      </c>
      <c r="K90">
        <f t="shared" si="10"/>
        <v>0.41299254812031322</v>
      </c>
      <c r="L90">
        <f t="shared" si="11"/>
        <v>0</v>
      </c>
      <c r="M90" s="41">
        <f t="shared" si="12"/>
        <v>0.41299254812031322</v>
      </c>
      <c r="N90" s="5">
        <f t="shared" si="2"/>
        <v>1.3112499951421518E-8</v>
      </c>
      <c r="O90" s="4">
        <f>SUM($N$41:N90)*0.1+$N$8</f>
        <v>1.0627812498785539E-6</v>
      </c>
      <c r="P90" s="4">
        <f>SUM($O$41:O90)+0</f>
        <v>5.2057281247935416E-5</v>
      </c>
      <c r="Q90" s="5">
        <f t="shared" si="3"/>
        <v>-6.2571568807776035E-8</v>
      </c>
      <c r="R90" s="4">
        <f>SUM($Q$41:Q90)*0.1+$T$8</f>
        <v>4.6935710779805603E-6</v>
      </c>
      <c r="S90" s="4">
        <f>SUM($R$41:R90)+0</f>
        <v>2.3984070832566953E-4</v>
      </c>
      <c r="T90">
        <f t="shared" si="13"/>
        <v>4.8123916558348634E-6</v>
      </c>
      <c r="U90">
        <f t="shared" si="14"/>
        <v>2.4542519410420262E-4</v>
      </c>
      <c r="W90" s="1"/>
      <c r="AR90" s="1"/>
    </row>
    <row r="91" spans="1:44" x14ac:dyDescent="0.25">
      <c r="A91" s="7"/>
      <c r="B91">
        <f t="shared" si="15"/>
        <v>4.9999999999999982</v>
      </c>
      <c r="C91">
        <f t="shared" si="0"/>
        <v>-367.55259694786133</v>
      </c>
      <c r="D91">
        <f t="shared" si="4"/>
        <v>-318.30988618379064</v>
      </c>
      <c r="E91" s="2">
        <f t="shared" si="5"/>
        <v>-66.705029882569335</v>
      </c>
      <c r="F91">
        <f t="shared" si="6"/>
        <v>0</v>
      </c>
      <c r="G91">
        <f t="shared" si="7"/>
        <v>-333.52514941284653</v>
      </c>
      <c r="H91">
        <f t="shared" si="1"/>
        <v>1591.5494309189526</v>
      </c>
      <c r="I91" s="2">
        <f t="shared" si="8"/>
        <v>1626.1207262529138</v>
      </c>
      <c r="J91" s="41">
        <f t="shared" si="9"/>
        <v>325.22414525058286</v>
      </c>
      <c r="K91">
        <f t="shared" si="10"/>
        <v>0.42142096746970731</v>
      </c>
      <c r="L91">
        <f t="shared" si="11"/>
        <v>0</v>
      </c>
      <c r="M91" s="41">
        <f t="shared" si="12"/>
        <v>0.42142096746970731</v>
      </c>
      <c r="N91" s="5">
        <f t="shared" si="2"/>
        <v>1.3380101991246445E-8</v>
      </c>
      <c r="O91" s="4">
        <f>SUM($N$41:N91)*0.1+$N$8</f>
        <v>1.0641192600776785E-6</v>
      </c>
      <c r="P91" s="4">
        <f>SUM($O$41:O91)+0</f>
        <v>5.3121400508013095E-5</v>
      </c>
      <c r="Q91" s="5">
        <f t="shared" si="3"/>
        <v>-6.3848539599771457E-8</v>
      </c>
      <c r="R91" s="4">
        <f>SUM($Q$41:Q91)*0.1+$T$8</f>
        <v>4.6871862240205827E-6</v>
      </c>
      <c r="S91" s="4">
        <f>SUM($R$41:R91)+0</f>
        <v>2.445278945496901E-4</v>
      </c>
      <c r="T91">
        <f t="shared" si="13"/>
        <v>4.8064607039189028E-6</v>
      </c>
      <c r="U91">
        <f t="shared" si="14"/>
        <v>2.5023144167917247E-4</v>
      </c>
      <c r="W91" s="1"/>
      <c r="AR91" s="1"/>
    </row>
    <row r="92" spans="1:44" x14ac:dyDescent="0.25">
      <c r="A92" s="7"/>
      <c r="B92">
        <f t="shared" si="15"/>
        <v>5.0999999999999979</v>
      </c>
      <c r="C92">
        <f t="shared" si="0"/>
        <v>-367.55259694786133</v>
      </c>
      <c r="D92">
        <f t="shared" si="4"/>
        <v>-318.30988618379064</v>
      </c>
      <c r="E92" s="2">
        <f t="shared" si="5"/>
        <v>-66.705029882569335</v>
      </c>
      <c r="F92">
        <f t="shared" si="6"/>
        <v>0</v>
      </c>
      <c r="G92">
        <f t="shared" si="7"/>
        <v>-340.19565240110347</v>
      </c>
      <c r="H92">
        <f t="shared" si="1"/>
        <v>1623.3804195373316</v>
      </c>
      <c r="I92" s="2">
        <f t="shared" si="8"/>
        <v>1658.6431407779719</v>
      </c>
      <c r="J92" s="41">
        <f t="shared" si="9"/>
        <v>325.22414525058286</v>
      </c>
      <c r="K92">
        <f t="shared" si="10"/>
        <v>0.4298493868191014</v>
      </c>
      <c r="L92">
        <f t="shared" si="11"/>
        <v>0</v>
      </c>
      <c r="M92" s="41">
        <f t="shared" si="12"/>
        <v>0.4298493868191014</v>
      </c>
      <c r="N92" s="5">
        <f t="shared" si="2"/>
        <v>1.3647704031071375E-8</v>
      </c>
      <c r="O92" s="4">
        <f>SUM($N$41:N92)*0.1+$N$8</f>
        <v>1.0654840304807857E-6</v>
      </c>
      <c r="P92" s="4">
        <f>SUM($O$41:O92)+0</f>
        <v>5.4186884538493882E-5</v>
      </c>
      <c r="Q92" s="5">
        <f t="shared" si="3"/>
        <v>-6.5125510391766879E-8</v>
      </c>
      <c r="R92" s="4">
        <f>SUM($Q$41:Q92)*0.1+$T$8</f>
        <v>4.6806736729814064E-6</v>
      </c>
      <c r="S92" s="4">
        <f>SUM($R$41:R92)+0</f>
        <v>2.492085682226715E-4</v>
      </c>
      <c r="T92">
        <f t="shared" si="13"/>
        <v>4.8004127168557944E-6</v>
      </c>
      <c r="U92">
        <f t="shared" si="14"/>
        <v>2.5503162339518207E-4</v>
      </c>
      <c r="W92" s="1"/>
      <c r="AR92" s="1"/>
    </row>
    <row r="93" spans="1:44" x14ac:dyDescent="0.25">
      <c r="A93" s="7"/>
      <c r="B93">
        <f t="shared" si="15"/>
        <v>5.1999999999999975</v>
      </c>
      <c r="C93">
        <f t="shared" si="0"/>
        <v>-367.55259694786133</v>
      </c>
      <c r="D93">
        <f t="shared" si="4"/>
        <v>-318.30988618379064</v>
      </c>
      <c r="E93" s="2">
        <f t="shared" si="5"/>
        <v>-66.705029882569335</v>
      </c>
      <c r="F93">
        <f t="shared" si="6"/>
        <v>0</v>
      </c>
      <c r="G93">
        <f t="shared" si="7"/>
        <v>-346.86615538936036</v>
      </c>
      <c r="H93">
        <f t="shared" si="1"/>
        <v>1655.2114081557106</v>
      </c>
      <c r="I93" s="2">
        <f t="shared" si="8"/>
        <v>1691.1655553030303</v>
      </c>
      <c r="J93" s="41">
        <f t="shared" si="9"/>
        <v>325.22414525058286</v>
      </c>
      <c r="K93">
        <f t="shared" si="10"/>
        <v>0.4382778061684956</v>
      </c>
      <c r="L93">
        <f t="shared" si="11"/>
        <v>0</v>
      </c>
      <c r="M93" s="41">
        <f t="shared" si="12"/>
        <v>0.4382778061684956</v>
      </c>
      <c r="N93" s="5">
        <f t="shared" si="2"/>
        <v>1.3915306070896301E-8</v>
      </c>
      <c r="O93" s="4">
        <f>SUM($N$41:N93)*0.1+$N$8</f>
        <v>1.0668755610878753E-6</v>
      </c>
      <c r="P93" s="4">
        <f>SUM($O$41:O93)+0</f>
        <v>5.525376009958176E-5</v>
      </c>
      <c r="Q93" s="5">
        <f t="shared" si="3"/>
        <v>-6.6402481183762315E-8</v>
      </c>
      <c r="R93" s="4">
        <f>SUM($Q$41:Q93)*0.1+$T$8</f>
        <v>4.6740334248630298E-6</v>
      </c>
      <c r="S93" s="4">
        <f>SUM($R$41:R93)+0</f>
        <v>2.5388260164753451E-4</v>
      </c>
      <c r="T93">
        <f t="shared" si="13"/>
        <v>4.7942477949709057E-6</v>
      </c>
      <c r="U93">
        <f t="shared" si="14"/>
        <v>2.5982562118556131E-4</v>
      </c>
      <c r="W93" s="1"/>
      <c r="AR93" s="1"/>
    </row>
    <row r="94" spans="1:44" x14ac:dyDescent="0.25">
      <c r="A94" s="7"/>
      <c r="B94">
        <f t="shared" si="15"/>
        <v>5.2999999999999972</v>
      </c>
      <c r="C94">
        <f t="shared" si="0"/>
        <v>-367.55259694786133</v>
      </c>
      <c r="D94">
        <f t="shared" si="4"/>
        <v>-318.30988618379064</v>
      </c>
      <c r="E94" s="2">
        <f t="shared" si="5"/>
        <v>-66.705029882569335</v>
      </c>
      <c r="F94">
        <f t="shared" si="6"/>
        <v>0</v>
      </c>
      <c r="G94">
        <f t="shared" si="7"/>
        <v>-353.5366583776173</v>
      </c>
      <c r="H94">
        <f t="shared" si="1"/>
        <v>1687.0423967740894</v>
      </c>
      <c r="I94" s="2">
        <f t="shared" si="8"/>
        <v>1723.6879698280879</v>
      </c>
      <c r="J94" s="41">
        <f t="shared" si="9"/>
        <v>325.22414525058286</v>
      </c>
      <c r="K94">
        <f t="shared" si="10"/>
        <v>0.44670622551788958</v>
      </c>
      <c r="L94">
        <f t="shared" si="11"/>
        <v>0</v>
      </c>
      <c r="M94" s="41">
        <f t="shared" si="12"/>
        <v>0.44670622551788958</v>
      </c>
      <c r="N94" s="5">
        <f t="shared" si="2"/>
        <v>1.4182908110721231E-8</v>
      </c>
      <c r="O94" s="4">
        <f>SUM($N$41:N94)*0.1+$N$8</f>
        <v>1.0682938518989474E-6</v>
      </c>
      <c r="P94" s="4">
        <f>SUM($O$41:O94)+0</f>
        <v>5.6322053951480707E-5</v>
      </c>
      <c r="Q94" s="5">
        <f t="shared" si="3"/>
        <v>-6.7679451975757724E-8</v>
      </c>
      <c r="R94" s="4">
        <f>SUM($Q$41:Q94)*0.1+$T$8</f>
        <v>4.6672654796654545E-6</v>
      </c>
      <c r="S94" s="4">
        <f>SUM($R$41:R94)+0</f>
        <v>2.5854986712719997E-4</v>
      </c>
      <c r="T94">
        <f t="shared" si="13"/>
        <v>4.7879660411997385E-6</v>
      </c>
      <c r="U94">
        <f t="shared" si="14"/>
        <v>2.6461331703602197E-4</v>
      </c>
      <c r="W94" s="1"/>
      <c r="AR94" s="1"/>
    </row>
    <row r="95" spans="1:44" x14ac:dyDescent="0.25">
      <c r="A95" s="7"/>
      <c r="B95">
        <f t="shared" si="15"/>
        <v>5.3999999999999968</v>
      </c>
      <c r="C95">
        <f t="shared" si="0"/>
        <v>-367.55259694786133</v>
      </c>
      <c r="D95">
        <f t="shared" si="4"/>
        <v>-318.30988618379064</v>
      </c>
      <c r="E95" s="2">
        <f t="shared" si="5"/>
        <v>-66.705029882569335</v>
      </c>
      <c r="F95">
        <f t="shared" si="6"/>
        <v>0</v>
      </c>
      <c r="G95">
        <f t="shared" si="7"/>
        <v>-360.20716136587419</v>
      </c>
      <c r="H95">
        <f t="shared" si="1"/>
        <v>1718.8733853924684</v>
      </c>
      <c r="I95" s="2">
        <f t="shared" si="8"/>
        <v>1756.2103843531463</v>
      </c>
      <c r="J95" s="41">
        <f t="shared" si="9"/>
        <v>325.22414525058286</v>
      </c>
      <c r="K95">
        <f t="shared" si="10"/>
        <v>0.45513464486728378</v>
      </c>
      <c r="L95">
        <f t="shared" si="11"/>
        <v>0</v>
      </c>
      <c r="M95" s="41">
        <f t="shared" si="12"/>
        <v>0.45513464486728378</v>
      </c>
      <c r="N95" s="5">
        <f t="shared" si="2"/>
        <v>1.4450510150546158E-8</v>
      </c>
      <c r="O95" s="4">
        <f>SUM($N$41:N95)*0.1+$N$8</f>
        <v>1.0697389029140021E-6</v>
      </c>
      <c r="P95" s="4">
        <f>SUM($O$41:O95)+0</f>
        <v>5.7391792854394707E-5</v>
      </c>
      <c r="Q95" s="5">
        <f t="shared" si="3"/>
        <v>-6.8956422767753159E-8</v>
      </c>
      <c r="R95" s="4">
        <f>SUM($Q$41:Q95)*0.1+$T$8</f>
        <v>4.6603698373886789E-6</v>
      </c>
      <c r="S95" s="4">
        <f>SUM($R$41:R95)+0</f>
        <v>2.6321023696458863E-4</v>
      </c>
      <c r="T95">
        <f t="shared" si="13"/>
        <v>4.7815675611299099E-6</v>
      </c>
      <c r="U95">
        <f t="shared" si="14"/>
        <v>2.6939459298582191E-4</v>
      </c>
      <c r="W95" s="1"/>
      <c r="AR95" s="1"/>
    </row>
    <row r="96" spans="1:44" x14ac:dyDescent="0.25">
      <c r="A96" s="7"/>
      <c r="B96">
        <f t="shared" si="15"/>
        <v>5.4999999999999964</v>
      </c>
      <c r="C96">
        <f t="shared" si="0"/>
        <v>-367.55259694786133</v>
      </c>
      <c r="D96">
        <f t="shared" si="4"/>
        <v>-318.30988618379064</v>
      </c>
      <c r="E96" s="2">
        <f t="shared" si="5"/>
        <v>-66.705029882569335</v>
      </c>
      <c r="F96">
        <f t="shared" si="6"/>
        <v>0</v>
      </c>
      <c r="G96">
        <f t="shared" si="7"/>
        <v>-366.87766435413113</v>
      </c>
      <c r="H96">
        <f t="shared" si="1"/>
        <v>1750.7043740108475</v>
      </c>
      <c r="I96" s="2">
        <f t="shared" si="8"/>
        <v>1788.7327988782047</v>
      </c>
      <c r="J96" s="41">
        <f t="shared" si="9"/>
        <v>325.22414525058286</v>
      </c>
      <c r="K96">
        <f t="shared" si="10"/>
        <v>0.46356306421667792</v>
      </c>
      <c r="L96">
        <f t="shared" si="11"/>
        <v>0</v>
      </c>
      <c r="M96" s="41">
        <f t="shared" si="12"/>
        <v>0.46356306421667792</v>
      </c>
      <c r="N96" s="5">
        <f t="shared" si="2"/>
        <v>1.4718112190371087E-8</v>
      </c>
      <c r="O96" s="4">
        <f>SUM($N$41:N96)*0.1+$N$8</f>
        <v>1.0712107141330391E-6</v>
      </c>
      <c r="P96" s="4">
        <f>SUM($O$41:O96)+0</f>
        <v>5.8463003568527749E-5</v>
      </c>
      <c r="Q96" s="5">
        <f t="shared" si="3"/>
        <v>-7.0233393559748581E-8</v>
      </c>
      <c r="R96" s="4">
        <f>SUM($Q$41:Q96)*0.1+$T$8</f>
        <v>4.6533464980327038E-6</v>
      </c>
      <c r="S96" s="4">
        <f>SUM($R$41:R96)+0</f>
        <v>2.6786358346262134E-4</v>
      </c>
      <c r="T96">
        <f t="shared" si="13"/>
        <v>4.7750524630444263E-6</v>
      </c>
      <c r="U96">
        <f t="shared" si="14"/>
        <v>2.7416933112894007E-4</v>
      </c>
      <c r="W96" s="1"/>
      <c r="AR96" s="1"/>
    </row>
    <row r="97" spans="1:44" x14ac:dyDescent="0.25">
      <c r="A97" s="7"/>
      <c r="B97">
        <f t="shared" si="15"/>
        <v>5.5999999999999961</v>
      </c>
      <c r="C97">
        <f t="shared" si="0"/>
        <v>-367.55259694786133</v>
      </c>
      <c r="D97">
        <f t="shared" si="4"/>
        <v>-318.30988618379064</v>
      </c>
      <c r="E97" s="2">
        <f t="shared" si="5"/>
        <v>-66.705029882569335</v>
      </c>
      <c r="F97">
        <f t="shared" si="6"/>
        <v>0</v>
      </c>
      <c r="G97">
        <f t="shared" si="7"/>
        <v>-373.54816734238801</v>
      </c>
      <c r="H97">
        <f t="shared" si="1"/>
        <v>1782.5353626292263</v>
      </c>
      <c r="I97" s="2">
        <f t="shared" si="8"/>
        <v>1821.2552134032626</v>
      </c>
      <c r="J97" s="41">
        <f t="shared" si="9"/>
        <v>325.22414525058286</v>
      </c>
      <c r="K97">
        <f t="shared" si="10"/>
        <v>0.47199148356607196</v>
      </c>
      <c r="L97">
        <f t="shared" si="11"/>
        <v>0</v>
      </c>
      <c r="M97" s="41">
        <f t="shared" si="12"/>
        <v>0.47199148356607196</v>
      </c>
      <c r="N97" s="5">
        <f t="shared" si="2"/>
        <v>1.4985714230196014E-8</v>
      </c>
      <c r="O97" s="4">
        <f>SUM($N$41:N97)*0.1+$N$8</f>
        <v>1.0727092855560587E-6</v>
      </c>
      <c r="P97" s="4">
        <f>SUM($O$41:O97)+0</f>
        <v>5.9535712854083805E-5</v>
      </c>
      <c r="Q97" s="5">
        <f t="shared" si="3"/>
        <v>-7.1510364351744004E-8</v>
      </c>
      <c r="R97" s="4">
        <f>SUM($Q$41:Q97)*0.1+$T$8</f>
        <v>4.6461954615975293E-6</v>
      </c>
      <c r="S97" s="4">
        <f>SUM($R$41:R97)+0</f>
        <v>2.7250977892421884E-4</v>
      </c>
      <c r="T97">
        <f t="shared" si="13"/>
        <v>4.7684208579662585E-6</v>
      </c>
      <c r="U97">
        <f t="shared" si="14"/>
        <v>2.7893741361525982E-4</v>
      </c>
      <c r="W97" s="1"/>
      <c r="AR97" s="1"/>
    </row>
    <row r="98" spans="1:44" x14ac:dyDescent="0.25">
      <c r="A98" s="7"/>
      <c r="B98">
        <f t="shared" si="15"/>
        <v>5.6999999999999957</v>
      </c>
      <c r="C98">
        <f t="shared" si="0"/>
        <v>-367.55259694786133</v>
      </c>
      <c r="D98">
        <f t="shared" si="4"/>
        <v>-318.30988618379064</v>
      </c>
      <c r="E98" s="2">
        <f t="shared" si="5"/>
        <v>-66.705029882569335</v>
      </c>
      <c r="F98">
        <f t="shared" si="6"/>
        <v>0</v>
      </c>
      <c r="G98">
        <f t="shared" si="7"/>
        <v>-380.2186703306449</v>
      </c>
      <c r="H98">
        <f t="shared" si="1"/>
        <v>1814.3663512476053</v>
      </c>
      <c r="I98" s="2">
        <f t="shared" si="8"/>
        <v>1853.777627928321</v>
      </c>
      <c r="J98" s="41">
        <f t="shared" si="9"/>
        <v>325.22414525058286</v>
      </c>
      <c r="K98">
        <f t="shared" si="10"/>
        <v>0.48041990291546616</v>
      </c>
      <c r="L98">
        <f t="shared" si="11"/>
        <v>0</v>
      </c>
      <c r="M98" s="41">
        <f t="shared" si="12"/>
        <v>0.48041990291546616</v>
      </c>
      <c r="N98" s="5">
        <f t="shared" si="2"/>
        <v>1.5253316270020941E-8</v>
      </c>
      <c r="O98" s="4">
        <f>SUM($N$41:N98)*0.1+$N$8</f>
        <v>1.0742346171830609E-6</v>
      </c>
      <c r="P98" s="4">
        <f>SUM($O$41:O98)+0</f>
        <v>6.0609947471266864E-5</v>
      </c>
      <c r="Q98" s="5">
        <f t="shared" si="3"/>
        <v>-7.2787335143739439E-8</v>
      </c>
      <c r="R98" s="4">
        <f>SUM($Q$41:Q98)*0.1+$T$8</f>
        <v>4.6389167280831561E-6</v>
      </c>
      <c r="S98" s="4">
        <f>SUM($R$41:R98)+0</f>
        <v>2.77148695652302E-4</v>
      </c>
      <c r="T98">
        <f t="shared" si="13"/>
        <v>4.7616728597042626E-6</v>
      </c>
      <c r="U98">
        <f t="shared" si="14"/>
        <v>2.8369872265176317E-4</v>
      </c>
      <c r="W98" s="1"/>
      <c r="AR98" s="1"/>
    </row>
    <row r="99" spans="1:44" x14ac:dyDescent="0.25">
      <c r="A99" s="7"/>
      <c r="B99">
        <f t="shared" si="15"/>
        <v>5.7999999999999954</v>
      </c>
      <c r="C99">
        <f t="shared" si="0"/>
        <v>-367.55259694786133</v>
      </c>
      <c r="D99">
        <f t="shared" si="4"/>
        <v>-318.30988618379064</v>
      </c>
      <c r="E99" s="2">
        <f t="shared" si="5"/>
        <v>-66.705029882569335</v>
      </c>
      <c r="F99">
        <f t="shared" si="6"/>
        <v>0</v>
      </c>
      <c r="G99">
        <f t="shared" si="7"/>
        <v>-386.88917331890184</v>
      </c>
      <c r="H99">
        <f t="shared" si="1"/>
        <v>1846.1973398659843</v>
      </c>
      <c r="I99" s="2">
        <f t="shared" si="8"/>
        <v>1886.3000424533791</v>
      </c>
      <c r="J99" s="41">
        <f t="shared" si="9"/>
        <v>325.22414525058286</v>
      </c>
      <c r="K99">
        <f t="shared" si="10"/>
        <v>0.48884832226486025</v>
      </c>
      <c r="L99">
        <f t="shared" si="11"/>
        <v>0</v>
      </c>
      <c r="M99" s="41">
        <f t="shared" si="12"/>
        <v>0.48884832226486025</v>
      </c>
      <c r="N99" s="5">
        <f t="shared" si="2"/>
        <v>1.5520918309845871E-8</v>
      </c>
      <c r="O99" s="4">
        <f>SUM($N$41:N99)*0.1+$N$8</f>
        <v>1.0757867090140454E-6</v>
      </c>
      <c r="P99" s="4">
        <f>SUM($O$41:O99)+0</f>
        <v>6.1685734180280904E-5</v>
      </c>
      <c r="Q99" s="5">
        <f t="shared" si="3"/>
        <v>-7.4064305935734861E-8</v>
      </c>
      <c r="R99" s="4">
        <f>SUM($Q$41:Q99)*0.1+$T$8</f>
        <v>4.6315102974895825E-6</v>
      </c>
      <c r="S99" s="4">
        <f>SUM($R$41:R99)+0</f>
        <v>2.8178020594979159E-4</v>
      </c>
      <c r="T99">
        <f t="shared" si="13"/>
        <v>4.7548085849004811E-6</v>
      </c>
      <c r="U99">
        <f t="shared" si="14"/>
        <v>2.8845314050373455E-4</v>
      </c>
      <c r="W99" s="1"/>
      <c r="AR99" s="1"/>
    </row>
    <row r="100" spans="1:44" x14ac:dyDescent="0.25">
      <c r="A100" s="7"/>
      <c r="B100">
        <f t="shared" si="15"/>
        <v>5.899999999999995</v>
      </c>
      <c r="C100">
        <f t="shared" si="0"/>
        <v>-367.55259694786133</v>
      </c>
      <c r="D100">
        <f t="shared" si="4"/>
        <v>-318.30988618379064</v>
      </c>
      <c r="E100" s="2">
        <f t="shared" si="5"/>
        <v>-66.705029882569335</v>
      </c>
      <c r="F100">
        <f t="shared" si="6"/>
        <v>0</v>
      </c>
      <c r="G100">
        <f t="shared" si="7"/>
        <v>-393.55967630715872</v>
      </c>
      <c r="H100">
        <f t="shared" si="1"/>
        <v>1878.0283284843631</v>
      </c>
      <c r="I100" s="2">
        <f t="shared" si="8"/>
        <v>1918.8224569784372</v>
      </c>
      <c r="J100" s="41">
        <f t="shared" si="9"/>
        <v>325.22414525058286</v>
      </c>
      <c r="K100">
        <f t="shared" si="10"/>
        <v>0.49727674161425434</v>
      </c>
      <c r="L100">
        <f t="shared" si="11"/>
        <v>0</v>
      </c>
      <c r="M100" s="41">
        <f t="shared" si="12"/>
        <v>0.49727674161425434</v>
      </c>
      <c r="N100" s="5">
        <f t="shared" si="2"/>
        <v>1.5788520349670797E-8</v>
      </c>
      <c r="O100" s="4">
        <f>SUM($N$41:N100)*0.1+$N$8</f>
        <v>1.0773655610490125E-6</v>
      </c>
      <c r="P100" s="4">
        <f>SUM($O$41:O100)+0</f>
        <v>6.2763099741329923E-5</v>
      </c>
      <c r="Q100" s="5">
        <f t="shared" si="3"/>
        <v>-7.5341276727730284E-8</v>
      </c>
      <c r="R100" s="4">
        <f>SUM($Q$41:Q100)*0.1+$T$8</f>
        <v>4.6239761698168095E-6</v>
      </c>
      <c r="S100" s="4">
        <f>SUM($R$41:R100)+0</f>
        <v>2.8640418211960838E-4</v>
      </c>
      <c r="T100">
        <f t="shared" si="13"/>
        <v>4.7478281530788567E-6</v>
      </c>
      <c r="U100">
        <f t="shared" si="14"/>
        <v>2.9320054949597544E-4</v>
      </c>
      <c r="W100" s="1"/>
      <c r="AR100" s="1"/>
    </row>
    <row r="101" spans="1:44" x14ac:dyDescent="0.25">
      <c r="A101" s="7"/>
      <c r="B101">
        <f t="shared" si="15"/>
        <v>5.9999999999999947</v>
      </c>
      <c r="C101">
        <f t="shared" si="0"/>
        <v>-367.55259694786133</v>
      </c>
      <c r="D101">
        <f t="shared" si="4"/>
        <v>-318.30988618379064</v>
      </c>
      <c r="E101" s="2">
        <f t="shared" si="5"/>
        <v>-66.705029882569335</v>
      </c>
      <c r="F101">
        <f t="shared" si="6"/>
        <v>0</v>
      </c>
      <c r="G101">
        <f t="shared" si="7"/>
        <v>-400.23017929541567</v>
      </c>
      <c r="H101">
        <f t="shared" si="1"/>
        <v>1909.8593171027421</v>
      </c>
      <c r="I101" s="2">
        <f t="shared" si="8"/>
        <v>1951.3448715034954</v>
      </c>
      <c r="J101" s="41">
        <f t="shared" si="9"/>
        <v>325.22414525058286</v>
      </c>
      <c r="K101">
        <f t="shared" si="10"/>
        <v>0.50570516096364848</v>
      </c>
      <c r="L101">
        <f t="shared" si="11"/>
        <v>0</v>
      </c>
      <c r="M101" s="41">
        <f t="shared" si="12"/>
        <v>0.50570516096364848</v>
      </c>
      <c r="N101" s="5">
        <f t="shared" si="2"/>
        <v>1.6056122389495727E-8</v>
      </c>
      <c r="O101" s="4">
        <f>SUM($N$41:N101)*0.1+$N$8</f>
        <v>1.0789711732879621E-6</v>
      </c>
      <c r="P101" s="4">
        <f>SUM($O$41:O101)+0</f>
        <v>6.384207091461789E-5</v>
      </c>
      <c r="Q101" s="5">
        <f t="shared" si="3"/>
        <v>-7.6618247519725706E-8</v>
      </c>
      <c r="R101" s="4">
        <f>SUM($Q$41:Q101)*0.1+$T$8</f>
        <v>4.6163143450648361E-6</v>
      </c>
      <c r="S101" s="4">
        <f>SUM($R$41:R101)+0</f>
        <v>2.9102049646467321E-4</v>
      </c>
      <c r="T101">
        <f t="shared" si="13"/>
        <v>4.7407316866953973E-6</v>
      </c>
      <c r="U101">
        <f t="shared" si="14"/>
        <v>2.9794083201402919E-4</v>
      </c>
      <c r="W101" s="1"/>
      <c r="AR101" s="1"/>
    </row>
    <row r="102" spans="1:44" x14ac:dyDescent="0.25">
      <c r="A102" s="7"/>
      <c r="B102">
        <f t="shared" si="15"/>
        <v>6.0999999999999943</v>
      </c>
      <c r="C102">
        <f t="shared" si="0"/>
        <v>-367.55259694786133</v>
      </c>
      <c r="D102">
        <f t="shared" si="4"/>
        <v>-318.30988618379064</v>
      </c>
      <c r="E102" s="2">
        <f t="shared" si="5"/>
        <v>-66.705029882569335</v>
      </c>
      <c r="F102">
        <f t="shared" si="6"/>
        <v>0</v>
      </c>
      <c r="G102">
        <f t="shared" si="7"/>
        <v>-406.90068228367255</v>
      </c>
      <c r="H102">
        <f t="shared" si="1"/>
        <v>1941.6903057211211</v>
      </c>
      <c r="I102" s="2">
        <f t="shared" si="8"/>
        <v>1983.8672860285537</v>
      </c>
      <c r="J102" s="41">
        <f t="shared" si="9"/>
        <v>325.22414525058286</v>
      </c>
      <c r="K102">
        <f t="shared" si="10"/>
        <v>0.51413358031304268</v>
      </c>
      <c r="L102">
        <f t="shared" si="11"/>
        <v>0</v>
      </c>
      <c r="M102" s="41">
        <f t="shared" si="12"/>
        <v>0.51413358031304268</v>
      </c>
      <c r="N102" s="5">
        <f t="shared" si="2"/>
        <v>1.6323724429320654E-8</v>
      </c>
      <c r="O102" s="4">
        <f>SUM($N$41:N102)*0.1+$N$8</f>
        <v>1.0806035457308943E-6</v>
      </c>
      <c r="P102" s="4">
        <f>SUM($O$41:O102)+0</f>
        <v>6.492267446034879E-5</v>
      </c>
      <c r="Q102" s="5">
        <f t="shared" si="3"/>
        <v>-7.7895218311721141E-8</v>
      </c>
      <c r="R102" s="4">
        <f>SUM($Q$41:Q102)*0.1+$T$8</f>
        <v>4.6085248232336642E-6</v>
      </c>
      <c r="S102" s="4">
        <f>SUM($R$41:R102)+0</f>
        <v>2.9562902128790687E-4</v>
      </c>
      <c r="T102">
        <f t="shared" si="13"/>
        <v>4.733519311189831E-6</v>
      </c>
      <c r="U102">
        <f t="shared" si="14"/>
        <v>3.0267387050541731E-4</v>
      </c>
      <c r="W102" s="1"/>
      <c r="AR102" s="1"/>
    </row>
    <row r="103" spans="1:44" x14ac:dyDescent="0.25">
      <c r="A103" s="7"/>
      <c r="B103">
        <f t="shared" si="15"/>
        <v>6.199999999999994</v>
      </c>
      <c r="C103">
        <f t="shared" si="0"/>
        <v>-367.55259694786133</v>
      </c>
      <c r="D103">
        <f t="shared" si="4"/>
        <v>-318.30988618379064</v>
      </c>
      <c r="E103" s="2">
        <f t="shared" si="5"/>
        <v>-66.705029882569335</v>
      </c>
      <c r="F103">
        <f t="shared" si="6"/>
        <v>0</v>
      </c>
      <c r="G103">
        <f t="shared" si="7"/>
        <v>-413.57118527192949</v>
      </c>
      <c r="H103">
        <f t="shared" si="1"/>
        <v>1973.5212943394999</v>
      </c>
      <c r="I103" s="2">
        <f t="shared" si="8"/>
        <v>2016.3897005536116</v>
      </c>
      <c r="J103" s="41">
        <f t="shared" si="9"/>
        <v>325.22414525058286</v>
      </c>
      <c r="K103">
        <f t="shared" si="10"/>
        <v>0.52256199966243666</v>
      </c>
      <c r="L103">
        <f t="shared" si="11"/>
        <v>0</v>
      </c>
      <c r="M103" s="41">
        <f t="shared" si="12"/>
        <v>0.52256199966243666</v>
      </c>
      <c r="N103" s="5">
        <f t="shared" si="2"/>
        <v>1.6591326469145583E-8</v>
      </c>
      <c r="O103" s="4">
        <f>SUM($N$41:N103)*0.1+$N$8</f>
        <v>1.0822626783778088E-6</v>
      </c>
      <c r="P103" s="4">
        <f>SUM($O$41:O103)+0</f>
        <v>6.6004937138726592E-5</v>
      </c>
      <c r="Q103" s="5">
        <f t="shared" si="3"/>
        <v>-7.917218910371655E-8</v>
      </c>
      <c r="R103" s="4">
        <f>SUM($Q$41:Q103)*0.1+$T$8</f>
        <v>4.6006076043232927E-6</v>
      </c>
      <c r="S103" s="4">
        <f>SUM($R$41:R103)+0</f>
        <v>3.0022962889223018E-4</v>
      </c>
      <c r="T103">
        <f t="shared" si="13"/>
        <v>4.7261911550387822E-6</v>
      </c>
      <c r="U103">
        <f t="shared" si="14"/>
        <v>3.0739954748088601E-4</v>
      </c>
      <c r="W103" s="1"/>
      <c r="AR103" s="1"/>
    </row>
    <row r="104" spans="1:44" x14ac:dyDescent="0.25">
      <c r="A104" s="7"/>
      <c r="B104">
        <f t="shared" si="15"/>
        <v>6.2999999999999936</v>
      </c>
      <c r="C104">
        <f t="shared" si="0"/>
        <v>-367.55259694786133</v>
      </c>
      <c r="D104">
        <f t="shared" si="4"/>
        <v>-318.30988618379064</v>
      </c>
      <c r="E104" s="2">
        <f t="shared" si="5"/>
        <v>-66.705029882569335</v>
      </c>
      <c r="F104">
        <f t="shared" si="6"/>
        <v>0</v>
      </c>
      <c r="G104">
        <f t="shared" si="7"/>
        <v>-420.24168826018638</v>
      </c>
      <c r="H104">
        <f t="shared" si="1"/>
        <v>2005.352282957879</v>
      </c>
      <c r="I104" s="2">
        <f t="shared" si="8"/>
        <v>2048.9121150786696</v>
      </c>
      <c r="J104" s="41">
        <f t="shared" si="9"/>
        <v>325.22414525058286</v>
      </c>
      <c r="K104">
        <f t="shared" si="10"/>
        <v>0.53099041901183075</v>
      </c>
      <c r="L104">
        <f t="shared" si="11"/>
        <v>0</v>
      </c>
      <c r="M104" s="41">
        <f t="shared" si="12"/>
        <v>0.53099041901183075</v>
      </c>
      <c r="N104" s="5">
        <f t="shared" si="2"/>
        <v>1.685892850897051E-8</v>
      </c>
      <c r="O104" s="4">
        <f>SUM($N$41:N104)*0.1+$N$8</f>
        <v>1.0839485712287057E-6</v>
      </c>
      <c r="P104" s="4">
        <f>SUM($O$41:O104)+0</f>
        <v>6.7088885709955294E-5</v>
      </c>
      <c r="Q104" s="5">
        <f t="shared" si="3"/>
        <v>-8.0449159895711986E-8</v>
      </c>
      <c r="R104" s="4">
        <f>SUM($Q$41:Q104)*0.1+$T$8</f>
        <v>4.5925626883337217E-6</v>
      </c>
      <c r="S104" s="4">
        <f>SUM($R$41:R104)+0</f>
        <v>3.0482219158056392E-4</v>
      </c>
      <c r="T104">
        <f t="shared" si="13"/>
        <v>4.7187473498105207E-6</v>
      </c>
      <c r="U104">
        <f t="shared" si="14"/>
        <v>3.1211774551566509E-4</v>
      </c>
      <c r="W104" s="1"/>
      <c r="AR104" s="1"/>
    </row>
    <row r="105" spans="1:44" x14ac:dyDescent="0.25">
      <c r="A105" s="7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-318.30988618379064</v>
      </c>
      <c r="E105" s="2">
        <f t="shared" ref="E105:E168" si="18">IF(B105&lt;18, $B$13, $B$13+$B$10 )</f>
        <v>-66.705029882569335</v>
      </c>
      <c r="F105">
        <f t="shared" si="6"/>
        <v>0</v>
      </c>
      <c r="G105">
        <f t="shared" si="7"/>
        <v>-426.91219124844326</v>
      </c>
      <c r="H105">
        <f t="shared" ref="H105:H168" si="19">IF(B105&lt;$G$6,-B105*$B$12,-B105*$B$12+(-B105+$G$6)*$B$8)</f>
        <v>2037.183271576258</v>
      </c>
      <c r="I105" s="2">
        <f t="shared" si="8"/>
        <v>2081.4345296037282</v>
      </c>
      <c r="J105" s="41">
        <f t="shared" si="9"/>
        <v>325.22414525058286</v>
      </c>
      <c r="K105">
        <f t="shared" si="10"/>
        <v>0.53941883836122495</v>
      </c>
      <c r="L105">
        <f t="shared" si="11"/>
        <v>0</v>
      </c>
      <c r="M105" s="41">
        <f t="shared" si="12"/>
        <v>0.53941883836122495</v>
      </c>
      <c r="N105" s="5">
        <f t="shared" ref="N105:N168" si="20">-G105/($G$18*$B$28)</f>
        <v>1.7126530548795437E-8</v>
      </c>
      <c r="O105" s="4">
        <f>SUM($N$41:N105)*0.1+$N$8</f>
        <v>1.0856612242835853E-6</v>
      </c>
      <c r="P105" s="4">
        <f>SUM($O$41:O105)+0</f>
        <v>6.8174546934238881E-5</v>
      </c>
      <c r="Q105" s="5">
        <f t="shared" ref="Q105:Q168" si="21">-H105/($G$18*$B$28)</f>
        <v>-8.1726130687707408E-8</v>
      </c>
      <c r="R105" s="4">
        <f>SUM($Q$41:Q105)*0.1+$T$8</f>
        <v>4.5843900752649513E-6</v>
      </c>
      <c r="S105" s="4">
        <f>SUM($R$41:R105)+0</f>
        <v>3.0940658165582889E-4</v>
      </c>
      <c r="T105">
        <f t="shared" si="13"/>
        <v>4.7111880302213279E-6</v>
      </c>
      <c r="U105">
        <f t="shared" si="14"/>
        <v>3.168283472507374E-4</v>
      </c>
      <c r="W105" s="1"/>
      <c r="AR105" s="1"/>
    </row>
    <row r="106" spans="1:44" x14ac:dyDescent="0.25">
      <c r="A106" s="7"/>
      <c r="B106">
        <f t="shared" si="15"/>
        <v>6.4999999999999929</v>
      </c>
      <c r="C106">
        <f t="shared" si="16"/>
        <v>-367.55259694786133</v>
      </c>
      <c r="D106">
        <f t="shared" si="17"/>
        <v>-318.30988618379064</v>
      </c>
      <c r="E106" s="2">
        <f t="shared" si="18"/>
        <v>-66.705029882569335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-433.58269423670021</v>
      </c>
      <c r="H106">
        <f t="shared" si="19"/>
        <v>2069.0142601946368</v>
      </c>
      <c r="I106" s="2">
        <f t="shared" ref="I106:I169" si="24">SQRT(H106*H106+G106*G106)</f>
        <v>2113.9569441287863</v>
      </c>
      <c r="J106" s="41">
        <f t="shared" ref="J106:J169" si="25">SQRT(D106*D106+E106*E106)</f>
        <v>325.22414525058286</v>
      </c>
      <c r="K106">
        <f t="shared" ref="K106:K169" si="26">32*I106/(PI()*$G$11^3)</f>
        <v>0.54784725771061904</v>
      </c>
      <c r="L106">
        <f t="shared" ref="L106:L169" si="27">16*F106/(PI()*$G$11^3)*$G$22</f>
        <v>0</v>
      </c>
      <c r="M106" s="41">
        <f t="shared" ref="M106:M169" si="28">SQRT(K106^2+3*L106^2)</f>
        <v>0.54784725771061904</v>
      </c>
      <c r="N106" s="5">
        <f t="shared" si="20"/>
        <v>1.7394132588620366E-8</v>
      </c>
      <c r="O106" s="4">
        <f>SUM($N$41:N106)*0.1+$N$8</f>
        <v>1.0874006375424474E-6</v>
      </c>
      <c r="P106" s="4">
        <f>SUM($O$41:O106)+0</f>
        <v>6.9261947571781334E-5</v>
      </c>
      <c r="Q106" s="5">
        <f t="shared" si="21"/>
        <v>-8.3003101479702831E-8</v>
      </c>
      <c r="R106" s="4">
        <f>SUM($Q$41:Q106)*0.1+$T$8</f>
        <v>4.5760897651169805E-6</v>
      </c>
      <c r="S106" s="4">
        <f>SUM($R$41:R106)+0</f>
        <v>3.1398267142094589E-4</v>
      </c>
      <c r="T106">
        <f t="shared" ref="T106:T169" si="29">SQRT(SUMSQ(O106,R106))</f>
        <v>4.7035133341935049E-6</v>
      </c>
      <c r="U106">
        <f t="shared" ref="U106:U169" si="30">SQRT(SUMSQ(S106,P106))</f>
        <v>3.2153123539412136E-4</v>
      </c>
      <c r="W106" s="1"/>
      <c r="AR106" s="1"/>
    </row>
    <row r="107" spans="1:44" x14ac:dyDescent="0.25">
      <c r="A107" s="7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-318.30988618379064</v>
      </c>
      <c r="E107" s="2">
        <f t="shared" si="18"/>
        <v>-66.705029882569335</v>
      </c>
      <c r="F107">
        <f t="shared" si="22"/>
        <v>0</v>
      </c>
      <c r="G107">
        <f t="shared" si="23"/>
        <v>-440.25319722495709</v>
      </c>
      <c r="H107">
        <f t="shared" si="19"/>
        <v>2100.845248813016</v>
      </c>
      <c r="I107" s="2">
        <f t="shared" si="24"/>
        <v>2146.4793586538444</v>
      </c>
      <c r="J107" s="41">
        <f t="shared" si="25"/>
        <v>325.22414525058286</v>
      </c>
      <c r="K107">
        <f t="shared" si="26"/>
        <v>0.55627567706001324</v>
      </c>
      <c r="L107">
        <f t="shared" si="27"/>
        <v>0</v>
      </c>
      <c r="M107" s="41">
        <f t="shared" si="28"/>
        <v>0.55627567706001324</v>
      </c>
      <c r="N107" s="5">
        <f t="shared" si="20"/>
        <v>1.7661734628445293E-8</v>
      </c>
      <c r="O107" s="4">
        <f>SUM($N$41:N107)*0.1+$N$8</f>
        <v>1.0891668110052919E-6</v>
      </c>
      <c r="P107" s="4">
        <f>SUM($O$41:O107)+0</f>
        <v>7.0351114382786626E-5</v>
      </c>
      <c r="Q107" s="5">
        <f t="shared" si="21"/>
        <v>-8.4280072271698266E-8</v>
      </c>
      <c r="R107" s="4">
        <f>SUM($Q$41:Q107)*0.1+$T$8</f>
        <v>4.5676617578898111E-6</v>
      </c>
      <c r="S107" s="4">
        <f>SUM($R$41:R107)+0</f>
        <v>3.1855033317883572E-4</v>
      </c>
      <c r="T107">
        <f t="shared" si="29"/>
        <v>4.6957234029150901E-6</v>
      </c>
      <c r="U107">
        <f t="shared" si="30"/>
        <v>3.2622629272216421E-4</v>
      </c>
      <c r="W107" s="1"/>
      <c r="AR107" s="1"/>
    </row>
    <row r="108" spans="1:44" x14ac:dyDescent="0.25">
      <c r="A108" s="7"/>
      <c r="B108">
        <f t="shared" si="31"/>
        <v>6.6999999999999922</v>
      </c>
      <c r="C108">
        <f t="shared" si="16"/>
        <v>-367.55259694786133</v>
      </c>
      <c r="D108">
        <f t="shared" si="17"/>
        <v>-318.30988618379064</v>
      </c>
      <c r="E108" s="2">
        <f t="shared" si="18"/>
        <v>-66.705029882569335</v>
      </c>
      <c r="F108">
        <f t="shared" si="22"/>
        <v>0</v>
      </c>
      <c r="G108">
        <f t="shared" si="23"/>
        <v>-446.92370021321403</v>
      </c>
      <c r="H108">
        <f t="shared" si="19"/>
        <v>2132.6762374313948</v>
      </c>
      <c r="I108" s="2">
        <f t="shared" si="24"/>
        <v>2179.0017731789026</v>
      </c>
      <c r="J108" s="41">
        <f t="shared" si="25"/>
        <v>325.22414525058286</v>
      </c>
      <c r="K108">
        <f t="shared" si="26"/>
        <v>0.56470409640940733</v>
      </c>
      <c r="L108">
        <f t="shared" si="27"/>
        <v>0</v>
      </c>
      <c r="M108" s="41">
        <f t="shared" si="28"/>
        <v>0.56470409640940733</v>
      </c>
      <c r="N108" s="5">
        <f t="shared" si="20"/>
        <v>1.7929336668270223E-8</v>
      </c>
      <c r="O108" s="4">
        <f>SUM($N$41:N108)*0.1+$N$8</f>
        <v>1.0909597446721188E-6</v>
      </c>
      <c r="P108" s="4">
        <f>SUM($O$41:O108)+0</f>
        <v>7.144207412745874E-5</v>
      </c>
      <c r="Q108" s="5">
        <f t="shared" si="21"/>
        <v>-8.5557043063693688E-8</v>
      </c>
      <c r="R108" s="4">
        <f>SUM($Q$41:Q108)*0.1+$T$8</f>
        <v>4.5591060535834413E-6</v>
      </c>
      <c r="S108" s="4">
        <f>SUM($R$41:R108)+0</f>
        <v>3.2310943923241918E-4</v>
      </c>
      <c r="T108">
        <f t="shared" si="29"/>
        <v>4.6878183809013155E-6</v>
      </c>
      <c r="U108">
        <f t="shared" si="30"/>
        <v>3.3091340208084909E-4</v>
      </c>
      <c r="W108" s="1"/>
      <c r="AR108" s="1"/>
    </row>
    <row r="109" spans="1:44" x14ac:dyDescent="0.25">
      <c r="A109" s="7"/>
      <c r="B109">
        <f t="shared" si="31"/>
        <v>6.7999999999999918</v>
      </c>
      <c r="C109">
        <f t="shared" si="16"/>
        <v>-367.55259694786133</v>
      </c>
      <c r="D109">
        <f t="shared" si="17"/>
        <v>-318.30988618379064</v>
      </c>
      <c r="E109" s="2">
        <f t="shared" si="18"/>
        <v>-66.705029882569335</v>
      </c>
      <c r="F109">
        <f t="shared" si="22"/>
        <v>0</v>
      </c>
      <c r="G109">
        <f t="shared" si="23"/>
        <v>-453.59420320147092</v>
      </c>
      <c r="H109">
        <f t="shared" si="19"/>
        <v>2164.5072260497736</v>
      </c>
      <c r="I109" s="2">
        <f t="shared" si="24"/>
        <v>2211.5241877039607</v>
      </c>
      <c r="J109" s="41">
        <f t="shared" si="25"/>
        <v>325.22414525058286</v>
      </c>
      <c r="K109">
        <f t="shared" si="26"/>
        <v>0.57313251575880142</v>
      </c>
      <c r="L109">
        <f t="shared" si="27"/>
        <v>0</v>
      </c>
      <c r="M109" s="41">
        <f t="shared" si="28"/>
        <v>0.57313251575880142</v>
      </c>
      <c r="N109" s="5">
        <f t="shared" si="20"/>
        <v>1.819693870809515E-8</v>
      </c>
      <c r="O109" s="4">
        <f>SUM($N$41:N109)*0.1+$N$8</f>
        <v>1.0927794385429285E-6</v>
      </c>
      <c r="P109" s="4">
        <f>SUM($O$41:O109)+0</f>
        <v>7.2534853566001673E-5</v>
      </c>
      <c r="Q109" s="5">
        <f t="shared" si="21"/>
        <v>-8.6834013855689111E-8</v>
      </c>
      <c r="R109" s="4">
        <f>SUM($Q$41:Q109)*0.1+$T$8</f>
        <v>4.5504226521978721E-6</v>
      </c>
      <c r="S109" s="4">
        <f>SUM($R$41:R109)+0</f>
        <v>3.2765986188461706E-4</v>
      </c>
      <c r="T109">
        <f t="shared" si="29"/>
        <v>4.6797984160578666E-6</v>
      </c>
      <c r="U109">
        <f t="shared" si="30"/>
        <v>3.3559244638711348E-4</v>
      </c>
      <c r="W109" s="1"/>
      <c r="AR109" s="1"/>
    </row>
    <row r="110" spans="1:44" x14ac:dyDescent="0.25">
      <c r="A110" s="7"/>
      <c r="B110">
        <f t="shared" si="31"/>
        <v>6.8999999999999915</v>
      </c>
      <c r="C110">
        <f t="shared" si="16"/>
        <v>-367.55259694786133</v>
      </c>
      <c r="D110">
        <f t="shared" si="17"/>
        <v>-318.30988618379064</v>
      </c>
      <c r="E110" s="2">
        <f t="shared" si="18"/>
        <v>-66.705029882569335</v>
      </c>
      <c r="F110">
        <f t="shared" si="22"/>
        <v>0</v>
      </c>
      <c r="G110">
        <f t="shared" si="23"/>
        <v>-460.26470618972786</v>
      </c>
      <c r="H110">
        <f t="shared" si="19"/>
        <v>2196.3382146681529</v>
      </c>
      <c r="I110" s="2">
        <f t="shared" si="24"/>
        <v>2244.0466022290193</v>
      </c>
      <c r="J110" s="41">
        <f t="shared" si="25"/>
        <v>325.22414525058286</v>
      </c>
      <c r="K110">
        <f t="shared" si="26"/>
        <v>0.58156093510819562</v>
      </c>
      <c r="L110">
        <f t="shared" si="27"/>
        <v>0</v>
      </c>
      <c r="M110" s="41">
        <f t="shared" si="28"/>
        <v>0.58156093510819562</v>
      </c>
      <c r="N110" s="5">
        <f t="shared" si="20"/>
        <v>1.8464540747920079E-8</v>
      </c>
      <c r="O110" s="4">
        <f>SUM($N$41:N110)*0.1+$N$8</f>
        <v>1.0946258926177204E-6</v>
      </c>
      <c r="P110" s="4">
        <f>SUM($O$41:O110)+0</f>
        <v>7.3629479458619396E-5</v>
      </c>
      <c r="Q110" s="5">
        <f t="shared" si="21"/>
        <v>-8.8110984647684546E-8</v>
      </c>
      <c r="R110" s="4">
        <f>SUM($Q$41:Q110)*0.1+$T$8</f>
        <v>4.5416115537331042E-6</v>
      </c>
      <c r="S110" s="4">
        <f>SUM($R$41:R110)+0</f>
        <v>3.3220147343835017E-4</v>
      </c>
      <c r="T110">
        <f t="shared" si="29"/>
        <v>4.6716636597459752E-6</v>
      </c>
      <c r="U110">
        <f t="shared" si="30"/>
        <v>3.4026330863018146E-4</v>
      </c>
      <c r="W110" s="1"/>
      <c r="AR110" s="1"/>
    </row>
    <row r="111" spans="1:44" x14ac:dyDescent="0.25">
      <c r="A111" s="7"/>
      <c r="B111">
        <f t="shared" si="31"/>
        <v>6.9999999999999911</v>
      </c>
      <c r="C111">
        <f t="shared" si="16"/>
        <v>-367.55259694786133</v>
      </c>
      <c r="D111">
        <f t="shared" si="17"/>
        <v>-318.30988618379064</v>
      </c>
      <c r="E111" s="2">
        <f t="shared" si="18"/>
        <v>-66.705029882569335</v>
      </c>
      <c r="F111">
        <f t="shared" si="22"/>
        <v>0</v>
      </c>
      <c r="G111">
        <f t="shared" si="23"/>
        <v>-466.93520917798475</v>
      </c>
      <c r="H111">
        <f t="shared" si="19"/>
        <v>2228.1692032865317</v>
      </c>
      <c r="I111" s="2">
        <f t="shared" si="24"/>
        <v>2276.5690167540774</v>
      </c>
      <c r="J111" s="41">
        <f t="shared" si="25"/>
        <v>325.22414525058286</v>
      </c>
      <c r="K111">
        <f t="shared" si="26"/>
        <v>0.58998935445758971</v>
      </c>
      <c r="L111">
        <f t="shared" si="27"/>
        <v>0</v>
      </c>
      <c r="M111" s="41">
        <f t="shared" si="28"/>
        <v>0.58998935445758971</v>
      </c>
      <c r="N111" s="5">
        <f t="shared" si="20"/>
        <v>1.8732142787745006E-8</v>
      </c>
      <c r="O111" s="4">
        <f>SUM($N$41:N111)*0.1+$N$8</f>
        <v>1.096499106896495E-6</v>
      </c>
      <c r="P111" s="4">
        <f>SUM($O$41:O111)+0</f>
        <v>7.4725978565515891E-5</v>
      </c>
      <c r="Q111" s="5">
        <f t="shared" si="21"/>
        <v>-8.9387955439679955E-8</v>
      </c>
      <c r="R111" s="4">
        <f>SUM($Q$41:Q111)*0.1+$T$8</f>
        <v>4.532672758189136E-6</v>
      </c>
      <c r="S111" s="4">
        <f>SUM($R$41:R111)+0</f>
        <v>3.367341461965393E-4</v>
      </c>
      <c r="T111">
        <f t="shared" si="29"/>
        <v>4.6634142668494207E-6</v>
      </c>
      <c r="U111">
        <f t="shared" si="30"/>
        <v>3.4492587187290872E-4</v>
      </c>
      <c r="W111" s="1"/>
      <c r="AR111" s="1"/>
    </row>
    <row r="112" spans="1:44" x14ac:dyDescent="0.25">
      <c r="A112" s="7"/>
      <c r="B112">
        <f t="shared" si="31"/>
        <v>7.0999999999999908</v>
      </c>
      <c r="C112">
        <f t="shared" si="16"/>
        <v>-367.55259694786133</v>
      </c>
      <c r="D112">
        <f t="shared" si="17"/>
        <v>-318.30988618379064</v>
      </c>
      <c r="E112" s="2">
        <f t="shared" si="18"/>
        <v>-66.705029882569335</v>
      </c>
      <c r="F112">
        <f t="shared" si="22"/>
        <v>0</v>
      </c>
      <c r="G112">
        <f t="shared" si="23"/>
        <v>-473.60571216624169</v>
      </c>
      <c r="H112">
        <f t="shared" si="19"/>
        <v>2260.0001919049105</v>
      </c>
      <c r="I112" s="2">
        <f t="shared" si="24"/>
        <v>2309.0914312791351</v>
      </c>
      <c r="J112" s="41">
        <f t="shared" si="25"/>
        <v>325.22414525058286</v>
      </c>
      <c r="K112">
        <f t="shared" si="26"/>
        <v>0.5984177738069838</v>
      </c>
      <c r="L112">
        <f t="shared" si="27"/>
        <v>0</v>
      </c>
      <c r="M112" s="41">
        <f t="shared" si="28"/>
        <v>0.5984177738069838</v>
      </c>
      <c r="N112" s="5">
        <f t="shared" si="20"/>
        <v>1.8999744827569936E-8</v>
      </c>
      <c r="O112" s="4">
        <f>SUM($N$41:N112)*0.1+$N$8</f>
        <v>1.0983990813792519E-6</v>
      </c>
      <c r="P112" s="4">
        <f>SUM($O$41:O112)+0</f>
        <v>7.5824377646895144E-5</v>
      </c>
      <c r="Q112" s="5">
        <f t="shared" si="21"/>
        <v>-9.0664926231675377E-8</v>
      </c>
      <c r="R112" s="4">
        <f>SUM($Q$41:Q112)*0.1+$T$8</f>
        <v>4.5236062655659683E-6</v>
      </c>
      <c r="S112" s="4">
        <f>SUM($R$41:R112)+0</f>
        <v>3.4125775246210524E-4</v>
      </c>
      <c r="T112">
        <f t="shared" si="29"/>
        <v>4.6550503958434723E-6</v>
      </c>
      <c r="U112">
        <f t="shared" si="30"/>
        <v>3.4958001925314102E-4</v>
      </c>
      <c r="W112" s="1"/>
      <c r="AR112" s="1"/>
    </row>
    <row r="113" spans="1:44" x14ac:dyDescent="0.25">
      <c r="A113" s="7"/>
      <c r="B113">
        <f t="shared" si="31"/>
        <v>7.1999999999999904</v>
      </c>
      <c r="C113">
        <f t="shared" si="16"/>
        <v>-367.55259694786133</v>
      </c>
      <c r="D113">
        <f t="shared" si="17"/>
        <v>-318.30988618379064</v>
      </c>
      <c r="E113" s="2">
        <f t="shared" si="18"/>
        <v>-66.705029882569335</v>
      </c>
      <c r="F113">
        <f t="shared" si="22"/>
        <v>0</v>
      </c>
      <c r="G113">
        <f t="shared" si="23"/>
        <v>-480.27621515449857</v>
      </c>
      <c r="H113">
        <f t="shared" si="19"/>
        <v>2291.8311805232897</v>
      </c>
      <c r="I113" s="2">
        <f t="shared" si="24"/>
        <v>2341.6138458041937</v>
      </c>
      <c r="J113" s="41">
        <f t="shared" si="25"/>
        <v>325.22414525058286</v>
      </c>
      <c r="K113">
        <f t="shared" si="26"/>
        <v>0.606846193156378</v>
      </c>
      <c r="L113">
        <f t="shared" si="27"/>
        <v>0</v>
      </c>
      <c r="M113" s="41">
        <f t="shared" si="28"/>
        <v>0.606846193156378</v>
      </c>
      <c r="N113" s="5">
        <f t="shared" si="20"/>
        <v>1.9267346867394862E-8</v>
      </c>
      <c r="O113" s="4">
        <f>SUM($N$41:N113)*0.1+$N$8</f>
        <v>1.1003258160659914E-6</v>
      </c>
      <c r="P113" s="4">
        <f>SUM($O$41:O113)+0</f>
        <v>7.6924703462961138E-5</v>
      </c>
      <c r="Q113" s="5">
        <f t="shared" si="21"/>
        <v>-9.1941897023670813E-8</v>
      </c>
      <c r="R113" s="4">
        <f>SUM($Q$41:Q113)*0.1+$T$8</f>
        <v>4.5144120758636011E-6</v>
      </c>
      <c r="S113" s="4">
        <f>SUM($R$41:R113)+0</f>
        <v>3.4577216453796886E-4</v>
      </c>
      <c r="T113">
        <f t="shared" si="29"/>
        <v>4.6465722088658427E-6</v>
      </c>
      <c r="U113">
        <f t="shared" si="30"/>
        <v>3.5422563398508682E-4</v>
      </c>
      <c r="W113" s="1"/>
      <c r="AR113" s="1"/>
    </row>
    <row r="114" spans="1:44" x14ac:dyDescent="0.25">
      <c r="A114" s="7"/>
      <c r="B114">
        <f t="shared" si="31"/>
        <v>7.2999999999999901</v>
      </c>
      <c r="C114">
        <f t="shared" si="16"/>
        <v>-367.55259694786133</v>
      </c>
      <c r="D114">
        <f t="shared" si="17"/>
        <v>-318.30988618379064</v>
      </c>
      <c r="E114" s="2">
        <f t="shared" si="18"/>
        <v>-66.705029882569335</v>
      </c>
      <c r="F114">
        <f t="shared" si="22"/>
        <v>0</v>
      </c>
      <c r="G114">
        <f t="shared" si="23"/>
        <v>-486.94671814275546</v>
      </c>
      <c r="H114">
        <f t="shared" si="19"/>
        <v>2323.6621691416685</v>
      </c>
      <c r="I114" s="2">
        <f t="shared" si="24"/>
        <v>2374.1362603292519</v>
      </c>
      <c r="J114" s="41">
        <f t="shared" si="25"/>
        <v>325.22414525058286</v>
      </c>
      <c r="K114">
        <f t="shared" si="26"/>
        <v>0.61527461250577209</v>
      </c>
      <c r="L114">
        <f t="shared" si="27"/>
        <v>0</v>
      </c>
      <c r="M114" s="41">
        <f t="shared" si="28"/>
        <v>0.61527461250577209</v>
      </c>
      <c r="N114" s="5">
        <f t="shared" si="20"/>
        <v>1.9534948907219789E-8</v>
      </c>
      <c r="O114" s="4">
        <f>SUM($N$41:N114)*0.1+$N$8</f>
        <v>1.1022793109567135E-6</v>
      </c>
      <c r="P114" s="4">
        <f>SUM($O$41:O114)+0</f>
        <v>7.8026982773917857E-5</v>
      </c>
      <c r="Q114" s="5">
        <f t="shared" si="21"/>
        <v>-9.3218867815666235E-8</v>
      </c>
      <c r="R114" s="4">
        <f>SUM($Q$41:Q114)*0.1+$T$8</f>
        <v>4.5050901890820345E-6</v>
      </c>
      <c r="S114" s="4">
        <f>SUM($R$41:R114)+0</f>
        <v>3.5027725472705089E-4</v>
      </c>
      <c r="T114">
        <f t="shared" si="29"/>
        <v>4.6379798717897005E-6</v>
      </c>
      <c r="U114">
        <f t="shared" si="30"/>
        <v>3.5886259936070315E-4</v>
      </c>
      <c r="W114" s="1"/>
      <c r="AR114" s="1"/>
    </row>
    <row r="115" spans="1:44" x14ac:dyDescent="0.25">
      <c r="A115" s="7"/>
      <c r="B115">
        <f t="shared" si="31"/>
        <v>7.3999999999999897</v>
      </c>
      <c r="C115">
        <f t="shared" si="16"/>
        <v>-367.55259694786133</v>
      </c>
      <c r="D115">
        <f t="shared" si="17"/>
        <v>-318.30988618379064</v>
      </c>
      <c r="E115" s="2">
        <f t="shared" si="18"/>
        <v>-66.705029882569335</v>
      </c>
      <c r="F115">
        <f t="shared" si="22"/>
        <v>0</v>
      </c>
      <c r="G115">
        <f t="shared" si="23"/>
        <v>-493.6172211310124</v>
      </c>
      <c r="H115">
        <f t="shared" si="19"/>
        <v>2355.4931577600473</v>
      </c>
      <c r="I115" s="2">
        <f t="shared" si="24"/>
        <v>2406.6586748543095</v>
      </c>
      <c r="J115" s="41">
        <f t="shared" si="25"/>
        <v>325.22414525058286</v>
      </c>
      <c r="K115">
        <f t="shared" si="26"/>
        <v>0.62370303185516607</v>
      </c>
      <c r="L115">
        <f t="shared" si="27"/>
        <v>0</v>
      </c>
      <c r="M115" s="41">
        <f t="shared" si="28"/>
        <v>0.62370303185516607</v>
      </c>
      <c r="N115" s="5">
        <f t="shared" si="20"/>
        <v>1.9802550947044719E-8</v>
      </c>
      <c r="O115" s="4">
        <f>SUM($N$41:N115)*0.1+$N$8</f>
        <v>1.1042595660514179E-6</v>
      </c>
      <c r="P115" s="4">
        <f>SUM($O$41:O115)+0</f>
        <v>7.9131242339969271E-5</v>
      </c>
      <c r="Q115" s="5">
        <f t="shared" si="21"/>
        <v>-9.4495838607661657E-8</v>
      </c>
      <c r="R115" s="4">
        <f>SUM($Q$41:Q115)*0.1+$T$8</f>
        <v>4.4956406052212683E-6</v>
      </c>
      <c r="S115" s="4">
        <f>SUM($R$41:R115)+0</f>
        <v>3.5477289533227213E-4</v>
      </c>
      <c r="T115">
        <f t="shared" si="29"/>
        <v>4.6292735542988073E-6</v>
      </c>
      <c r="U115">
        <f t="shared" si="30"/>
        <v>3.6349079875109668E-4</v>
      </c>
      <c r="W115" s="1"/>
      <c r="AR115" s="1"/>
    </row>
    <row r="116" spans="1:44" x14ac:dyDescent="0.25">
      <c r="A116" s="7"/>
      <c r="B116">
        <f t="shared" si="31"/>
        <v>7.4999999999999893</v>
      </c>
      <c r="C116">
        <f t="shared" si="16"/>
        <v>-367.55259694786133</v>
      </c>
      <c r="D116">
        <f t="shared" si="17"/>
        <v>-318.30988618379064</v>
      </c>
      <c r="E116" s="2">
        <f t="shared" si="18"/>
        <v>-66.705029882569335</v>
      </c>
      <c r="F116">
        <f t="shared" si="22"/>
        <v>0</v>
      </c>
      <c r="G116">
        <f t="shared" si="23"/>
        <v>-500.28772411926928</v>
      </c>
      <c r="H116">
        <f t="shared" si="19"/>
        <v>2387.3241463784266</v>
      </c>
      <c r="I116" s="2">
        <f t="shared" si="24"/>
        <v>2439.1810893793681</v>
      </c>
      <c r="J116" s="41">
        <f t="shared" si="25"/>
        <v>325.22414525058286</v>
      </c>
      <c r="K116">
        <f t="shared" si="26"/>
        <v>0.63213145120456027</v>
      </c>
      <c r="L116">
        <f t="shared" si="27"/>
        <v>0</v>
      </c>
      <c r="M116" s="41">
        <f t="shared" si="28"/>
        <v>0.63213145120456027</v>
      </c>
      <c r="N116" s="5">
        <f t="shared" si="20"/>
        <v>2.0070152986869646E-8</v>
      </c>
      <c r="O116" s="4">
        <f>SUM($N$41:N116)*0.1+$N$8</f>
        <v>1.1062665813501049E-6</v>
      </c>
      <c r="P116" s="4">
        <f>SUM($O$41:O116)+0</f>
        <v>8.0237508921319377E-5</v>
      </c>
      <c r="Q116" s="5">
        <f t="shared" si="21"/>
        <v>-9.5772809399657093E-8</v>
      </c>
      <c r="R116" s="4">
        <f>SUM($Q$41:Q116)*0.1+$T$8</f>
        <v>4.4860633242813027E-6</v>
      </c>
      <c r="S116" s="4">
        <f>SUM($R$41:R116)+0</f>
        <v>3.5925895865655344E-4</v>
      </c>
      <c r="T116">
        <f t="shared" si="29"/>
        <v>4.6204534299648404E-6</v>
      </c>
      <c r="U116">
        <f t="shared" si="30"/>
        <v>3.6811011560793864E-4</v>
      </c>
      <c r="W116" s="1"/>
      <c r="AR116" s="1"/>
    </row>
    <row r="117" spans="1:44" x14ac:dyDescent="0.25">
      <c r="A117" s="7"/>
      <c r="B117">
        <f t="shared" si="31"/>
        <v>7.599999999999989</v>
      </c>
      <c r="C117">
        <f t="shared" si="16"/>
        <v>-367.55259694786133</v>
      </c>
      <c r="D117">
        <f t="shared" si="17"/>
        <v>-318.30988618379064</v>
      </c>
      <c r="E117" s="2">
        <f t="shared" si="18"/>
        <v>-66.705029882569335</v>
      </c>
      <c r="F117">
        <f t="shared" si="22"/>
        <v>0</v>
      </c>
      <c r="G117">
        <f t="shared" si="23"/>
        <v>-506.95822710752623</v>
      </c>
      <c r="H117">
        <f t="shared" si="19"/>
        <v>2419.1551349968054</v>
      </c>
      <c r="I117" s="2">
        <f t="shared" si="24"/>
        <v>2471.7035039044263</v>
      </c>
      <c r="J117" s="41">
        <f t="shared" si="25"/>
        <v>325.22414525058286</v>
      </c>
      <c r="K117">
        <f t="shared" si="26"/>
        <v>0.64055987055395447</v>
      </c>
      <c r="L117">
        <f t="shared" si="27"/>
        <v>0</v>
      </c>
      <c r="M117" s="41">
        <f t="shared" si="28"/>
        <v>0.64055987055395447</v>
      </c>
      <c r="N117" s="5">
        <f t="shared" si="20"/>
        <v>2.0337755026694575E-8</v>
      </c>
      <c r="O117" s="4">
        <f>SUM($N$41:N117)*0.1+$N$8</f>
        <v>1.1083003568527742E-6</v>
      </c>
      <c r="P117" s="4">
        <f>SUM($O$41:O117)+0</f>
        <v>8.1345809278172146E-5</v>
      </c>
      <c r="Q117" s="5">
        <f t="shared" si="21"/>
        <v>-9.7049780191652515E-8</v>
      </c>
      <c r="R117" s="4">
        <f>SUM($Q$41:Q117)*0.1+$T$8</f>
        <v>4.4763583462621376E-6</v>
      </c>
      <c r="S117" s="4">
        <f>SUM($R$41:R117)+0</f>
        <v>3.6373531700281556E-4</v>
      </c>
      <c r="T117">
        <f t="shared" si="29"/>
        <v>4.6115196763269577E-6</v>
      </c>
      <c r="U117">
        <f t="shared" si="30"/>
        <v>3.7272043346489538E-4</v>
      </c>
      <c r="W117" s="1"/>
      <c r="AR117" s="1"/>
    </row>
    <row r="118" spans="1:44" x14ac:dyDescent="0.25">
      <c r="A118" s="7"/>
      <c r="B118">
        <f t="shared" si="31"/>
        <v>7.6999999999999886</v>
      </c>
      <c r="C118">
        <f t="shared" si="16"/>
        <v>-367.55259694786133</v>
      </c>
      <c r="D118">
        <f t="shared" si="17"/>
        <v>-318.30988618379064</v>
      </c>
      <c r="E118" s="2">
        <f t="shared" si="18"/>
        <v>-66.705029882569335</v>
      </c>
      <c r="F118">
        <f t="shared" si="22"/>
        <v>0</v>
      </c>
      <c r="G118">
        <f t="shared" si="23"/>
        <v>-513.62873009578311</v>
      </c>
      <c r="H118">
        <f t="shared" si="19"/>
        <v>2450.9861236151842</v>
      </c>
      <c r="I118" s="2">
        <f t="shared" si="24"/>
        <v>2504.225918429484</v>
      </c>
      <c r="J118" s="41">
        <f t="shared" si="25"/>
        <v>325.22414525058286</v>
      </c>
      <c r="K118">
        <f t="shared" si="26"/>
        <v>0.64898828990334845</v>
      </c>
      <c r="L118">
        <f t="shared" si="27"/>
        <v>0</v>
      </c>
      <c r="M118" s="41">
        <f t="shared" si="28"/>
        <v>0.64898828990334845</v>
      </c>
      <c r="N118" s="5">
        <f t="shared" si="20"/>
        <v>2.0605357066519502E-8</v>
      </c>
      <c r="O118" s="4">
        <f>SUM($N$41:N118)*0.1+$N$8</f>
        <v>1.1103608925594263E-6</v>
      </c>
      <c r="P118" s="4">
        <f>SUM($O$41:O118)+0</f>
        <v>8.2456170170731576E-5</v>
      </c>
      <c r="Q118" s="5">
        <f t="shared" si="21"/>
        <v>-9.8326750983647924E-8</v>
      </c>
      <c r="R118" s="4">
        <f>SUM($Q$41:Q118)*0.1+$T$8</f>
        <v>4.466525671163773E-6</v>
      </c>
      <c r="S118" s="4">
        <f>SUM($R$41:R118)+0</f>
        <v>3.6820184267397934E-4</v>
      </c>
      <c r="T118">
        <f t="shared" si="29"/>
        <v>4.6024724749736808E-6</v>
      </c>
      <c r="U118">
        <f t="shared" si="30"/>
        <v>3.7732163593907317E-4</v>
      </c>
      <c r="W118" s="1"/>
      <c r="AR118" s="1"/>
    </row>
    <row r="119" spans="1:44" x14ac:dyDescent="0.25">
      <c r="A119" s="7"/>
      <c r="B119">
        <f t="shared" si="31"/>
        <v>7.7999999999999883</v>
      </c>
      <c r="C119">
        <f t="shared" si="16"/>
        <v>-367.55259694786133</v>
      </c>
      <c r="D119">
        <f t="shared" si="17"/>
        <v>-318.30988618379064</v>
      </c>
      <c r="E119" s="2">
        <f t="shared" si="18"/>
        <v>-66.705029882569335</v>
      </c>
      <c r="F119">
        <f t="shared" si="22"/>
        <v>0</v>
      </c>
      <c r="G119">
        <f t="shared" si="23"/>
        <v>-520.29923308404</v>
      </c>
      <c r="H119">
        <f t="shared" si="19"/>
        <v>2482.8171122335634</v>
      </c>
      <c r="I119" s="2">
        <f t="shared" si="24"/>
        <v>2536.7483329545425</v>
      </c>
      <c r="J119" s="41">
        <f t="shared" si="25"/>
        <v>325.22414525058286</v>
      </c>
      <c r="K119">
        <f t="shared" si="26"/>
        <v>0.65741670925274265</v>
      </c>
      <c r="L119">
        <f t="shared" si="27"/>
        <v>0</v>
      </c>
      <c r="M119" s="41">
        <f t="shared" si="28"/>
        <v>0.65741670925274265</v>
      </c>
      <c r="N119" s="5">
        <f t="shared" si="20"/>
        <v>2.0872959106344429E-8</v>
      </c>
      <c r="O119" s="4">
        <f>SUM($N$41:N119)*0.1+$N$8</f>
        <v>1.1124481884700608E-6</v>
      </c>
      <c r="P119" s="4">
        <f>SUM($O$41:O119)+0</f>
        <v>8.3568618359201635E-5</v>
      </c>
      <c r="Q119" s="5">
        <f t="shared" si="21"/>
        <v>-9.960372177564336E-8</v>
      </c>
      <c r="R119" s="4">
        <f>SUM($Q$41:Q119)*0.1+$T$8</f>
        <v>4.4565652989862089E-6</v>
      </c>
      <c r="S119" s="4">
        <f>SUM($R$41:R119)+0</f>
        <v>3.7265840797296552E-4</v>
      </c>
      <c r="T119">
        <f t="shared" si="29"/>
        <v>4.5933120116271612E-6</v>
      </c>
      <c r="U119">
        <f t="shared" si="30"/>
        <v>3.8191360673247963E-4</v>
      </c>
      <c r="W119" s="1"/>
      <c r="AR119" s="1"/>
    </row>
    <row r="120" spans="1:44" x14ac:dyDescent="0.25">
      <c r="A120" s="7"/>
      <c r="B120">
        <f t="shared" si="31"/>
        <v>7.8999999999999879</v>
      </c>
      <c r="C120">
        <f t="shared" si="16"/>
        <v>-367.55259694786133</v>
      </c>
      <c r="D120">
        <f t="shared" si="17"/>
        <v>-318.30988618379064</v>
      </c>
      <c r="E120" s="2">
        <f t="shared" si="18"/>
        <v>-66.705029882569335</v>
      </c>
      <c r="F120">
        <f t="shared" si="22"/>
        <v>0</v>
      </c>
      <c r="G120">
        <f t="shared" si="23"/>
        <v>-526.96973607229688</v>
      </c>
      <c r="H120">
        <f t="shared" si="19"/>
        <v>2514.6481008519422</v>
      </c>
      <c r="I120" s="2">
        <f t="shared" si="24"/>
        <v>2569.2707474796007</v>
      </c>
      <c r="J120" s="41">
        <f t="shared" si="25"/>
        <v>325.22414525058286</v>
      </c>
      <c r="K120">
        <f t="shared" si="26"/>
        <v>0.66584512860213674</v>
      </c>
      <c r="L120">
        <f t="shared" si="27"/>
        <v>0</v>
      </c>
      <c r="M120" s="41">
        <f t="shared" si="28"/>
        <v>0.66584512860213674</v>
      </c>
      <c r="N120" s="5">
        <f t="shared" si="20"/>
        <v>2.1140561146169358E-8</v>
      </c>
      <c r="O120" s="4">
        <f>SUM($N$41:N120)*0.1+$N$8</f>
        <v>1.1145622445846776E-6</v>
      </c>
      <c r="P120" s="4">
        <f>SUM($O$41:O120)+0</f>
        <v>8.4683180603786309E-5</v>
      </c>
      <c r="Q120" s="5">
        <f t="shared" si="21"/>
        <v>-1.0088069256763878E-7</v>
      </c>
      <c r="R120" s="4">
        <f>SUM($Q$41:Q120)*0.1+$T$8</f>
        <v>4.4464772297294444E-6</v>
      </c>
      <c r="S120" s="4">
        <f>SUM($R$41:R120)+0</f>
        <v>3.7710488520269496E-4</v>
      </c>
      <c r="T120">
        <f t="shared" si="29"/>
        <v>4.5840384762298914E-6</v>
      </c>
      <c r="U120">
        <f t="shared" si="30"/>
        <v>3.864962296335001E-4</v>
      </c>
      <c r="W120" s="1"/>
      <c r="AR120" s="1"/>
    </row>
    <row r="121" spans="1:44" x14ac:dyDescent="0.25">
      <c r="A121" s="7"/>
      <c r="B121">
        <f t="shared" si="31"/>
        <v>7.9999999999999876</v>
      </c>
      <c r="C121">
        <f t="shared" si="16"/>
        <v>-367.55259694786133</v>
      </c>
      <c r="D121">
        <f t="shared" si="17"/>
        <v>-318.30988618379064</v>
      </c>
      <c r="E121" s="2">
        <f t="shared" si="18"/>
        <v>-66.705029882569335</v>
      </c>
      <c r="F121">
        <f t="shared" si="22"/>
        <v>0</v>
      </c>
      <c r="G121">
        <f t="shared" si="23"/>
        <v>-533.64023906055388</v>
      </c>
      <c r="H121">
        <f t="shared" si="19"/>
        <v>2546.479089470321</v>
      </c>
      <c r="I121" s="2">
        <f t="shared" si="24"/>
        <v>2601.7931620046584</v>
      </c>
      <c r="J121" s="41">
        <f t="shared" si="25"/>
        <v>325.22414525058286</v>
      </c>
      <c r="K121">
        <f t="shared" si="26"/>
        <v>0.67427354795153072</v>
      </c>
      <c r="L121">
        <f t="shared" si="27"/>
        <v>0</v>
      </c>
      <c r="M121" s="41">
        <f t="shared" si="28"/>
        <v>0.67427354795153072</v>
      </c>
      <c r="N121" s="5">
        <f t="shared" si="20"/>
        <v>2.1408163185994288E-8</v>
      </c>
      <c r="O121" s="4">
        <f>SUM($N$41:N121)*0.1+$N$8</f>
        <v>1.1167030609032771E-6</v>
      </c>
      <c r="P121" s="4">
        <f>SUM($O$41:O121)+0</f>
        <v>8.5799883664689581E-5</v>
      </c>
      <c r="Q121" s="5">
        <f t="shared" si="21"/>
        <v>-1.021576633596342E-7</v>
      </c>
      <c r="R121" s="4">
        <f>SUM($Q$41:Q121)*0.1+$T$8</f>
        <v>4.4362614633934814E-6</v>
      </c>
      <c r="S121" s="4">
        <f>SUM($R$41:R121)+0</f>
        <v>3.8154114666608845E-4</v>
      </c>
      <c r="T121">
        <f t="shared" si="29"/>
        <v>4.5746520630339549E-6</v>
      </c>
      <c r="U121">
        <f t="shared" si="30"/>
        <v>3.9106938851839055E-4</v>
      </c>
      <c r="W121" s="1"/>
      <c r="AR121" s="1"/>
    </row>
    <row r="122" spans="1:44" x14ac:dyDescent="0.25">
      <c r="A122" s="7"/>
      <c r="B122">
        <f t="shared" si="31"/>
        <v>8.0999999999999872</v>
      </c>
      <c r="C122">
        <f t="shared" si="16"/>
        <v>-367.55259694786133</v>
      </c>
      <c r="D122">
        <f t="shared" si="17"/>
        <v>-318.30988618379064</v>
      </c>
      <c r="E122" s="2">
        <f t="shared" si="18"/>
        <v>-66.705029882569335</v>
      </c>
      <c r="F122">
        <f t="shared" si="22"/>
        <v>0</v>
      </c>
      <c r="G122">
        <f t="shared" si="23"/>
        <v>-540.31074204881077</v>
      </c>
      <c r="H122">
        <f t="shared" si="19"/>
        <v>2578.3100780887003</v>
      </c>
      <c r="I122" s="2">
        <f t="shared" si="24"/>
        <v>2634.315576529717</v>
      </c>
      <c r="J122" s="41">
        <f t="shared" si="25"/>
        <v>325.22414525058286</v>
      </c>
      <c r="K122">
        <f t="shared" si="26"/>
        <v>0.68270196730092503</v>
      </c>
      <c r="L122">
        <f t="shared" si="27"/>
        <v>0</v>
      </c>
      <c r="M122" s="41">
        <f t="shared" si="28"/>
        <v>0.68270196730092503</v>
      </c>
      <c r="N122" s="5">
        <f t="shared" si="20"/>
        <v>2.1675765225819215E-8</v>
      </c>
      <c r="O122" s="4">
        <f>SUM($N$41:N122)*0.1+$N$8</f>
        <v>1.118870637425859E-6</v>
      </c>
      <c r="P122" s="4">
        <f>SUM($O$41:O122)+0</f>
        <v>8.6918754302115435E-5</v>
      </c>
      <c r="Q122" s="5">
        <f t="shared" si="21"/>
        <v>-1.0343463415162964E-7</v>
      </c>
      <c r="R122" s="4">
        <f>SUM($Q$41:Q122)*0.1+$T$8</f>
        <v>4.425917999978318E-6</v>
      </c>
      <c r="S122" s="4">
        <f>SUM($R$41:R122)+0</f>
        <v>3.8596706466606674E-4</v>
      </c>
      <c r="T122">
        <f t="shared" si="29"/>
        <v>4.5651529706928579E-6</v>
      </c>
      <c r="U122">
        <f t="shared" si="30"/>
        <v>3.9563296735278678E-4</v>
      </c>
      <c r="W122" s="1"/>
      <c r="AR122" s="1"/>
    </row>
    <row r="123" spans="1:44" x14ac:dyDescent="0.25">
      <c r="A123" s="7"/>
      <c r="B123">
        <f t="shared" si="31"/>
        <v>8.1999999999999869</v>
      </c>
      <c r="C123">
        <f t="shared" si="16"/>
        <v>-367.55259694786133</v>
      </c>
      <c r="D123">
        <f t="shared" si="17"/>
        <v>-318.30988618379064</v>
      </c>
      <c r="E123" s="2">
        <f t="shared" si="18"/>
        <v>-66.705029882569335</v>
      </c>
      <c r="F123">
        <f t="shared" si="22"/>
        <v>0</v>
      </c>
      <c r="G123">
        <f t="shared" si="23"/>
        <v>-546.98124503706765</v>
      </c>
      <c r="H123">
        <f t="shared" si="19"/>
        <v>2610.1410667070791</v>
      </c>
      <c r="I123" s="2">
        <f t="shared" si="24"/>
        <v>2666.8379910547751</v>
      </c>
      <c r="J123" s="41">
        <f t="shared" si="25"/>
        <v>325.22414525058286</v>
      </c>
      <c r="K123">
        <f t="shared" si="26"/>
        <v>0.69113038665031912</v>
      </c>
      <c r="L123">
        <f t="shared" si="27"/>
        <v>0</v>
      </c>
      <c r="M123" s="41">
        <f t="shared" si="28"/>
        <v>0.69113038665031912</v>
      </c>
      <c r="N123" s="5">
        <f t="shared" si="20"/>
        <v>2.1943367265644141E-8</v>
      </c>
      <c r="O123" s="4">
        <f>SUM($N$41:N123)*0.1+$N$8</f>
        <v>1.1210649741524233E-6</v>
      </c>
      <c r="P123" s="4">
        <f>SUM($O$41:O123)+0</f>
        <v>8.8039819276267855E-5</v>
      </c>
      <c r="Q123" s="5">
        <f t="shared" si="21"/>
        <v>-1.0471160494362506E-7</v>
      </c>
      <c r="R123" s="4">
        <f>SUM($Q$41:Q123)*0.1+$T$8</f>
        <v>4.415446839483956E-6</v>
      </c>
      <c r="S123" s="4">
        <f>SUM($R$41:R123)+0</f>
        <v>3.9038251150555069E-4</v>
      </c>
      <c r="T123">
        <f t="shared" si="29"/>
        <v>4.5555414023560612E-6</v>
      </c>
      <c r="U123">
        <f t="shared" si="30"/>
        <v>4.0018685019323072E-4</v>
      </c>
      <c r="W123" s="1"/>
      <c r="AR123" s="1"/>
    </row>
    <row r="124" spans="1:44" x14ac:dyDescent="0.25">
      <c r="A124" s="7"/>
      <c r="B124">
        <f t="shared" si="31"/>
        <v>8.2999999999999865</v>
      </c>
      <c r="C124">
        <f t="shared" si="16"/>
        <v>-367.55259694786133</v>
      </c>
      <c r="D124">
        <f t="shared" si="17"/>
        <v>-318.30988618379064</v>
      </c>
      <c r="E124" s="2">
        <f t="shared" si="18"/>
        <v>-66.705029882569335</v>
      </c>
      <c r="F124">
        <f t="shared" si="22"/>
        <v>0</v>
      </c>
      <c r="G124">
        <f t="shared" si="23"/>
        <v>-553.65174802532454</v>
      </c>
      <c r="H124">
        <f t="shared" si="19"/>
        <v>2641.9720553254579</v>
      </c>
      <c r="I124" s="2">
        <f t="shared" si="24"/>
        <v>2699.3604055798332</v>
      </c>
      <c r="J124" s="41">
        <f t="shared" si="25"/>
        <v>325.22414525058286</v>
      </c>
      <c r="K124">
        <f t="shared" si="26"/>
        <v>0.69955880599971321</v>
      </c>
      <c r="L124">
        <f t="shared" si="27"/>
        <v>0</v>
      </c>
      <c r="M124" s="41">
        <f t="shared" si="28"/>
        <v>0.69955880599971321</v>
      </c>
      <c r="N124" s="5">
        <f t="shared" si="20"/>
        <v>2.2210969305469071E-8</v>
      </c>
      <c r="O124" s="4">
        <f>SUM($N$41:N124)*0.1+$N$8</f>
        <v>1.1232860710829704E-6</v>
      </c>
      <c r="P124" s="4">
        <f>SUM($O$41:O124)+0</f>
        <v>8.9163105347350824E-5</v>
      </c>
      <c r="Q124" s="5">
        <f t="shared" si="21"/>
        <v>-1.0598857573562048E-7</v>
      </c>
      <c r="R124" s="4">
        <f>SUM($Q$41:Q124)*0.1+$T$8</f>
        <v>4.4048479819103936E-6</v>
      </c>
      <c r="S124" s="4">
        <f>SUM($R$41:R124)+0</f>
        <v>3.9478735948746108E-4</v>
      </c>
      <c r="T124">
        <f t="shared" si="29"/>
        <v>4.5458175657662597E-6</v>
      </c>
      <c r="U124">
        <f t="shared" si="30"/>
        <v>4.0473092118871348E-4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25">
      <c r="A125" s="7"/>
      <c r="B125">
        <f t="shared" si="31"/>
        <v>8.3999999999999861</v>
      </c>
      <c r="C125">
        <f t="shared" si="16"/>
        <v>-367.55259694786133</v>
      </c>
      <c r="D125">
        <f t="shared" si="17"/>
        <v>-318.30988618379064</v>
      </c>
      <c r="E125" s="2">
        <f t="shared" si="18"/>
        <v>-66.705029882569335</v>
      </c>
      <c r="F125">
        <f t="shared" si="22"/>
        <v>0</v>
      </c>
      <c r="G125">
        <f t="shared" si="23"/>
        <v>-560.32225101358154</v>
      </c>
      <c r="H125">
        <f t="shared" si="19"/>
        <v>2673.8030439438371</v>
      </c>
      <c r="I125" s="2">
        <f t="shared" si="24"/>
        <v>2731.8828201048918</v>
      </c>
      <c r="J125" s="41">
        <f t="shared" si="25"/>
        <v>325.22414525058286</v>
      </c>
      <c r="K125">
        <f t="shared" si="26"/>
        <v>0.70798722534910741</v>
      </c>
      <c r="L125">
        <f t="shared" si="27"/>
        <v>0</v>
      </c>
      <c r="M125" s="41">
        <f t="shared" si="28"/>
        <v>0.70798722534910741</v>
      </c>
      <c r="N125" s="5">
        <f t="shared" si="20"/>
        <v>2.2478571345294001E-8</v>
      </c>
      <c r="O125" s="4">
        <f>SUM($N$41:N125)*0.1+$N$8</f>
        <v>1.1255339282174997E-6</v>
      </c>
      <c r="P125" s="4">
        <f>SUM($O$41:O125)+0</f>
        <v>9.0288639275568327E-5</v>
      </c>
      <c r="Q125" s="5">
        <f t="shared" si="21"/>
        <v>-1.0726554652761592E-7</v>
      </c>
      <c r="R125" s="4">
        <f>SUM($Q$41:Q125)*0.1+$T$8</f>
        <v>4.3941214272576317E-6</v>
      </c>
      <c r="S125" s="4">
        <f>SUM($R$41:R125)+0</f>
        <v>3.9918148091471872E-4</v>
      </c>
      <c r="T125">
        <f t="shared" si="29"/>
        <v>4.5359816733595123E-6</v>
      </c>
      <c r="U125">
        <f t="shared" si="30"/>
        <v>4.0926506458223579E-4</v>
      </c>
      <c r="W125" s="1"/>
    </row>
    <row r="126" spans="1:44" x14ac:dyDescent="0.25">
      <c r="A126" s="7"/>
      <c r="B126">
        <f t="shared" si="31"/>
        <v>8.4999999999999858</v>
      </c>
      <c r="C126">
        <f t="shared" si="16"/>
        <v>-367.55259694786133</v>
      </c>
      <c r="D126">
        <f t="shared" si="17"/>
        <v>-318.30988618379064</v>
      </c>
      <c r="E126" s="2">
        <f t="shared" si="18"/>
        <v>-66.705029882569335</v>
      </c>
      <c r="F126">
        <f t="shared" si="22"/>
        <v>0</v>
      </c>
      <c r="G126">
        <f t="shared" si="23"/>
        <v>-566.99275400183842</v>
      </c>
      <c r="H126">
        <f t="shared" si="19"/>
        <v>2705.6340325622159</v>
      </c>
      <c r="I126" s="2">
        <f t="shared" si="24"/>
        <v>2764.40523462995</v>
      </c>
      <c r="J126" s="41">
        <f t="shared" si="25"/>
        <v>325.22414525058286</v>
      </c>
      <c r="K126">
        <f t="shared" si="26"/>
        <v>0.7164156446985015</v>
      </c>
      <c r="L126">
        <f t="shared" si="27"/>
        <v>0</v>
      </c>
      <c r="M126" s="41">
        <f t="shared" si="28"/>
        <v>0.7164156446985015</v>
      </c>
      <c r="N126" s="5">
        <f t="shared" si="20"/>
        <v>2.2746173385118928E-8</v>
      </c>
      <c r="O126" s="4">
        <f>SUM($N$41:N126)*0.1+$N$8</f>
        <v>1.1278085455560115E-6</v>
      </c>
      <c r="P126" s="4">
        <f>SUM($O$41:O126)+0</f>
        <v>9.1416447821124333E-5</v>
      </c>
      <c r="Q126" s="5">
        <f t="shared" si="21"/>
        <v>-1.0854251731961133E-7</v>
      </c>
      <c r="R126" s="4">
        <f>SUM($Q$41:Q126)*0.1+$T$8</f>
        <v>4.3832671755256713E-6</v>
      </c>
      <c r="S126" s="4">
        <f>SUM($R$41:R126)+0</f>
        <v>4.035647480902444E-4</v>
      </c>
      <c r="T126">
        <f t="shared" si="29"/>
        <v>4.5260339423683027E-6</v>
      </c>
      <c r="U126">
        <f t="shared" si="30"/>
        <v>4.1378916471238682E-4</v>
      </c>
      <c r="W126" s="1"/>
    </row>
    <row r="127" spans="1:44" x14ac:dyDescent="0.25">
      <c r="A127" s="7"/>
      <c r="B127">
        <f t="shared" si="31"/>
        <v>8.5999999999999854</v>
      </c>
      <c r="C127">
        <f t="shared" si="16"/>
        <v>-367.55259694786133</v>
      </c>
      <c r="D127">
        <f t="shared" si="17"/>
        <v>-318.30988618379064</v>
      </c>
      <c r="E127" s="2">
        <f t="shared" si="18"/>
        <v>-66.705029882569335</v>
      </c>
      <c r="F127">
        <f t="shared" si="22"/>
        <v>0</v>
      </c>
      <c r="G127">
        <f t="shared" si="23"/>
        <v>-573.66325699009531</v>
      </c>
      <c r="H127">
        <f t="shared" si="19"/>
        <v>2737.4650211805947</v>
      </c>
      <c r="I127" s="2">
        <f t="shared" si="24"/>
        <v>2796.9276491550077</v>
      </c>
      <c r="J127" s="41">
        <f t="shared" si="25"/>
        <v>325.22414525058286</v>
      </c>
      <c r="K127">
        <f t="shared" si="26"/>
        <v>0.72484406404789559</v>
      </c>
      <c r="L127">
        <f t="shared" si="27"/>
        <v>0</v>
      </c>
      <c r="M127" s="41">
        <f t="shared" si="28"/>
        <v>0.72484406404789559</v>
      </c>
      <c r="N127" s="5">
        <f t="shared" si="20"/>
        <v>2.3013775424943854E-8</v>
      </c>
      <c r="O127" s="4">
        <f>SUM($N$41:N127)*0.1+$N$8</f>
        <v>1.130109923098506E-6</v>
      </c>
      <c r="P127" s="4">
        <f>SUM($O$41:O127)+0</f>
        <v>9.2546557744222841E-5</v>
      </c>
      <c r="Q127" s="5">
        <f t="shared" si="21"/>
        <v>-1.0981948811160675E-7</v>
      </c>
      <c r="R127" s="4">
        <f>SUM($Q$41:Q127)*0.1+$T$8</f>
        <v>4.3722852267145104E-6</v>
      </c>
      <c r="S127" s="4">
        <f>SUM($R$41:R127)+0</f>
        <v>4.0793703331695893E-4</v>
      </c>
      <c r="T127">
        <f t="shared" si="29"/>
        <v>4.5159745949276184E-6</v>
      </c>
      <c r="U127">
        <f t="shared" si="30"/>
        <v>4.1830310601494039E-4</v>
      </c>
      <c r="W127" s="1"/>
    </row>
    <row r="128" spans="1:44" x14ac:dyDescent="0.25">
      <c r="A128" s="7"/>
      <c r="B128">
        <f t="shared" si="31"/>
        <v>8.6999999999999851</v>
      </c>
      <c r="C128">
        <f t="shared" si="16"/>
        <v>-367.55259694786133</v>
      </c>
      <c r="D128">
        <f t="shared" si="17"/>
        <v>-318.30988618379064</v>
      </c>
      <c r="E128" s="2">
        <f t="shared" si="18"/>
        <v>-66.705029882569335</v>
      </c>
      <c r="F128">
        <f t="shared" si="22"/>
        <v>0</v>
      </c>
      <c r="G128">
        <f t="shared" si="23"/>
        <v>-580.33375997835219</v>
      </c>
      <c r="H128">
        <f t="shared" si="19"/>
        <v>2769.296009798974</v>
      </c>
      <c r="I128" s="2">
        <f t="shared" si="24"/>
        <v>2829.4500636800663</v>
      </c>
      <c r="J128" s="41">
        <f t="shared" si="25"/>
        <v>325.22414525058286</v>
      </c>
      <c r="K128">
        <f t="shared" si="26"/>
        <v>0.73327248339728979</v>
      </c>
      <c r="L128">
        <f t="shared" si="27"/>
        <v>0</v>
      </c>
      <c r="M128" s="41">
        <f t="shared" si="28"/>
        <v>0.73327248339728979</v>
      </c>
      <c r="N128" s="5">
        <f t="shared" si="20"/>
        <v>2.3281377464768781E-8</v>
      </c>
      <c r="O128" s="4">
        <f>SUM($N$41:N128)*0.1+$N$8</f>
        <v>1.1324380608449829E-6</v>
      </c>
      <c r="P128" s="4">
        <f>SUM($O$41:O128)+0</f>
        <v>9.367899580506782E-5</v>
      </c>
      <c r="Q128" s="5">
        <f t="shared" si="21"/>
        <v>-1.1109645890360219E-7</v>
      </c>
      <c r="R128" s="4">
        <f>SUM($Q$41:Q128)*0.1+$T$8</f>
        <v>4.3611755808241501E-6</v>
      </c>
      <c r="S128" s="4">
        <f>SUM($R$41:R128)+0</f>
        <v>4.1229820889778309E-4</v>
      </c>
      <c r="T128">
        <f t="shared" si="29"/>
        <v>4.5058038581841546E-6</v>
      </c>
      <c r="U128">
        <f t="shared" si="30"/>
        <v>4.2280677302447024E-4</v>
      </c>
      <c r="W128" s="1"/>
    </row>
    <row r="129" spans="1:23" x14ac:dyDescent="0.25">
      <c r="A129" s="7"/>
      <c r="B129">
        <f t="shared" si="31"/>
        <v>8.7999999999999847</v>
      </c>
      <c r="C129">
        <f t="shared" si="16"/>
        <v>-367.55259694786133</v>
      </c>
      <c r="D129">
        <f t="shared" si="17"/>
        <v>-318.30988618379064</v>
      </c>
      <c r="E129" s="2">
        <f t="shared" si="18"/>
        <v>-66.705029882569335</v>
      </c>
      <c r="F129">
        <f t="shared" si="22"/>
        <v>0</v>
      </c>
      <c r="G129">
        <f t="shared" si="23"/>
        <v>-587.00426296660908</v>
      </c>
      <c r="H129">
        <f t="shared" si="19"/>
        <v>2801.1269984173528</v>
      </c>
      <c r="I129" s="2">
        <f t="shared" si="24"/>
        <v>2861.9724782051244</v>
      </c>
      <c r="J129" s="41">
        <f t="shared" si="25"/>
        <v>325.22414525058286</v>
      </c>
      <c r="K129">
        <f t="shared" si="26"/>
        <v>0.74170090274668388</v>
      </c>
      <c r="L129">
        <f t="shared" si="27"/>
        <v>0</v>
      </c>
      <c r="M129" s="41">
        <f t="shared" si="28"/>
        <v>0.74170090274668388</v>
      </c>
      <c r="N129" s="5">
        <f t="shared" si="20"/>
        <v>2.3548979504593711E-8</v>
      </c>
      <c r="O129" s="4">
        <f>SUM($N$41:N129)*0.1+$N$8</f>
        <v>1.1347929587954423E-6</v>
      </c>
      <c r="P129" s="4">
        <f>SUM($O$41:O129)+0</f>
        <v>9.4813788763863267E-5</v>
      </c>
      <c r="Q129" s="5">
        <f t="shared" si="21"/>
        <v>-1.1237342969559761E-7</v>
      </c>
      <c r="R129" s="4">
        <f>SUM($Q$41:Q129)*0.1+$T$8</f>
        <v>4.3499382378545903E-6</v>
      </c>
      <c r="S129" s="4">
        <f>SUM($R$41:R129)+0</f>
        <v>4.166481471356377E-4</v>
      </c>
      <c r="T129">
        <f t="shared" si="29"/>
        <v>4.4955219644087172E-6</v>
      </c>
      <c r="U129">
        <f t="shared" si="30"/>
        <v>4.2730005037598402E-4</v>
      </c>
      <c r="W129" s="1"/>
    </row>
    <row r="130" spans="1:23" x14ac:dyDescent="0.25">
      <c r="A130" s="7"/>
      <c r="B130">
        <f t="shared" si="31"/>
        <v>8.8999999999999844</v>
      </c>
      <c r="C130">
        <f t="shared" si="16"/>
        <v>-367.55259694786133</v>
      </c>
      <c r="D130">
        <f t="shared" si="17"/>
        <v>-318.30988618379064</v>
      </c>
      <c r="E130" s="2">
        <f t="shared" si="18"/>
        <v>-66.705029882569335</v>
      </c>
      <c r="F130">
        <f t="shared" si="22"/>
        <v>0</v>
      </c>
      <c r="G130">
        <f t="shared" si="23"/>
        <v>-593.67476595486607</v>
      </c>
      <c r="H130">
        <f t="shared" si="19"/>
        <v>2832.9579870357315</v>
      </c>
      <c r="I130" s="2">
        <f t="shared" si="24"/>
        <v>2894.4948927301821</v>
      </c>
      <c r="J130" s="41">
        <f t="shared" si="25"/>
        <v>325.22414525058286</v>
      </c>
      <c r="K130">
        <f t="shared" si="26"/>
        <v>0.75012932209607786</v>
      </c>
      <c r="L130">
        <f t="shared" si="27"/>
        <v>0</v>
      </c>
      <c r="M130" s="41">
        <f t="shared" si="28"/>
        <v>0.75012932209607786</v>
      </c>
      <c r="N130" s="5">
        <f t="shared" si="20"/>
        <v>2.3816581544418641E-8</v>
      </c>
      <c r="O130" s="4">
        <f>SUM($N$41:N130)*0.1+$N$8</f>
        <v>1.1371746169498841E-6</v>
      </c>
      <c r="P130" s="4">
        <f>SUM($O$41:O130)+0</f>
        <v>9.5950963380813154E-5</v>
      </c>
      <c r="Q130" s="5">
        <f t="shared" si="21"/>
        <v>-1.1365040048759303E-7</v>
      </c>
      <c r="R130" s="4">
        <f>SUM($Q$41:Q130)*0.1+$T$8</f>
        <v>4.3385731978058311E-6</v>
      </c>
      <c r="S130" s="4">
        <f>SUM($R$41:R130)+0</f>
        <v>4.2098672033344354E-4</v>
      </c>
      <c r="T130">
        <f t="shared" si="29"/>
        <v>4.4851291511119532E-6</v>
      </c>
      <c r="U130">
        <f t="shared" si="30"/>
        <v>4.3178282280657615E-4</v>
      </c>
      <c r="W130" s="1"/>
    </row>
    <row r="131" spans="1:23" x14ac:dyDescent="0.25">
      <c r="A131" s="7"/>
      <c r="B131">
        <f t="shared" si="31"/>
        <v>8.999999999999984</v>
      </c>
      <c r="C131">
        <f t="shared" si="16"/>
        <v>-367.55259694786133</v>
      </c>
      <c r="D131">
        <f t="shared" si="17"/>
        <v>-318.30988618379064</v>
      </c>
      <c r="E131" s="2">
        <f t="shared" si="18"/>
        <v>-66.705029882569335</v>
      </c>
      <c r="F131">
        <f t="shared" si="22"/>
        <v>0</v>
      </c>
      <c r="G131">
        <f t="shared" si="23"/>
        <v>-600.34526894312296</v>
      </c>
      <c r="H131">
        <f t="shared" si="19"/>
        <v>2864.7889756541108</v>
      </c>
      <c r="I131" s="2">
        <f t="shared" si="24"/>
        <v>2927.0173072552407</v>
      </c>
      <c r="J131" s="41">
        <f t="shared" si="25"/>
        <v>325.22414525058286</v>
      </c>
      <c r="K131">
        <f t="shared" si="26"/>
        <v>0.75855774144547206</v>
      </c>
      <c r="L131">
        <f t="shared" si="27"/>
        <v>0</v>
      </c>
      <c r="M131" s="41">
        <f t="shared" si="28"/>
        <v>0.75855774144547206</v>
      </c>
      <c r="N131" s="5">
        <f t="shared" si="20"/>
        <v>2.4084183584243567E-8</v>
      </c>
      <c r="O131" s="4">
        <f>SUM($N$41:N131)*0.1+$N$8</f>
        <v>1.1395830353083084E-6</v>
      </c>
      <c r="P131" s="4">
        <f>SUM($O$41:O131)+0</f>
        <v>9.7090546416121463E-5</v>
      </c>
      <c r="Q131" s="5">
        <f t="shared" si="21"/>
        <v>-1.1492737127958847E-7</v>
      </c>
      <c r="R131" s="4">
        <f>SUM($Q$41:Q131)*0.1+$T$8</f>
        <v>4.3270804606778723E-6</v>
      </c>
      <c r="S131" s="4">
        <f>SUM($R$41:R131)+0</f>
        <v>4.2531380079412141E-4</v>
      </c>
      <c r="T131">
        <f t="shared" si="29"/>
        <v>4.4746256611634817E-6</v>
      </c>
      <c r="U131">
        <f t="shared" si="30"/>
        <v>4.3625497515710081E-4</v>
      </c>
      <c r="W131" s="1"/>
    </row>
    <row r="132" spans="1:23" x14ac:dyDescent="0.25">
      <c r="A132" s="7"/>
      <c r="B132">
        <f t="shared" si="31"/>
        <v>9.0999999999999837</v>
      </c>
      <c r="C132">
        <f t="shared" si="16"/>
        <v>-367.55259694786133</v>
      </c>
      <c r="D132">
        <f t="shared" si="17"/>
        <v>-318.30988618379064</v>
      </c>
      <c r="E132" s="2">
        <f t="shared" si="18"/>
        <v>-66.705029882569335</v>
      </c>
      <c r="F132">
        <f t="shared" si="22"/>
        <v>0</v>
      </c>
      <c r="G132">
        <f t="shared" si="23"/>
        <v>-607.01577193137985</v>
      </c>
      <c r="H132">
        <f t="shared" si="19"/>
        <v>2896.6199642724896</v>
      </c>
      <c r="I132" s="2">
        <f t="shared" si="24"/>
        <v>2959.5397217802988</v>
      </c>
      <c r="J132" s="41">
        <f t="shared" si="25"/>
        <v>325.22414525058286</v>
      </c>
      <c r="K132">
        <f t="shared" si="26"/>
        <v>0.76698616079486626</v>
      </c>
      <c r="L132">
        <f t="shared" si="27"/>
        <v>0</v>
      </c>
      <c r="M132" s="41">
        <f t="shared" si="28"/>
        <v>0.76698616079486626</v>
      </c>
      <c r="N132" s="5">
        <f t="shared" si="20"/>
        <v>2.4351785624068494E-8</v>
      </c>
      <c r="O132" s="4">
        <f>SUM($N$41:N132)*0.1+$N$8</f>
        <v>1.1420182138707153E-6</v>
      </c>
      <c r="P132" s="4">
        <f>SUM($O$41:O132)+0</f>
        <v>9.8232564629992179E-5</v>
      </c>
      <c r="Q132" s="5">
        <f t="shared" si="21"/>
        <v>-1.1620434207158389E-7</v>
      </c>
      <c r="R132" s="4">
        <f>SUM($Q$41:Q132)*0.1+$T$8</f>
        <v>4.3154600264707141E-6</v>
      </c>
      <c r="S132" s="4">
        <f>SUM($R$41:R132)+0</f>
        <v>4.2962926082059212E-4</v>
      </c>
      <c r="T132">
        <f t="shared" si="29"/>
        <v>4.464011742914558E-6</v>
      </c>
      <c r="U132">
        <f t="shared" si="30"/>
        <v>4.4071639237386437E-4</v>
      </c>
      <c r="W132" s="1"/>
    </row>
    <row r="133" spans="1:23" x14ac:dyDescent="0.25">
      <c r="A133" s="7"/>
      <c r="B133">
        <f t="shared" si="31"/>
        <v>9.1999999999999833</v>
      </c>
      <c r="C133">
        <f t="shared" si="16"/>
        <v>-367.55259694786133</v>
      </c>
      <c r="D133">
        <f t="shared" si="17"/>
        <v>-318.30988618379064</v>
      </c>
      <c r="E133" s="2">
        <f t="shared" si="18"/>
        <v>-66.705029882569335</v>
      </c>
      <c r="F133">
        <f t="shared" si="22"/>
        <v>0</v>
      </c>
      <c r="G133">
        <f t="shared" si="23"/>
        <v>-613.68627491963673</v>
      </c>
      <c r="H133">
        <f t="shared" si="19"/>
        <v>2928.4509528908684</v>
      </c>
      <c r="I133" s="2">
        <f t="shared" si="24"/>
        <v>2992.0621363053565</v>
      </c>
      <c r="J133" s="41">
        <f t="shared" si="25"/>
        <v>325.22414525058286</v>
      </c>
      <c r="K133">
        <f t="shared" si="26"/>
        <v>0.77541458014426023</v>
      </c>
      <c r="L133">
        <f t="shared" si="27"/>
        <v>0</v>
      </c>
      <c r="M133" s="41">
        <f t="shared" si="28"/>
        <v>0.77541458014426023</v>
      </c>
      <c r="N133" s="5">
        <f t="shared" si="20"/>
        <v>2.4619387663893424E-8</v>
      </c>
      <c r="O133" s="4">
        <f>SUM($N$41:N133)*0.1+$N$8</f>
        <v>1.1444801526371045E-6</v>
      </c>
      <c r="P133" s="4">
        <f>SUM($O$41:O133)+0</f>
        <v>9.9377044782629286E-5</v>
      </c>
      <c r="Q133" s="5">
        <f t="shared" si="21"/>
        <v>-1.174813128635793E-7</v>
      </c>
      <c r="R133" s="4">
        <f>SUM($Q$41:Q133)*0.1+$T$8</f>
        <v>4.3037118951843555E-6</v>
      </c>
      <c r="S133" s="4">
        <f>SUM($R$41:R133)+0</f>
        <v>4.3393297271577646E-4</v>
      </c>
      <c r="T133">
        <f t="shared" si="29"/>
        <v>4.4532876503243722E-6</v>
      </c>
      <c r="U133">
        <f t="shared" si="30"/>
        <v>4.4516695951033868E-4</v>
      </c>
      <c r="W133" s="1"/>
    </row>
    <row r="134" spans="1:23" x14ac:dyDescent="0.25">
      <c r="A134" s="7"/>
      <c r="B134">
        <f t="shared" si="31"/>
        <v>9.2999999999999829</v>
      </c>
      <c r="C134">
        <f t="shared" si="16"/>
        <v>-367.55259694786133</v>
      </c>
      <c r="D134">
        <f t="shared" si="17"/>
        <v>-318.30988618379064</v>
      </c>
      <c r="E134" s="2">
        <f t="shared" si="18"/>
        <v>-66.705029882569335</v>
      </c>
      <c r="F134">
        <f t="shared" si="22"/>
        <v>0</v>
      </c>
      <c r="G134">
        <f t="shared" si="23"/>
        <v>-620.35677790789373</v>
      </c>
      <c r="H134">
        <f t="shared" si="19"/>
        <v>2960.2819415092476</v>
      </c>
      <c r="I134" s="2">
        <f t="shared" si="24"/>
        <v>3024.5845508304151</v>
      </c>
      <c r="J134" s="41">
        <f t="shared" si="25"/>
        <v>325.22414525058286</v>
      </c>
      <c r="K134">
        <f t="shared" si="26"/>
        <v>0.78384299949365444</v>
      </c>
      <c r="L134">
        <f t="shared" si="27"/>
        <v>0</v>
      </c>
      <c r="M134" s="41">
        <f t="shared" si="28"/>
        <v>0.78384299949365444</v>
      </c>
      <c r="N134" s="5">
        <f t="shared" si="20"/>
        <v>2.4886989703718354E-8</v>
      </c>
      <c r="O134" s="4">
        <f>SUM($N$41:N134)*0.1+$N$8</f>
        <v>1.1469688516074765E-6</v>
      </c>
      <c r="P134" s="4">
        <f>SUM($O$41:O134)+0</f>
        <v>1.0052401363423677E-4</v>
      </c>
      <c r="Q134" s="5">
        <f t="shared" si="21"/>
        <v>-1.1875828365557475E-7</v>
      </c>
      <c r="R134" s="4">
        <f>SUM($Q$41:Q134)*0.1+$T$8</f>
        <v>4.2918360668187983E-6</v>
      </c>
      <c r="S134" s="4">
        <f>SUM($R$41:R134)+0</f>
        <v>4.3822480878259528E-4</v>
      </c>
      <c r="T134">
        <f t="shared" si="29"/>
        <v>4.4424536430900912E-6</v>
      </c>
      <c r="U134">
        <f t="shared" si="30"/>
        <v>4.496065617288947E-4</v>
      </c>
      <c r="W134" s="1"/>
    </row>
    <row r="135" spans="1:23" x14ac:dyDescent="0.25">
      <c r="A135" s="7"/>
      <c r="B135">
        <f t="shared" si="31"/>
        <v>9.3999999999999826</v>
      </c>
      <c r="C135">
        <f t="shared" si="16"/>
        <v>-367.55259694786133</v>
      </c>
      <c r="D135">
        <f t="shared" si="17"/>
        <v>-318.30988618379064</v>
      </c>
      <c r="E135" s="2">
        <f t="shared" si="18"/>
        <v>-66.705029882569335</v>
      </c>
      <c r="F135">
        <f t="shared" si="22"/>
        <v>0</v>
      </c>
      <c r="G135">
        <f t="shared" si="23"/>
        <v>-627.02728089615061</v>
      </c>
      <c r="H135">
        <f t="shared" si="19"/>
        <v>2992.1129301276264</v>
      </c>
      <c r="I135" s="2">
        <f t="shared" si="24"/>
        <v>3057.1069653554732</v>
      </c>
      <c r="J135" s="41">
        <f t="shared" si="25"/>
        <v>325.22414525058286</v>
      </c>
      <c r="K135">
        <f t="shared" si="26"/>
        <v>0.79227141884304852</v>
      </c>
      <c r="L135">
        <f t="shared" si="27"/>
        <v>0</v>
      </c>
      <c r="M135" s="41">
        <f t="shared" si="28"/>
        <v>0.79227141884304852</v>
      </c>
      <c r="N135" s="5">
        <f t="shared" si="20"/>
        <v>2.515459174354328E-8</v>
      </c>
      <c r="O135" s="4">
        <f>SUM($N$41:N135)*0.1+$N$8</f>
        <v>1.1494843107818307E-6</v>
      </c>
      <c r="P135" s="4">
        <f>SUM($O$41:O135)+0</f>
        <v>1.0167349794501859E-4</v>
      </c>
      <c r="Q135" s="5">
        <f t="shared" si="21"/>
        <v>-1.2003525444757017E-7</v>
      </c>
      <c r="R135" s="4">
        <f>SUM($Q$41:Q135)*0.1+$T$8</f>
        <v>4.2798325413740416E-6</v>
      </c>
      <c r="S135" s="4">
        <f>SUM($R$41:R135)+0</f>
        <v>4.4250464132396933E-4</v>
      </c>
      <c r="T135">
        <f t="shared" si="29"/>
        <v>4.4315099867807775E-6</v>
      </c>
      <c r="U135">
        <f t="shared" si="30"/>
        <v>4.5403508430255749E-4</v>
      </c>
      <c r="W135" s="1"/>
    </row>
    <row r="136" spans="1:23" x14ac:dyDescent="0.25">
      <c r="A136" s="7"/>
      <c r="B136">
        <f t="shared" si="31"/>
        <v>9.4999999999999822</v>
      </c>
      <c r="C136">
        <f t="shared" si="16"/>
        <v>-367.55259694786133</v>
      </c>
      <c r="D136">
        <f t="shared" si="17"/>
        <v>-318.30988618379064</v>
      </c>
      <c r="E136" s="2">
        <f t="shared" si="18"/>
        <v>-66.705029882569335</v>
      </c>
      <c r="F136">
        <f t="shared" si="22"/>
        <v>0</v>
      </c>
      <c r="G136">
        <f t="shared" si="23"/>
        <v>-633.6977838844075</v>
      </c>
      <c r="H136">
        <f t="shared" si="19"/>
        <v>3023.9439187460052</v>
      </c>
      <c r="I136" s="2">
        <f t="shared" si="24"/>
        <v>3089.6293798805314</v>
      </c>
      <c r="J136" s="41">
        <f t="shared" si="25"/>
        <v>325.22414525058286</v>
      </c>
      <c r="K136">
        <f t="shared" si="26"/>
        <v>0.80069983819244261</v>
      </c>
      <c r="L136">
        <f t="shared" si="27"/>
        <v>0</v>
      </c>
      <c r="M136" s="41">
        <f t="shared" si="28"/>
        <v>0.80069983819244261</v>
      </c>
      <c r="N136" s="5">
        <f t="shared" si="20"/>
        <v>2.5422193783368207E-8</v>
      </c>
      <c r="O136" s="4">
        <f>SUM($N$41:N136)*0.1+$N$8</f>
        <v>1.1520265301601676E-6</v>
      </c>
      <c r="P136" s="4">
        <f>SUM($O$41:O136)+0</f>
        <v>1.0282552447517876E-4</v>
      </c>
      <c r="Q136" s="5">
        <f t="shared" si="21"/>
        <v>-1.2131222523956558E-7</v>
      </c>
      <c r="R136" s="4">
        <f>SUM($Q$41:Q136)*0.1+$T$8</f>
        <v>4.2677013188500845E-6</v>
      </c>
      <c r="S136" s="4">
        <f>SUM($R$41:R136)+0</f>
        <v>4.467723426428194E-4</v>
      </c>
      <c r="T136">
        <f t="shared" si="29"/>
        <v>4.4204569529752949E-6</v>
      </c>
      <c r="U136">
        <f t="shared" si="30"/>
        <v>4.584524126167823E-4</v>
      </c>
      <c r="W136" s="1"/>
    </row>
    <row r="137" spans="1:23" x14ac:dyDescent="0.25">
      <c r="A137" s="7"/>
      <c r="B137">
        <f t="shared" si="31"/>
        <v>9.5999999999999819</v>
      </c>
      <c r="C137">
        <f t="shared" si="16"/>
        <v>-367.55259694786133</v>
      </c>
      <c r="D137">
        <f t="shared" si="17"/>
        <v>-318.30988618379064</v>
      </c>
      <c r="E137" s="2">
        <f t="shared" si="18"/>
        <v>-66.705029882569335</v>
      </c>
      <c r="F137">
        <f t="shared" si="22"/>
        <v>0</v>
      </c>
      <c r="G137">
        <f t="shared" si="23"/>
        <v>-640.36828687266438</v>
      </c>
      <c r="H137">
        <f t="shared" si="19"/>
        <v>3055.7749073643845</v>
      </c>
      <c r="I137" s="2">
        <f t="shared" si="24"/>
        <v>3122.15179440559</v>
      </c>
      <c r="J137" s="41">
        <f t="shared" si="25"/>
        <v>325.22414525058286</v>
      </c>
      <c r="K137">
        <f t="shared" si="26"/>
        <v>0.80912825754183693</v>
      </c>
      <c r="L137">
        <f t="shared" si="27"/>
        <v>0</v>
      </c>
      <c r="M137" s="41">
        <f t="shared" si="28"/>
        <v>0.80912825754183693</v>
      </c>
      <c r="N137" s="5">
        <f t="shared" si="20"/>
        <v>2.5689795823193137E-8</v>
      </c>
      <c r="O137" s="4">
        <f>SUM($N$41:N137)*0.1+$N$8</f>
        <v>1.1545955097424869E-6</v>
      </c>
      <c r="P137" s="4">
        <f>SUM($O$41:O137)+0</f>
        <v>1.0398011998492125E-4</v>
      </c>
      <c r="Q137" s="5">
        <f t="shared" si="21"/>
        <v>-1.2258919603156101E-7</v>
      </c>
      <c r="R137" s="4">
        <f>SUM($Q$41:Q137)*0.1+$T$8</f>
        <v>4.2554423992469289E-6</v>
      </c>
      <c r="S137" s="4">
        <f>SUM($R$41:R137)+0</f>
        <v>4.5102778504206635E-4</v>
      </c>
      <c r="T137">
        <f t="shared" si="29"/>
        <v>4.4092948194043424E-6</v>
      </c>
      <c r="U137">
        <f t="shared" si="30"/>
        <v>4.6285843217125366E-4</v>
      </c>
      <c r="W137" s="1"/>
    </row>
    <row r="138" spans="1:23" x14ac:dyDescent="0.25">
      <c r="A138" s="7"/>
      <c r="B138">
        <f t="shared" si="31"/>
        <v>9.6999999999999815</v>
      </c>
      <c r="C138">
        <f t="shared" si="16"/>
        <v>-367.55259694786133</v>
      </c>
      <c r="D138">
        <f t="shared" si="17"/>
        <v>-318.30988618379064</v>
      </c>
      <c r="E138" s="2">
        <f t="shared" si="18"/>
        <v>-66.705029882569335</v>
      </c>
      <c r="F138">
        <f t="shared" si="22"/>
        <v>0</v>
      </c>
      <c r="G138">
        <f t="shared" si="23"/>
        <v>-647.03878986092127</v>
      </c>
      <c r="H138">
        <f t="shared" si="19"/>
        <v>3087.6058959827633</v>
      </c>
      <c r="I138" s="2">
        <f t="shared" si="24"/>
        <v>3154.6742089306476</v>
      </c>
      <c r="J138" s="41">
        <f t="shared" si="25"/>
        <v>325.22414525058286</v>
      </c>
      <c r="K138">
        <f t="shared" si="26"/>
        <v>0.8175566768912309</v>
      </c>
      <c r="L138">
        <f t="shared" si="27"/>
        <v>0</v>
      </c>
      <c r="M138" s="41">
        <f t="shared" si="28"/>
        <v>0.8175566768912309</v>
      </c>
      <c r="N138" s="5">
        <f t="shared" si="20"/>
        <v>2.5957397863018063E-8</v>
      </c>
      <c r="O138" s="4">
        <f>SUM($N$41:N138)*0.1+$N$8</f>
        <v>1.1571912495287887E-6</v>
      </c>
      <c r="P138" s="4">
        <f>SUM($O$41:O138)+0</f>
        <v>1.0513731123445004E-4</v>
      </c>
      <c r="Q138" s="5">
        <f t="shared" si="21"/>
        <v>-1.2386616682355642E-7</v>
      </c>
      <c r="R138" s="4">
        <f>SUM($Q$41:Q138)*0.1+$T$8</f>
        <v>4.2430557825645729E-6</v>
      </c>
      <c r="S138" s="4">
        <f>SUM($R$41:R138)+0</f>
        <v>4.5527084082463092E-4</v>
      </c>
      <c r="T138">
        <f t="shared" si="29"/>
        <v>4.398023870096735E-6</v>
      </c>
      <c r="U138">
        <f t="shared" si="30"/>
        <v>4.6725302858170546E-4</v>
      </c>
      <c r="W138" s="1"/>
    </row>
    <row r="139" spans="1:23" x14ac:dyDescent="0.25">
      <c r="A139" s="7"/>
      <c r="B139">
        <f t="shared" si="31"/>
        <v>9.7999999999999812</v>
      </c>
      <c r="C139">
        <f t="shared" si="16"/>
        <v>-367.55259694786133</v>
      </c>
      <c r="D139">
        <f t="shared" si="17"/>
        <v>-318.30988618379064</v>
      </c>
      <c r="E139" s="2">
        <f t="shared" si="18"/>
        <v>-66.705029882569335</v>
      </c>
      <c r="F139">
        <f t="shared" si="22"/>
        <v>0</v>
      </c>
      <c r="G139">
        <f t="shared" si="23"/>
        <v>-653.70929284917827</v>
      </c>
      <c r="H139">
        <f t="shared" si="19"/>
        <v>3119.4368846011421</v>
      </c>
      <c r="I139" s="2">
        <f t="shared" si="24"/>
        <v>3187.1966234557058</v>
      </c>
      <c r="J139" s="41">
        <f t="shared" si="25"/>
        <v>325.22414525058286</v>
      </c>
      <c r="K139">
        <f t="shared" si="26"/>
        <v>0.82598509624062499</v>
      </c>
      <c r="L139">
        <f t="shared" si="27"/>
        <v>0</v>
      </c>
      <c r="M139" s="41">
        <f t="shared" si="28"/>
        <v>0.82598509624062499</v>
      </c>
      <c r="N139" s="5">
        <f t="shared" si="20"/>
        <v>2.6224999902842993E-8</v>
      </c>
      <c r="O139" s="4">
        <f>SUM($N$41:N139)*0.1+$N$8</f>
        <v>1.1598137495190731E-6</v>
      </c>
      <c r="P139" s="4">
        <f>SUM($O$41:O139)+0</f>
        <v>1.0629712498396911E-4</v>
      </c>
      <c r="Q139" s="5">
        <f t="shared" si="21"/>
        <v>-1.2514313761555186E-7</v>
      </c>
      <c r="R139" s="4">
        <f>SUM($Q$41:Q139)*0.1+$T$8</f>
        <v>4.2305414688030174E-6</v>
      </c>
      <c r="S139" s="4">
        <f>SUM($R$41:R139)+0</f>
        <v>4.5950138229343396E-4</v>
      </c>
      <c r="T139">
        <f t="shared" si="29"/>
        <v>4.3866443955300824E-6</v>
      </c>
      <c r="U139">
        <f t="shared" si="30"/>
        <v>4.7163608758176481E-4</v>
      </c>
      <c r="W139" s="1"/>
    </row>
    <row r="140" spans="1:23" x14ac:dyDescent="0.25">
      <c r="A140" s="7"/>
      <c r="B140">
        <f t="shared" si="31"/>
        <v>9.8999999999999808</v>
      </c>
      <c r="C140">
        <f t="shared" si="16"/>
        <v>-367.55259694786133</v>
      </c>
      <c r="D140">
        <f t="shared" si="17"/>
        <v>-318.30988618379064</v>
      </c>
      <c r="E140" s="2">
        <f t="shared" si="18"/>
        <v>-66.705029882569335</v>
      </c>
      <c r="F140">
        <f t="shared" si="22"/>
        <v>0</v>
      </c>
      <c r="G140">
        <f t="shared" si="23"/>
        <v>-660.37979583743515</v>
      </c>
      <c r="H140">
        <f t="shared" si="19"/>
        <v>3151.2678732195213</v>
      </c>
      <c r="I140" s="2">
        <f t="shared" si="24"/>
        <v>3219.7190379807644</v>
      </c>
      <c r="J140" s="41">
        <f t="shared" si="25"/>
        <v>325.22414525058286</v>
      </c>
      <c r="K140">
        <f t="shared" si="26"/>
        <v>0.83441351559001919</v>
      </c>
      <c r="L140">
        <f t="shared" si="27"/>
        <v>0</v>
      </c>
      <c r="M140" s="41">
        <f t="shared" si="28"/>
        <v>0.83441351559001919</v>
      </c>
      <c r="N140" s="5">
        <f t="shared" si="20"/>
        <v>2.649260194266792E-8</v>
      </c>
      <c r="O140" s="4">
        <f>SUM($N$41:N140)*0.1+$N$8</f>
        <v>1.1624630097133399E-6</v>
      </c>
      <c r="P140" s="4">
        <f>SUM($O$41:O140)+0</f>
        <v>1.0745958799368245E-4</v>
      </c>
      <c r="Q140" s="5">
        <f t="shared" si="21"/>
        <v>-1.2642010840754729E-7</v>
      </c>
      <c r="R140" s="4">
        <f>SUM($Q$41:Q140)*0.1+$T$8</f>
        <v>4.2178994579622632E-6</v>
      </c>
      <c r="S140" s="4">
        <f>SUM($R$41:R140)+0</f>
        <v>4.6371928175139622E-4</v>
      </c>
      <c r="T140">
        <f t="shared" si="29"/>
        <v>4.3751566927860026E-6</v>
      </c>
      <c r="U140">
        <f t="shared" si="30"/>
        <v>4.7600749502481869E-4</v>
      </c>
      <c r="W140" s="1"/>
    </row>
    <row r="141" spans="1:23" x14ac:dyDescent="0.25">
      <c r="A141" s="7"/>
      <c r="B141">
        <f t="shared" si="31"/>
        <v>9.9999999999999805</v>
      </c>
      <c r="C141">
        <f t="shared" si="16"/>
        <v>-367.55259694786133</v>
      </c>
      <c r="D141">
        <f t="shared" si="17"/>
        <v>-318.30988618379064</v>
      </c>
      <c r="E141" s="2">
        <f t="shared" si="18"/>
        <v>-66.705029882569335</v>
      </c>
      <c r="F141">
        <f t="shared" si="22"/>
        <v>0</v>
      </c>
      <c r="G141">
        <f t="shared" si="23"/>
        <v>-667.05029882569204</v>
      </c>
      <c r="H141">
        <f t="shared" si="19"/>
        <v>3183.0988618379001</v>
      </c>
      <c r="I141" s="2">
        <f t="shared" si="24"/>
        <v>3252.2414525058225</v>
      </c>
      <c r="J141" s="41">
        <f t="shared" si="25"/>
        <v>325.22414525058286</v>
      </c>
      <c r="K141">
        <f t="shared" si="26"/>
        <v>0.84284193493941328</v>
      </c>
      <c r="L141">
        <f t="shared" si="27"/>
        <v>0</v>
      </c>
      <c r="M141" s="41">
        <f t="shared" si="28"/>
        <v>0.84284193493941328</v>
      </c>
      <c r="N141" s="5">
        <f t="shared" si="20"/>
        <v>2.676020398249285E-8</v>
      </c>
      <c r="O141" s="4">
        <f>SUM($N$41:N141)*0.1+$N$8</f>
        <v>1.1651390301115892E-6</v>
      </c>
      <c r="P141" s="4">
        <f>SUM($O$41:O141)+0</f>
        <v>1.0862472702379404E-4</v>
      </c>
      <c r="Q141" s="5">
        <f t="shared" si="21"/>
        <v>-1.276970791995427E-7</v>
      </c>
      <c r="R141" s="4">
        <f>SUM($Q$41:Q141)*0.1+$T$8</f>
        <v>4.2051297500423088E-6</v>
      </c>
      <c r="S141" s="4">
        <f>SUM($R$41:R141)+0</f>
        <v>4.6792441150143854E-4</v>
      </c>
      <c r="T141">
        <f t="shared" si="29"/>
        <v>4.3635610657100081E-6</v>
      </c>
      <c r="U141">
        <f t="shared" si="30"/>
        <v>4.8036713688590457E-4</v>
      </c>
      <c r="W141" s="1"/>
    </row>
    <row r="142" spans="1:23" x14ac:dyDescent="0.25">
      <c r="A142" s="7"/>
      <c r="B142">
        <f t="shared" si="31"/>
        <v>10.09999999999998</v>
      </c>
      <c r="C142">
        <f t="shared" si="16"/>
        <v>-367.55259694786133</v>
      </c>
      <c r="D142">
        <f t="shared" si="17"/>
        <v>-318.30988618379064</v>
      </c>
      <c r="E142" s="2">
        <f t="shared" si="18"/>
        <v>-66.705029882569335</v>
      </c>
      <c r="F142">
        <f t="shared" si="22"/>
        <v>0</v>
      </c>
      <c r="G142">
        <f t="shared" si="23"/>
        <v>-673.72080181394892</v>
      </c>
      <c r="H142">
        <f t="shared" si="19"/>
        <v>3214.9298504562789</v>
      </c>
      <c r="I142" s="2">
        <f t="shared" si="24"/>
        <v>3284.7638670308802</v>
      </c>
      <c r="J142" s="41">
        <f t="shared" si="25"/>
        <v>325.22414525058286</v>
      </c>
      <c r="K142">
        <f t="shared" si="26"/>
        <v>0.85127035428880726</v>
      </c>
      <c r="L142">
        <f t="shared" si="27"/>
        <v>0</v>
      </c>
      <c r="M142" s="41">
        <f t="shared" si="28"/>
        <v>0.85127035428880726</v>
      </c>
      <c r="N142" s="5">
        <f t="shared" si="20"/>
        <v>2.7027806022317776E-8</v>
      </c>
      <c r="O142" s="4">
        <f>SUM($N$41:N142)*0.1+$N$8</f>
        <v>1.1678418107138208E-6</v>
      </c>
      <c r="P142" s="4">
        <f>SUM($O$41:O142)+0</f>
        <v>1.0979256883450787E-4</v>
      </c>
      <c r="Q142" s="5">
        <f t="shared" si="21"/>
        <v>-1.2897404999153814E-7</v>
      </c>
      <c r="R142" s="4">
        <f>SUM($Q$41:Q142)*0.1+$T$8</f>
        <v>4.1922323450431548E-6</v>
      </c>
      <c r="S142" s="4">
        <f>SUM($R$41:R142)+0</f>
        <v>4.7211664384648168E-4</v>
      </c>
      <c r="T142">
        <f t="shared" si="29"/>
        <v>4.3518578250762469E-6</v>
      </c>
      <c r="U142">
        <f t="shared" si="30"/>
        <v>4.8471489926362463E-4</v>
      </c>
      <c r="W142" s="1"/>
    </row>
    <row r="143" spans="1:23" x14ac:dyDescent="0.25">
      <c r="A143" s="7"/>
      <c r="B143">
        <f t="shared" si="31"/>
        <v>10.19999999999998</v>
      </c>
      <c r="C143">
        <f t="shared" si="16"/>
        <v>-367.55259694786133</v>
      </c>
      <c r="D143">
        <f t="shared" si="17"/>
        <v>-318.30988618379064</v>
      </c>
      <c r="E143" s="2">
        <f t="shared" si="18"/>
        <v>-66.705029882569335</v>
      </c>
      <c r="F143">
        <f t="shared" si="22"/>
        <v>0</v>
      </c>
      <c r="G143">
        <f t="shared" si="23"/>
        <v>-680.39130480220581</v>
      </c>
      <c r="H143">
        <f t="shared" si="19"/>
        <v>3246.7608390746582</v>
      </c>
      <c r="I143" s="2">
        <f t="shared" si="24"/>
        <v>3317.2862815559388</v>
      </c>
      <c r="J143" s="41">
        <f t="shared" si="25"/>
        <v>325.22414525058286</v>
      </c>
      <c r="K143">
        <f t="shared" si="26"/>
        <v>0.85969877363820157</v>
      </c>
      <c r="L143">
        <f t="shared" si="27"/>
        <v>0</v>
      </c>
      <c r="M143" s="41">
        <f t="shared" si="28"/>
        <v>0.85969877363820157</v>
      </c>
      <c r="N143" s="5">
        <f t="shared" si="20"/>
        <v>2.7295408062142703E-8</v>
      </c>
      <c r="O143" s="4">
        <f>SUM($N$41:N143)*0.1+$N$8</f>
        <v>1.1705713515200353E-6</v>
      </c>
      <c r="P143" s="4">
        <f>SUM($O$41:O143)+0</f>
        <v>1.1096314018602791E-4</v>
      </c>
      <c r="Q143" s="5">
        <f t="shared" si="21"/>
        <v>-1.3025102078353357E-7</v>
      </c>
      <c r="R143" s="4">
        <f>SUM($Q$41:Q143)*0.1+$T$8</f>
        <v>4.1792072429648014E-6</v>
      </c>
      <c r="S143" s="4">
        <f>SUM($R$41:R143)+0</f>
        <v>4.7629585108944648E-4</v>
      </c>
      <c r="T143">
        <f t="shared" si="29"/>
        <v>4.3400472887572199E-6</v>
      </c>
      <c r="U143">
        <f t="shared" si="30"/>
        <v>4.8905066838208523E-4</v>
      </c>
      <c r="W143" s="1"/>
    </row>
    <row r="144" spans="1:23" x14ac:dyDescent="0.25">
      <c r="A144" s="7"/>
      <c r="B144">
        <f t="shared" si="31"/>
        <v>10.299999999999979</v>
      </c>
      <c r="C144">
        <f t="shared" si="16"/>
        <v>-367.55259694786133</v>
      </c>
      <c r="D144">
        <f t="shared" si="17"/>
        <v>-318.30988618379064</v>
      </c>
      <c r="E144" s="2">
        <f t="shared" si="18"/>
        <v>-66.705029882569335</v>
      </c>
      <c r="F144">
        <f t="shared" si="22"/>
        <v>0</v>
      </c>
      <c r="G144">
        <f t="shared" si="23"/>
        <v>-687.06180779046281</v>
      </c>
      <c r="H144">
        <f t="shared" si="19"/>
        <v>3278.591827693037</v>
      </c>
      <c r="I144" s="2">
        <f t="shared" si="24"/>
        <v>3349.8086960809965</v>
      </c>
      <c r="J144" s="41">
        <f t="shared" si="25"/>
        <v>325.22414525058286</v>
      </c>
      <c r="K144">
        <f t="shared" si="26"/>
        <v>0.86812719298759555</v>
      </c>
      <c r="L144">
        <f t="shared" si="27"/>
        <v>0</v>
      </c>
      <c r="M144" s="41">
        <f t="shared" si="28"/>
        <v>0.86812719298759555</v>
      </c>
      <c r="N144" s="5">
        <f t="shared" si="20"/>
        <v>2.7563010101967633E-8</v>
      </c>
      <c r="O144" s="4">
        <f>SUM($N$41:N144)*0.1+$N$8</f>
        <v>1.1733276525302318E-6</v>
      </c>
      <c r="P144" s="4">
        <f>SUM($O$41:O144)+0</f>
        <v>1.1213646783855813E-4</v>
      </c>
      <c r="Q144" s="5">
        <f t="shared" si="21"/>
        <v>-1.3152799157552898E-7</v>
      </c>
      <c r="R144" s="4">
        <f>SUM($Q$41:Q144)*0.1+$T$8</f>
        <v>4.1660544438072485E-6</v>
      </c>
      <c r="S144" s="4">
        <f>SUM($R$41:R144)+0</f>
        <v>4.8046190553325375E-4</v>
      </c>
      <c r="T144">
        <f t="shared" si="29"/>
        <v>4.3281297818986694E-6</v>
      </c>
      <c r="U144">
        <f t="shared" si="30"/>
        <v>4.9337433059286058E-4</v>
      </c>
      <c r="W144" s="1"/>
    </row>
    <row r="145" spans="1:23" x14ac:dyDescent="0.25">
      <c r="A145" s="7"/>
      <c r="B145">
        <f t="shared" si="31"/>
        <v>10.399999999999979</v>
      </c>
      <c r="C145">
        <f t="shared" si="16"/>
        <v>-367.55259694786133</v>
      </c>
      <c r="D145">
        <f t="shared" si="17"/>
        <v>-318.30988618379064</v>
      </c>
      <c r="E145" s="2">
        <f t="shared" si="18"/>
        <v>-66.705029882569335</v>
      </c>
      <c r="F145">
        <f t="shared" si="22"/>
        <v>0</v>
      </c>
      <c r="G145">
        <f t="shared" si="23"/>
        <v>-693.73231077871969</v>
      </c>
      <c r="H145">
        <f t="shared" si="19"/>
        <v>3310.4228163114158</v>
      </c>
      <c r="I145" s="2">
        <f t="shared" si="24"/>
        <v>3382.3311106060546</v>
      </c>
      <c r="J145" s="41">
        <f t="shared" si="25"/>
        <v>325.22414525058286</v>
      </c>
      <c r="K145">
        <f t="shared" si="26"/>
        <v>0.87655561233698964</v>
      </c>
      <c r="L145">
        <f t="shared" si="27"/>
        <v>0</v>
      </c>
      <c r="M145" s="41">
        <f t="shared" si="28"/>
        <v>0.87655561233698964</v>
      </c>
      <c r="N145" s="5">
        <f t="shared" si="20"/>
        <v>2.7830612141792563E-8</v>
      </c>
      <c r="O145" s="4">
        <f>SUM($N$41:N145)*0.1+$N$8</f>
        <v>1.1761107137444112E-6</v>
      </c>
      <c r="P145" s="4">
        <f>SUM($O$41:O145)+0</f>
        <v>1.1331257855230254E-4</v>
      </c>
      <c r="Q145" s="5">
        <f t="shared" si="21"/>
        <v>-1.3280496236752439E-7</v>
      </c>
      <c r="R145" s="4">
        <f>SUM($Q$41:Q145)*0.1+$T$8</f>
        <v>4.1527739475704961E-6</v>
      </c>
      <c r="S145" s="4">
        <f>SUM($R$41:R145)+0</f>
        <v>4.8461467948082422E-4</v>
      </c>
      <c r="T145">
        <f t="shared" si="29"/>
        <v>4.3161056370997958E-6</v>
      </c>
      <c r="U145">
        <f t="shared" si="30"/>
        <v>4.9768577237698257E-4</v>
      </c>
      <c r="W145" s="1"/>
    </row>
    <row r="146" spans="1:23" x14ac:dyDescent="0.25">
      <c r="A146" s="7"/>
      <c r="B146">
        <f t="shared" si="31"/>
        <v>10.499999999999979</v>
      </c>
      <c r="C146">
        <f t="shared" si="16"/>
        <v>-367.55259694786133</v>
      </c>
      <c r="D146">
        <f t="shared" si="17"/>
        <v>-318.30988618379064</v>
      </c>
      <c r="E146" s="2">
        <f t="shared" si="18"/>
        <v>-66.705029882569335</v>
      </c>
      <c r="F146">
        <f t="shared" si="22"/>
        <v>0</v>
      </c>
      <c r="G146">
        <f t="shared" si="23"/>
        <v>-700.40281376697658</v>
      </c>
      <c r="H146">
        <f t="shared" si="19"/>
        <v>3342.253804929795</v>
      </c>
      <c r="I146" s="2">
        <f t="shared" si="24"/>
        <v>3414.8535251311132</v>
      </c>
      <c r="J146" s="41">
        <f t="shared" si="25"/>
        <v>325.22414525058286</v>
      </c>
      <c r="K146">
        <f t="shared" si="26"/>
        <v>0.88498403168638384</v>
      </c>
      <c r="L146">
        <f t="shared" si="27"/>
        <v>0</v>
      </c>
      <c r="M146" s="41">
        <f t="shared" si="28"/>
        <v>0.88498403168638384</v>
      </c>
      <c r="N146" s="5">
        <f t="shared" si="20"/>
        <v>2.8098214181617489E-8</v>
      </c>
      <c r="O146" s="4">
        <f>SUM($N$41:N146)*0.1+$N$8</f>
        <v>1.1789205351625731E-6</v>
      </c>
      <c r="P146" s="4">
        <f>SUM($O$41:O146)+0</f>
        <v>1.1449149908746512E-4</v>
      </c>
      <c r="Q146" s="5">
        <f t="shared" si="21"/>
        <v>-1.3408193315951985E-7</v>
      </c>
      <c r="R146" s="4">
        <f>SUM($Q$41:Q146)*0.1+$T$8</f>
        <v>4.1393657542545442E-6</v>
      </c>
      <c r="S146" s="4">
        <f>SUM($R$41:R146)+0</f>
        <v>4.887540452350788E-4</v>
      </c>
      <c r="T146">
        <f t="shared" si="29"/>
        <v>4.303975194598977E-6</v>
      </c>
      <c r="U146">
        <f t="shared" si="30"/>
        <v>5.0198488034695682E-4</v>
      </c>
      <c r="W146" s="1"/>
    </row>
    <row r="147" spans="1:23" x14ac:dyDescent="0.25">
      <c r="A147" s="7"/>
      <c r="B147">
        <f t="shared" si="31"/>
        <v>10.599999999999978</v>
      </c>
      <c r="C147">
        <f t="shared" si="16"/>
        <v>-367.55259694786133</v>
      </c>
      <c r="D147">
        <f t="shared" si="17"/>
        <v>-318.30988618379064</v>
      </c>
      <c r="E147" s="2">
        <f t="shared" si="18"/>
        <v>-66.705029882569335</v>
      </c>
      <c r="F147">
        <f t="shared" si="22"/>
        <v>0</v>
      </c>
      <c r="G147">
        <f t="shared" si="23"/>
        <v>-707.07331675523346</v>
      </c>
      <c r="H147">
        <f t="shared" si="19"/>
        <v>3374.0847935481738</v>
      </c>
      <c r="I147" s="2">
        <f t="shared" si="24"/>
        <v>3447.3759396561713</v>
      </c>
      <c r="J147" s="41">
        <f t="shared" si="25"/>
        <v>325.22414525058286</v>
      </c>
      <c r="K147">
        <f t="shared" si="26"/>
        <v>0.89341245103577793</v>
      </c>
      <c r="L147">
        <f t="shared" si="27"/>
        <v>0</v>
      </c>
      <c r="M147" s="41">
        <f t="shared" si="28"/>
        <v>0.89341245103577793</v>
      </c>
      <c r="N147" s="5">
        <f t="shared" si="20"/>
        <v>2.8365816221442416E-8</v>
      </c>
      <c r="O147" s="4">
        <f>SUM($N$41:N147)*0.1+$N$8</f>
        <v>1.1817571167847173E-6</v>
      </c>
      <c r="P147" s="4">
        <f>SUM($O$41:O147)+0</f>
        <v>1.1567325620424983E-4</v>
      </c>
      <c r="Q147" s="5">
        <f t="shared" si="21"/>
        <v>-1.3535890395151526E-7</v>
      </c>
      <c r="R147" s="4">
        <f>SUM($Q$41:Q147)*0.1+$T$8</f>
        <v>4.1258298638593928E-6</v>
      </c>
      <c r="S147" s="4">
        <f>SUM($R$41:R147)+0</f>
        <v>4.9287987509893819E-4</v>
      </c>
      <c r="T147">
        <f t="shared" si="29"/>
        <v>4.2917388024651895E-6</v>
      </c>
      <c r="U147">
        <f t="shared" si="30"/>
        <v>5.0627154124880357E-4</v>
      </c>
      <c r="W147" s="1"/>
    </row>
    <row r="148" spans="1:23" x14ac:dyDescent="0.25">
      <c r="A148" s="7"/>
      <c r="B148">
        <f t="shared" si="31"/>
        <v>10.699999999999978</v>
      </c>
      <c r="C148">
        <f t="shared" si="16"/>
        <v>-367.55259694786133</v>
      </c>
      <c r="D148">
        <f t="shared" si="17"/>
        <v>-318.30988618379064</v>
      </c>
      <c r="E148" s="2">
        <f t="shared" si="18"/>
        <v>-66.705029882569335</v>
      </c>
      <c r="F148">
        <f t="shared" si="22"/>
        <v>0</v>
      </c>
      <c r="G148">
        <f t="shared" si="23"/>
        <v>-713.74381974349046</v>
      </c>
      <c r="H148">
        <f t="shared" si="19"/>
        <v>3405.9157821665526</v>
      </c>
      <c r="I148" s="2">
        <f t="shared" si="24"/>
        <v>3479.898354181229</v>
      </c>
      <c r="J148" s="41">
        <f t="shared" si="25"/>
        <v>325.22414525058286</v>
      </c>
      <c r="K148">
        <f t="shared" si="26"/>
        <v>0.90184087038517202</v>
      </c>
      <c r="L148">
        <f t="shared" si="27"/>
        <v>0</v>
      </c>
      <c r="M148" s="41">
        <f t="shared" si="28"/>
        <v>0.90184087038517202</v>
      </c>
      <c r="N148" s="5">
        <f t="shared" si="20"/>
        <v>2.8633418261267346E-8</v>
      </c>
      <c r="O148" s="4">
        <f>SUM($N$41:N148)*0.1+$N$8</f>
        <v>1.1846204586108439E-6</v>
      </c>
      <c r="P148" s="4">
        <f>SUM($O$41:O148)+0</f>
        <v>1.1685787666286068E-4</v>
      </c>
      <c r="Q148" s="5">
        <f t="shared" si="21"/>
        <v>-1.3663587474351067E-7</v>
      </c>
      <c r="R148" s="4">
        <f>SUM($Q$41:Q148)*0.1+$T$8</f>
        <v>4.112166276385042E-6</v>
      </c>
      <c r="S148" s="4">
        <f>SUM($R$41:R148)+0</f>
        <v>4.9699204137532323E-4</v>
      </c>
      <c r="T148">
        <f t="shared" si="29"/>
        <v>4.279396816795305E-6</v>
      </c>
      <c r="U148">
        <f t="shared" si="30"/>
        <v>5.1054564196412774E-4</v>
      </c>
      <c r="W148" s="1"/>
    </row>
    <row r="149" spans="1:23" x14ac:dyDescent="0.25">
      <c r="A149" s="7"/>
      <c r="B149">
        <f t="shared" si="31"/>
        <v>10.799999999999978</v>
      </c>
      <c r="C149">
        <f t="shared" si="16"/>
        <v>-367.55259694786133</v>
      </c>
      <c r="D149">
        <f t="shared" si="17"/>
        <v>-318.30988618379064</v>
      </c>
      <c r="E149" s="2">
        <f t="shared" si="18"/>
        <v>-66.705029882569335</v>
      </c>
      <c r="F149">
        <f t="shared" si="22"/>
        <v>0</v>
      </c>
      <c r="G149">
        <f t="shared" si="23"/>
        <v>-720.41432273174735</v>
      </c>
      <c r="H149">
        <f t="shared" si="19"/>
        <v>3437.7467707849319</v>
      </c>
      <c r="I149" s="2">
        <f t="shared" si="24"/>
        <v>3512.4207687062876</v>
      </c>
      <c r="J149" s="41">
        <f t="shared" si="25"/>
        <v>325.22414525058286</v>
      </c>
      <c r="K149">
        <f t="shared" si="26"/>
        <v>0.91026928973456622</v>
      </c>
      <c r="L149">
        <f t="shared" si="27"/>
        <v>0</v>
      </c>
      <c r="M149" s="41">
        <f t="shared" si="28"/>
        <v>0.91026928973456622</v>
      </c>
      <c r="N149" s="5">
        <f t="shared" si="20"/>
        <v>2.8901020301092272E-8</v>
      </c>
      <c r="O149" s="4">
        <f>SUM($N$41:N149)*0.1+$N$8</f>
        <v>1.1875105606409531E-6</v>
      </c>
      <c r="P149" s="4">
        <f>SUM($O$41:O149)+0</f>
        <v>1.1804538722350163E-4</v>
      </c>
      <c r="Q149" s="5">
        <f t="shared" si="21"/>
        <v>-1.3791284553550611E-7</v>
      </c>
      <c r="R149" s="4">
        <f>SUM($Q$41:Q149)*0.1+$T$8</f>
        <v>4.0983749918314916E-6</v>
      </c>
      <c r="S149" s="4">
        <f>SUM($R$41:R149)+0</f>
        <v>5.0109041636715477E-4</v>
      </c>
      <c r="T149">
        <f t="shared" si="29"/>
        <v>4.2669496019174599E-6</v>
      </c>
      <c r="U149">
        <f t="shared" si="30"/>
        <v>5.1480706951221537E-4</v>
      </c>
      <c r="W149" s="1"/>
    </row>
    <row r="150" spans="1:23" x14ac:dyDescent="0.25">
      <c r="A150" s="7"/>
      <c r="B150">
        <f t="shared" si="31"/>
        <v>10.899999999999977</v>
      </c>
      <c r="C150">
        <f t="shared" si="16"/>
        <v>-367.55259694786133</v>
      </c>
      <c r="D150">
        <f t="shared" si="17"/>
        <v>-318.30988618379064</v>
      </c>
      <c r="E150" s="2">
        <f t="shared" si="18"/>
        <v>-66.705029882569335</v>
      </c>
      <c r="F150">
        <f t="shared" si="22"/>
        <v>0</v>
      </c>
      <c r="G150">
        <f t="shared" si="23"/>
        <v>-727.08482572000423</v>
      </c>
      <c r="H150">
        <f t="shared" si="19"/>
        <v>3469.5777594033107</v>
      </c>
      <c r="I150" s="2">
        <f t="shared" si="24"/>
        <v>3544.9431832313458</v>
      </c>
      <c r="J150" s="41">
        <f t="shared" si="25"/>
        <v>325.22414525058286</v>
      </c>
      <c r="K150">
        <f t="shared" si="26"/>
        <v>0.91869770908396031</v>
      </c>
      <c r="L150">
        <f t="shared" si="27"/>
        <v>0</v>
      </c>
      <c r="M150" s="41">
        <f t="shared" si="28"/>
        <v>0.91869770908396031</v>
      </c>
      <c r="N150" s="5">
        <f t="shared" si="20"/>
        <v>2.9168622340917202E-8</v>
      </c>
      <c r="O150" s="4">
        <f>SUM($N$41:N150)*0.1+$N$8</f>
        <v>1.190427422875045E-6</v>
      </c>
      <c r="P150" s="4">
        <f>SUM($O$41:O150)+0</f>
        <v>1.1923581464637668E-4</v>
      </c>
      <c r="Q150" s="5">
        <f t="shared" si="21"/>
        <v>-1.3918981632750154E-7</v>
      </c>
      <c r="R150" s="4">
        <f>SUM($Q$41:Q150)*0.1+$T$8</f>
        <v>4.0844560101987409E-6</v>
      </c>
      <c r="S150" s="4">
        <f>SUM($R$41:R150)+0</f>
        <v>5.0517487237735346E-4</v>
      </c>
      <c r="T150">
        <f t="shared" si="29"/>
        <v>4.2543975306007238E-6</v>
      </c>
      <c r="U150">
        <f t="shared" si="30"/>
        <v>5.1905571105215708E-4</v>
      </c>
      <c r="W150" s="1"/>
    </row>
    <row r="151" spans="1:23" x14ac:dyDescent="0.25">
      <c r="A151" s="7"/>
      <c r="B151">
        <f t="shared" si="31"/>
        <v>10.999999999999977</v>
      </c>
      <c r="C151">
        <f t="shared" si="16"/>
        <v>-367.55259694786133</v>
      </c>
      <c r="D151">
        <f t="shared" si="17"/>
        <v>-318.30988618379064</v>
      </c>
      <c r="E151" s="2">
        <f t="shared" si="18"/>
        <v>-66.705029882569335</v>
      </c>
      <c r="F151">
        <f t="shared" si="22"/>
        <v>0</v>
      </c>
      <c r="G151">
        <f t="shared" si="23"/>
        <v>-733.75532870826112</v>
      </c>
      <c r="H151">
        <f t="shared" si="19"/>
        <v>3501.4087480216895</v>
      </c>
      <c r="I151" s="2">
        <f t="shared" si="24"/>
        <v>3577.4655977564039</v>
      </c>
      <c r="J151" s="41">
        <f t="shared" si="25"/>
        <v>325.22414525058286</v>
      </c>
      <c r="K151">
        <f t="shared" si="26"/>
        <v>0.9271261284333544</v>
      </c>
      <c r="L151">
        <f t="shared" si="27"/>
        <v>0</v>
      </c>
      <c r="M151" s="41">
        <f t="shared" si="28"/>
        <v>0.9271261284333544</v>
      </c>
      <c r="N151" s="5">
        <f t="shared" si="20"/>
        <v>2.9436224380742129E-8</v>
      </c>
      <c r="O151" s="4">
        <f>SUM($N$41:N151)*0.1+$N$8</f>
        <v>1.193371045313119E-6</v>
      </c>
      <c r="P151" s="4">
        <f>SUM($O$41:O151)+0</f>
        <v>1.2042918569168979E-4</v>
      </c>
      <c r="Q151" s="5">
        <f t="shared" si="21"/>
        <v>-1.4046678711949695E-7</v>
      </c>
      <c r="R151" s="4">
        <f>SUM($Q$41:Q151)*0.1+$T$8</f>
        <v>4.0704093314867916E-6</v>
      </c>
      <c r="S151" s="4">
        <f>SUM($R$41:R151)+0</f>
        <v>5.0924528170884025E-4</v>
      </c>
      <c r="T151">
        <f t="shared" si="29"/>
        <v>4.2417409842712547E-6</v>
      </c>
      <c r="U151">
        <f t="shared" si="30"/>
        <v>5.2329145388500234E-4</v>
      </c>
      <c r="W151" s="1"/>
    </row>
    <row r="152" spans="1:23" x14ac:dyDescent="0.25">
      <c r="A152" s="7"/>
      <c r="B152">
        <f t="shared" si="31"/>
        <v>11.099999999999977</v>
      </c>
      <c r="C152">
        <f t="shared" si="16"/>
        <v>-367.55259694786133</v>
      </c>
      <c r="D152">
        <f t="shared" si="17"/>
        <v>-318.30988618379064</v>
      </c>
      <c r="E152" s="2">
        <f t="shared" si="18"/>
        <v>-66.705029882569335</v>
      </c>
      <c r="F152">
        <f t="shared" si="22"/>
        <v>0</v>
      </c>
      <c r="G152">
        <f t="shared" si="23"/>
        <v>-740.425831696518</v>
      </c>
      <c r="H152">
        <f t="shared" si="19"/>
        <v>3533.2397366400687</v>
      </c>
      <c r="I152" s="2">
        <f t="shared" si="24"/>
        <v>3609.988012281462</v>
      </c>
      <c r="J152" s="41">
        <f t="shared" si="25"/>
        <v>325.22414525058286</v>
      </c>
      <c r="K152">
        <f t="shared" si="26"/>
        <v>0.93555454778274849</v>
      </c>
      <c r="L152">
        <f t="shared" si="27"/>
        <v>0</v>
      </c>
      <c r="M152" s="41">
        <f t="shared" si="28"/>
        <v>0.93555454778274849</v>
      </c>
      <c r="N152" s="5">
        <f t="shared" si="20"/>
        <v>2.9703826420567055E-8</v>
      </c>
      <c r="O152" s="4">
        <f>SUM($N$41:N152)*0.1+$N$8</f>
        <v>1.1963414279551757E-6</v>
      </c>
      <c r="P152" s="4">
        <f>SUM($O$41:O152)+0</f>
        <v>1.2162552711964496E-4</v>
      </c>
      <c r="Q152" s="5">
        <f t="shared" si="21"/>
        <v>-1.4174375791149239E-7</v>
      </c>
      <c r="R152" s="4">
        <f>SUM($Q$41:Q152)*0.1+$T$8</f>
        <v>4.056234955695642E-6</v>
      </c>
      <c r="S152" s="4">
        <f>SUM($R$41:R152)+0</f>
        <v>5.1330151666453589E-4</v>
      </c>
      <c r="T152">
        <f t="shared" si="29"/>
        <v>4.2289803532351692E-6</v>
      </c>
      <c r="U152">
        <f t="shared" si="30"/>
        <v>5.275141854559404E-4</v>
      </c>
      <c r="W152" s="1"/>
    </row>
    <row r="153" spans="1:23" x14ac:dyDescent="0.25">
      <c r="A153" s="7"/>
      <c r="B153">
        <f t="shared" si="31"/>
        <v>11.199999999999976</v>
      </c>
      <c r="C153">
        <f t="shared" si="16"/>
        <v>-367.55259694786133</v>
      </c>
      <c r="D153">
        <f t="shared" si="17"/>
        <v>-318.30988618379064</v>
      </c>
      <c r="E153" s="2">
        <f t="shared" si="18"/>
        <v>-66.705029882569335</v>
      </c>
      <c r="F153">
        <f t="shared" si="22"/>
        <v>0</v>
      </c>
      <c r="G153">
        <f t="shared" si="23"/>
        <v>-747.096334684775</v>
      </c>
      <c r="H153">
        <f t="shared" si="19"/>
        <v>3565.0707252584475</v>
      </c>
      <c r="I153" s="2">
        <f t="shared" si="24"/>
        <v>3642.5104268065202</v>
      </c>
      <c r="J153" s="41">
        <f t="shared" si="25"/>
        <v>325.22414525058286</v>
      </c>
      <c r="K153">
        <f t="shared" si="26"/>
        <v>0.94398296713214269</v>
      </c>
      <c r="L153">
        <f t="shared" si="27"/>
        <v>0</v>
      </c>
      <c r="M153" s="41">
        <f t="shared" si="28"/>
        <v>0.94398296713214269</v>
      </c>
      <c r="N153" s="5">
        <f t="shared" si="20"/>
        <v>2.9971428460391988E-8</v>
      </c>
      <c r="O153" s="4">
        <f>SUM($N$41:N153)*0.1+$N$8</f>
        <v>1.1993385708012151E-6</v>
      </c>
      <c r="P153" s="4">
        <f>SUM($O$41:O153)+0</f>
        <v>1.2282486569044617E-4</v>
      </c>
      <c r="Q153" s="5">
        <f t="shared" si="21"/>
        <v>-1.430207287034878E-7</v>
      </c>
      <c r="R153" s="4">
        <f>SUM($Q$41:Q153)*0.1+$T$8</f>
        <v>4.0419328828252937E-6</v>
      </c>
      <c r="S153" s="4">
        <f>SUM($R$41:R153)+0</f>
        <v>5.1734344954736122E-4</v>
      </c>
      <c r="T153">
        <f t="shared" si="29"/>
        <v>4.2161160369083644E-6</v>
      </c>
      <c r="U153">
        <f t="shared" si="30"/>
        <v>5.3172379335651254E-4</v>
      </c>
      <c r="W153" s="1"/>
    </row>
    <row r="154" spans="1:23" x14ac:dyDescent="0.25">
      <c r="A154" s="7"/>
      <c r="B154">
        <f t="shared" si="31"/>
        <v>11.299999999999976</v>
      </c>
      <c r="C154">
        <f t="shared" si="16"/>
        <v>-367.55259694786133</v>
      </c>
      <c r="D154">
        <f t="shared" si="17"/>
        <v>-318.30988618379064</v>
      </c>
      <c r="E154" s="2">
        <f t="shared" si="18"/>
        <v>-66.705029882569335</v>
      </c>
      <c r="F154">
        <f t="shared" si="22"/>
        <v>0</v>
      </c>
      <c r="G154">
        <f t="shared" si="23"/>
        <v>-753.76683767303189</v>
      </c>
      <c r="H154">
        <f t="shared" si="19"/>
        <v>3596.9017138768263</v>
      </c>
      <c r="I154" s="2">
        <f t="shared" si="24"/>
        <v>3675.0328413315783</v>
      </c>
      <c r="J154" s="41">
        <f t="shared" si="25"/>
        <v>325.22414525058286</v>
      </c>
      <c r="K154">
        <f t="shared" si="26"/>
        <v>0.95241138648153678</v>
      </c>
      <c r="L154">
        <f t="shared" si="27"/>
        <v>0</v>
      </c>
      <c r="M154" s="41">
        <f t="shared" si="28"/>
        <v>0.95241138648153678</v>
      </c>
      <c r="N154" s="5">
        <f t="shared" si="20"/>
        <v>3.0239030500216915E-8</v>
      </c>
      <c r="O154" s="4">
        <f>SUM($N$41:N154)*0.1+$N$8</f>
        <v>1.2023624738512366E-6</v>
      </c>
      <c r="P154" s="4">
        <f>SUM($O$41:O154)+0</f>
        <v>1.240272281642974E-4</v>
      </c>
      <c r="Q154" s="5">
        <f t="shared" si="21"/>
        <v>-1.4429769949548323E-7</v>
      </c>
      <c r="R154" s="4">
        <f>SUM($Q$41:Q154)*0.1+$T$8</f>
        <v>4.0275031128757451E-6</v>
      </c>
      <c r="S154" s="4">
        <f>SUM($R$41:R154)+0</f>
        <v>5.21370952660237E-4</v>
      </c>
      <c r="T154">
        <f t="shared" si="29"/>
        <v>4.2031484440535151E-6</v>
      </c>
      <c r="U154">
        <f t="shared" si="30"/>
        <v>5.3592016532685329E-4</v>
      </c>
      <c r="W154" s="1"/>
    </row>
    <row r="155" spans="1:23" x14ac:dyDescent="0.25">
      <c r="A155" s="7"/>
      <c r="B155">
        <f t="shared" si="31"/>
        <v>11.399999999999975</v>
      </c>
      <c r="C155">
        <f t="shared" si="16"/>
        <v>-367.55259694786133</v>
      </c>
      <c r="D155">
        <f t="shared" si="17"/>
        <v>-318.30988618379064</v>
      </c>
      <c r="E155" s="2">
        <f t="shared" si="18"/>
        <v>-66.705029882569335</v>
      </c>
      <c r="F155">
        <f t="shared" si="22"/>
        <v>0</v>
      </c>
      <c r="G155">
        <f t="shared" si="23"/>
        <v>-760.43734066128877</v>
      </c>
      <c r="H155">
        <f t="shared" si="19"/>
        <v>3628.7327024952056</v>
      </c>
      <c r="I155" s="2">
        <f t="shared" si="24"/>
        <v>3707.5552558566364</v>
      </c>
      <c r="J155" s="41">
        <f t="shared" si="25"/>
        <v>325.22414525058286</v>
      </c>
      <c r="K155">
        <f t="shared" si="26"/>
        <v>0.96083980583093087</v>
      </c>
      <c r="L155">
        <f t="shared" si="27"/>
        <v>0</v>
      </c>
      <c r="M155" s="41">
        <f t="shared" si="28"/>
        <v>0.96083980583093087</v>
      </c>
      <c r="N155" s="5">
        <f t="shared" si="20"/>
        <v>3.0506632540041842E-8</v>
      </c>
      <c r="O155" s="4">
        <f>SUM($N$41:N155)*0.1+$N$8</f>
        <v>1.2054131371052409E-6</v>
      </c>
      <c r="P155" s="4">
        <f>SUM($O$41:O155)+0</f>
        <v>1.2523264130140263E-4</v>
      </c>
      <c r="Q155" s="5">
        <f t="shared" si="21"/>
        <v>-1.4557467028747867E-7</v>
      </c>
      <c r="R155" s="4">
        <f>SUM($Q$41:Q155)*0.1+$T$8</f>
        <v>4.012945645846997E-6</v>
      </c>
      <c r="S155" s="4">
        <f>SUM($R$41:R155)+0</f>
        <v>5.2538389830608396E-4</v>
      </c>
      <c r="T155">
        <f t="shared" si="29"/>
        <v>4.1900779930245055E-6</v>
      </c>
      <c r="U155">
        <f t="shared" si="30"/>
        <v>5.4010318925796336E-4</v>
      </c>
      <c r="W155" s="1"/>
    </row>
    <row r="156" spans="1:23" x14ac:dyDescent="0.25">
      <c r="A156" s="7"/>
      <c r="B156">
        <f t="shared" si="31"/>
        <v>11.499999999999975</v>
      </c>
      <c r="C156">
        <f t="shared" si="16"/>
        <v>-367.55259694786133</v>
      </c>
      <c r="D156">
        <f t="shared" si="17"/>
        <v>-318.30988618379064</v>
      </c>
      <c r="E156" s="2">
        <f t="shared" si="18"/>
        <v>-66.705029882569335</v>
      </c>
      <c r="F156">
        <f t="shared" si="22"/>
        <v>0</v>
      </c>
      <c r="G156">
        <f t="shared" si="23"/>
        <v>-767.10784364954566</v>
      </c>
      <c r="H156">
        <f t="shared" si="19"/>
        <v>3660.5636911135844</v>
      </c>
      <c r="I156" s="2">
        <f t="shared" si="24"/>
        <v>3740.0776703816946</v>
      </c>
      <c r="J156" s="41">
        <f t="shared" si="25"/>
        <v>325.22414525058286</v>
      </c>
      <c r="K156">
        <f t="shared" si="26"/>
        <v>0.96926822518032496</v>
      </c>
      <c r="L156">
        <f t="shared" si="27"/>
        <v>0</v>
      </c>
      <c r="M156" s="41">
        <f t="shared" si="28"/>
        <v>0.96926822518032496</v>
      </c>
      <c r="N156" s="5">
        <f t="shared" si="20"/>
        <v>3.0774234579866768E-8</v>
      </c>
      <c r="O156" s="4">
        <f>SUM($N$41:N156)*0.1+$N$8</f>
        <v>1.2084905605632276E-6</v>
      </c>
      <c r="P156" s="4">
        <f>SUM($O$41:O156)+0</f>
        <v>1.2644113186196585E-4</v>
      </c>
      <c r="Q156" s="5">
        <f t="shared" si="21"/>
        <v>-1.4685164107947408E-7</v>
      </c>
      <c r="R156" s="4">
        <f>SUM($Q$41:Q156)*0.1+$T$8</f>
        <v>3.9982604817390494E-6</v>
      </c>
      <c r="S156" s="4">
        <f>SUM($R$41:R156)+0</f>
        <v>5.2938215878782296E-4</v>
      </c>
      <c r="T156">
        <f t="shared" si="29"/>
        <v>4.1769051120185387E-6</v>
      </c>
      <c r="U156">
        <f t="shared" si="30"/>
        <v>5.4427275319401285E-4</v>
      </c>
      <c r="W156" s="1"/>
    </row>
    <row r="157" spans="1:23" x14ac:dyDescent="0.25">
      <c r="A157" s="7"/>
      <c r="B157">
        <f t="shared" si="31"/>
        <v>11.599999999999975</v>
      </c>
      <c r="C157">
        <f t="shared" si="16"/>
        <v>-367.55259694786133</v>
      </c>
      <c r="D157">
        <f t="shared" si="17"/>
        <v>-318.30988618379064</v>
      </c>
      <c r="E157" s="2">
        <f t="shared" si="18"/>
        <v>-66.705029882569335</v>
      </c>
      <c r="F157">
        <f t="shared" si="22"/>
        <v>0</v>
      </c>
      <c r="G157">
        <f t="shared" si="23"/>
        <v>-773.77834663780254</v>
      </c>
      <c r="H157">
        <f t="shared" si="19"/>
        <v>3692.3946797319632</v>
      </c>
      <c r="I157" s="2">
        <f t="shared" si="24"/>
        <v>3772.6000849067527</v>
      </c>
      <c r="J157" s="41">
        <f t="shared" si="25"/>
        <v>325.22414525058286</v>
      </c>
      <c r="K157">
        <f t="shared" si="26"/>
        <v>0.97769664452971905</v>
      </c>
      <c r="L157">
        <f t="shared" si="27"/>
        <v>0</v>
      </c>
      <c r="M157" s="41">
        <f t="shared" si="28"/>
        <v>0.97769664452971905</v>
      </c>
      <c r="N157" s="5">
        <f t="shared" si="20"/>
        <v>3.1041836619691695E-8</v>
      </c>
      <c r="O157" s="4">
        <f>SUM($N$41:N157)*0.1+$N$8</f>
        <v>1.2115947442251968E-6</v>
      </c>
      <c r="P157" s="4">
        <f>SUM($O$41:O157)+0</f>
        <v>1.2765272660619106E-4</v>
      </c>
      <c r="Q157" s="5">
        <f t="shared" si="21"/>
        <v>-1.4812861187146951E-7</v>
      </c>
      <c r="R157" s="4">
        <f>SUM($Q$41:Q157)*0.1+$T$8</f>
        <v>3.9834476205519023E-6</v>
      </c>
      <c r="S157" s="4">
        <f>SUM($R$41:R157)+0</f>
        <v>5.3336560640837485E-4</v>
      </c>
      <c r="T157">
        <f t="shared" si="29"/>
        <v>4.1636302393361894E-6</v>
      </c>
      <c r="U157">
        <f t="shared" si="30"/>
        <v>5.4842874533467733E-4</v>
      </c>
      <c r="W157" s="1"/>
    </row>
    <row r="158" spans="1:23" x14ac:dyDescent="0.25">
      <c r="A158" s="7"/>
      <c r="B158">
        <f t="shared" si="31"/>
        <v>11.699999999999974</v>
      </c>
      <c r="C158">
        <f t="shared" si="16"/>
        <v>-367.55259694786133</v>
      </c>
      <c r="D158">
        <f t="shared" si="17"/>
        <v>-318.30988618379064</v>
      </c>
      <c r="E158" s="2">
        <f t="shared" si="18"/>
        <v>-66.705029882569335</v>
      </c>
      <c r="F158">
        <f t="shared" si="22"/>
        <v>0</v>
      </c>
      <c r="G158">
        <f t="shared" si="23"/>
        <v>-780.44884962605954</v>
      </c>
      <c r="H158">
        <f t="shared" si="19"/>
        <v>3724.2256683503424</v>
      </c>
      <c r="I158" s="2">
        <f t="shared" si="24"/>
        <v>3805.1224994318113</v>
      </c>
      <c r="J158" s="41">
        <f t="shared" si="25"/>
        <v>325.22414525058286</v>
      </c>
      <c r="K158">
        <f t="shared" si="26"/>
        <v>0.98612506387911336</v>
      </c>
      <c r="L158">
        <f t="shared" si="27"/>
        <v>0</v>
      </c>
      <c r="M158" s="41">
        <f t="shared" si="28"/>
        <v>0.98612506387911336</v>
      </c>
      <c r="N158" s="5">
        <f t="shared" si="20"/>
        <v>3.1309438659516628E-8</v>
      </c>
      <c r="O158" s="4">
        <f>SUM($N$41:N158)*0.1+$N$8</f>
        <v>1.2147256880911484E-6</v>
      </c>
      <c r="P158" s="4">
        <f>SUM($O$41:O158)+0</f>
        <v>1.288674522942822E-4</v>
      </c>
      <c r="Q158" s="5">
        <f t="shared" si="21"/>
        <v>-1.4940558266346495E-7</v>
      </c>
      <c r="R158" s="4">
        <f>SUM($Q$41:Q158)*0.1+$T$8</f>
        <v>3.9685070622855566E-6</v>
      </c>
      <c r="S158" s="4">
        <f>SUM($R$41:R158)+0</f>
        <v>5.3733411347066037E-4</v>
      </c>
      <c r="T158">
        <f t="shared" si="29"/>
        <v>4.1502538236496876E-6</v>
      </c>
      <c r="U158">
        <f t="shared" si="30"/>
        <v>5.5257105403750534E-4</v>
      </c>
      <c r="W158" s="1"/>
    </row>
    <row r="159" spans="1:23" x14ac:dyDescent="0.25">
      <c r="A159" s="7"/>
      <c r="B159">
        <f t="shared" si="31"/>
        <v>11.799999999999974</v>
      </c>
      <c r="C159">
        <f t="shared" si="16"/>
        <v>-367.55259694786133</v>
      </c>
      <c r="D159">
        <f t="shared" si="17"/>
        <v>-318.30988618379064</v>
      </c>
      <c r="E159" s="2">
        <f t="shared" si="18"/>
        <v>-66.705029882569335</v>
      </c>
      <c r="F159">
        <f t="shared" si="22"/>
        <v>0</v>
      </c>
      <c r="G159">
        <f t="shared" si="23"/>
        <v>-787.11935261431643</v>
      </c>
      <c r="H159">
        <f t="shared" si="19"/>
        <v>3756.0566569687212</v>
      </c>
      <c r="I159" s="2">
        <f t="shared" si="24"/>
        <v>3837.6449139568695</v>
      </c>
      <c r="J159" s="41">
        <f t="shared" si="25"/>
        <v>325.22414525058286</v>
      </c>
      <c r="K159">
        <f t="shared" si="26"/>
        <v>0.99455348322850745</v>
      </c>
      <c r="L159">
        <f t="shared" si="27"/>
        <v>0</v>
      </c>
      <c r="M159" s="41">
        <f t="shared" si="28"/>
        <v>0.99455348322850745</v>
      </c>
      <c r="N159" s="5">
        <f t="shared" si="20"/>
        <v>3.1577040699341555E-8</v>
      </c>
      <c r="O159" s="4">
        <f>SUM($N$41:N159)*0.1+$N$8</f>
        <v>1.2178833921610825E-6</v>
      </c>
      <c r="P159" s="4">
        <f>SUM($O$41:O159)+0</f>
        <v>1.3008533568644327E-4</v>
      </c>
      <c r="Q159" s="5">
        <f t="shared" si="21"/>
        <v>-1.5068255345546036E-7</v>
      </c>
      <c r="R159" s="4">
        <f>SUM($Q$41:Q159)*0.1+$T$8</f>
        <v>3.9534388069400106E-6</v>
      </c>
      <c r="S159" s="4">
        <f>SUM($R$41:R159)+0</f>
        <v>5.4128755227760038E-4</v>
      </c>
      <c r="T159">
        <f t="shared" si="29"/>
        <v>4.1367763242796971E-6</v>
      </c>
      <c r="U159">
        <f t="shared" si="30"/>
        <v>5.5669956782031964E-4</v>
      </c>
      <c r="W159" s="1"/>
    </row>
    <row r="160" spans="1:23" x14ac:dyDescent="0.25">
      <c r="A160" s="7"/>
      <c r="B160">
        <f t="shared" si="31"/>
        <v>11.899999999999974</v>
      </c>
      <c r="C160">
        <f t="shared" si="16"/>
        <v>-367.55259694786133</v>
      </c>
      <c r="D160">
        <f t="shared" si="17"/>
        <v>-318.30988618379064</v>
      </c>
      <c r="E160" s="2">
        <f t="shared" si="18"/>
        <v>-66.705029882569335</v>
      </c>
      <c r="F160">
        <f t="shared" si="22"/>
        <v>0</v>
      </c>
      <c r="G160">
        <f t="shared" si="23"/>
        <v>-793.78985560257331</v>
      </c>
      <c r="H160">
        <f t="shared" si="19"/>
        <v>3787.8876455871005</v>
      </c>
      <c r="I160" s="2">
        <f t="shared" si="24"/>
        <v>3870.1673284819276</v>
      </c>
      <c r="J160" s="41">
        <f t="shared" si="25"/>
        <v>325.22414525058286</v>
      </c>
      <c r="K160">
        <f t="shared" si="26"/>
        <v>1.0029819025779017</v>
      </c>
      <c r="L160">
        <f t="shared" si="27"/>
        <v>0</v>
      </c>
      <c r="M160" s="41">
        <f t="shared" si="28"/>
        <v>1.0029819025779017</v>
      </c>
      <c r="N160" s="5">
        <f t="shared" si="20"/>
        <v>3.1844642739166481E-8</v>
      </c>
      <c r="O160" s="4">
        <f>SUM($N$41:N160)*0.1+$N$8</f>
        <v>1.2210678564349992E-6</v>
      </c>
      <c r="P160" s="4">
        <f>SUM($O$41:O160)+0</f>
        <v>1.3130640354287826E-4</v>
      </c>
      <c r="Q160" s="5">
        <f t="shared" si="21"/>
        <v>-1.5195952424745579E-7</v>
      </c>
      <c r="R160" s="4">
        <f>SUM($Q$41:Q160)*0.1+$T$8</f>
        <v>3.9382428545152642E-6</v>
      </c>
      <c r="S160" s="4">
        <f>SUM($R$41:R160)+0</f>
        <v>5.4522579513211562E-4</v>
      </c>
      <c r="T160">
        <f t="shared" si="29"/>
        <v>4.1231982114809006E-6</v>
      </c>
      <c r="U160">
        <f t="shared" si="30"/>
        <v>5.6081417536365185E-4</v>
      </c>
      <c r="W160" s="1"/>
    </row>
    <row r="161" spans="1:23" x14ac:dyDescent="0.25">
      <c r="A161" s="7"/>
      <c r="B161">
        <f t="shared" si="31"/>
        <v>11.999999999999973</v>
      </c>
      <c r="C161">
        <f t="shared" si="16"/>
        <v>-367.55259694786133</v>
      </c>
      <c r="D161">
        <f t="shared" si="17"/>
        <v>-318.30988618379064</v>
      </c>
      <c r="E161" s="2">
        <f t="shared" si="18"/>
        <v>-66.705029882569335</v>
      </c>
      <c r="F161">
        <f t="shared" si="22"/>
        <v>0</v>
      </c>
      <c r="G161">
        <f t="shared" si="23"/>
        <v>-800.4603585908302</v>
      </c>
      <c r="H161">
        <f t="shared" si="19"/>
        <v>3819.7186342054792</v>
      </c>
      <c r="I161" s="2">
        <f t="shared" si="24"/>
        <v>3902.6897430069857</v>
      </c>
      <c r="J161" s="41">
        <f t="shared" si="25"/>
        <v>325.22414525058286</v>
      </c>
      <c r="K161">
        <f t="shared" si="26"/>
        <v>1.0114103219272956</v>
      </c>
      <c r="L161">
        <f t="shared" si="27"/>
        <v>0</v>
      </c>
      <c r="M161" s="41">
        <f t="shared" si="28"/>
        <v>1.0114103219272956</v>
      </c>
      <c r="N161" s="5">
        <f t="shared" si="20"/>
        <v>3.2112244778991408E-8</v>
      </c>
      <c r="O161" s="4">
        <f>SUM($N$41:N161)*0.1+$N$8</f>
        <v>1.2242790809128982E-6</v>
      </c>
      <c r="P161" s="4">
        <f>SUM($O$41:O161)+0</f>
        <v>1.3253068262379116E-4</v>
      </c>
      <c r="Q161" s="5">
        <f t="shared" si="21"/>
        <v>-1.5323649503945123E-7</v>
      </c>
      <c r="R161" s="4">
        <f>SUM($Q$41:Q161)*0.1+$T$8</f>
        <v>3.9229192050113192E-6</v>
      </c>
      <c r="S161" s="4">
        <f>SUM($R$41:R161)+0</f>
        <v>5.4914871433712695E-4</v>
      </c>
      <c r="T161">
        <f t="shared" si="29"/>
        <v>4.1095199667366959E-6</v>
      </c>
      <c r="U161">
        <f t="shared" si="30"/>
        <v>5.6491476551321219E-4</v>
      </c>
      <c r="W161" s="1"/>
    </row>
    <row r="162" spans="1:23" x14ac:dyDescent="0.25">
      <c r="A162" s="7"/>
      <c r="B162">
        <f t="shared" si="31"/>
        <v>12.099999999999973</v>
      </c>
      <c r="C162">
        <f t="shared" si="16"/>
        <v>-367.55259694786133</v>
      </c>
      <c r="D162">
        <f t="shared" si="17"/>
        <v>-318.30988618379064</v>
      </c>
      <c r="E162" s="2">
        <f t="shared" si="18"/>
        <v>-66.705029882569335</v>
      </c>
      <c r="F162">
        <f t="shared" si="22"/>
        <v>0</v>
      </c>
      <c r="G162">
        <f t="shared" si="23"/>
        <v>-807.1308615790872</v>
      </c>
      <c r="H162">
        <f t="shared" si="19"/>
        <v>3851.549622823858</v>
      </c>
      <c r="I162" s="2">
        <f t="shared" si="24"/>
        <v>3935.2121575320439</v>
      </c>
      <c r="J162" s="41">
        <f t="shared" si="25"/>
        <v>325.22414525058286</v>
      </c>
      <c r="K162">
        <f t="shared" si="26"/>
        <v>1.0198387412766898</v>
      </c>
      <c r="L162">
        <f t="shared" si="27"/>
        <v>0</v>
      </c>
      <c r="M162" s="41">
        <f t="shared" si="28"/>
        <v>1.0198387412766898</v>
      </c>
      <c r="N162" s="5">
        <f t="shared" si="20"/>
        <v>3.2379846818816341E-8</v>
      </c>
      <c r="O162" s="4">
        <f>SUM($N$41:N162)*0.1+$N$8</f>
        <v>1.2275170655947798E-6</v>
      </c>
      <c r="P162" s="4">
        <f>SUM($O$41:O162)+0</f>
        <v>1.3375819968938595E-4</v>
      </c>
      <c r="Q162" s="5">
        <f t="shared" si="21"/>
        <v>-1.5451346583144664E-7</v>
      </c>
      <c r="R162" s="4">
        <f>SUM($Q$41:Q162)*0.1+$T$8</f>
        <v>3.9074678584281747E-6</v>
      </c>
      <c r="S162" s="4">
        <f>SUM($R$41:R162)+0</f>
        <v>5.530561821955551E-4</v>
      </c>
      <c r="T162">
        <f t="shared" si="29"/>
        <v>4.0957420830632978E-6</v>
      </c>
      <c r="U162">
        <f t="shared" si="30"/>
        <v>5.6900122728239231E-4</v>
      </c>
      <c r="W162" s="1"/>
    </row>
    <row r="163" spans="1:23" x14ac:dyDescent="0.25">
      <c r="A163" s="7"/>
      <c r="B163">
        <f t="shared" si="31"/>
        <v>12.199999999999973</v>
      </c>
      <c r="C163">
        <f t="shared" si="16"/>
        <v>-367.55259694786133</v>
      </c>
      <c r="D163">
        <f t="shared" si="17"/>
        <v>-318.30988618379064</v>
      </c>
      <c r="E163" s="2">
        <f t="shared" si="18"/>
        <v>-66.705029882569335</v>
      </c>
      <c r="F163">
        <f t="shared" si="22"/>
        <v>0</v>
      </c>
      <c r="G163">
        <f t="shared" si="23"/>
        <v>-813.80136456734408</v>
      </c>
      <c r="H163">
        <f t="shared" si="19"/>
        <v>3883.3806114422373</v>
      </c>
      <c r="I163" s="2">
        <f t="shared" si="24"/>
        <v>3967.7345720571025</v>
      </c>
      <c r="J163" s="41">
        <f t="shared" si="25"/>
        <v>325.22414525058286</v>
      </c>
      <c r="K163">
        <f t="shared" si="26"/>
        <v>1.028267160626084</v>
      </c>
      <c r="L163">
        <f t="shared" si="27"/>
        <v>0</v>
      </c>
      <c r="M163" s="41">
        <f t="shared" si="28"/>
        <v>1.028267160626084</v>
      </c>
      <c r="N163" s="5">
        <f t="shared" si="20"/>
        <v>3.2647448858641267E-8</v>
      </c>
      <c r="O163" s="4">
        <f>SUM($N$41:N163)*0.1+$N$8</f>
        <v>1.230781810480644E-6</v>
      </c>
      <c r="P163" s="4">
        <f>SUM($O$41:O163)+0</f>
        <v>1.349889814998666E-4</v>
      </c>
      <c r="Q163" s="5">
        <f t="shared" si="21"/>
        <v>-1.5579043662344207E-7</v>
      </c>
      <c r="R163" s="4">
        <f>SUM($Q$41:Q163)*0.1+$T$8</f>
        <v>3.8918888147658307E-6</v>
      </c>
      <c r="S163" s="4">
        <f>SUM($R$41:R163)+0</f>
        <v>5.5694807101032092E-4</v>
      </c>
      <c r="T163">
        <f t="shared" si="29"/>
        <v>4.0818650653236196E-6</v>
      </c>
      <c r="U163">
        <f t="shared" si="30"/>
        <v>5.7307344985480597E-4</v>
      </c>
      <c r="W163" s="1"/>
    </row>
    <row r="164" spans="1:23" x14ac:dyDescent="0.25">
      <c r="A164" s="7"/>
      <c r="B164">
        <f t="shared" si="31"/>
        <v>12.299999999999972</v>
      </c>
      <c r="C164">
        <f t="shared" si="16"/>
        <v>-367.55259694786133</v>
      </c>
      <c r="D164">
        <f t="shared" si="17"/>
        <v>-318.30988618379064</v>
      </c>
      <c r="E164" s="2">
        <f t="shared" si="18"/>
        <v>-66.705029882569335</v>
      </c>
      <c r="F164">
        <f t="shared" si="22"/>
        <v>0</v>
      </c>
      <c r="G164">
        <f t="shared" si="23"/>
        <v>-820.47186755560097</v>
      </c>
      <c r="H164">
        <f t="shared" si="19"/>
        <v>3915.2116000606161</v>
      </c>
      <c r="I164" s="2">
        <f t="shared" si="24"/>
        <v>4000.2569865821606</v>
      </c>
      <c r="J164" s="41">
        <f t="shared" si="25"/>
        <v>325.22414525058286</v>
      </c>
      <c r="K164">
        <f t="shared" si="26"/>
        <v>1.036695579975478</v>
      </c>
      <c r="L164">
        <f t="shared" si="27"/>
        <v>0</v>
      </c>
      <c r="M164" s="41">
        <f t="shared" si="28"/>
        <v>1.036695579975478</v>
      </c>
      <c r="N164" s="5">
        <f t="shared" si="20"/>
        <v>3.2915050898466194E-8</v>
      </c>
      <c r="O164" s="4">
        <f>SUM($N$41:N164)*0.1+$N$8</f>
        <v>1.2340733155704907E-6</v>
      </c>
      <c r="P164" s="4">
        <f>SUM($O$41:O164)+0</f>
        <v>1.3622305481543709E-4</v>
      </c>
      <c r="Q164" s="5">
        <f t="shared" si="21"/>
        <v>-1.5706740741543748E-7</v>
      </c>
      <c r="R164" s="4">
        <f>SUM($Q$41:Q164)*0.1+$T$8</f>
        <v>3.8761820740242872E-6</v>
      </c>
      <c r="S164" s="4">
        <f>SUM($R$41:R164)+0</f>
        <v>5.6082425308434517E-4</v>
      </c>
      <c r="T164">
        <f t="shared" si="29"/>
        <v>4.0678894305512249E-6</v>
      </c>
      <c r="U164">
        <f t="shared" si="30"/>
        <v>5.7713132258686427E-4</v>
      </c>
      <c r="W164" s="1"/>
    </row>
    <row r="165" spans="1:23" x14ac:dyDescent="0.25">
      <c r="A165" s="7"/>
      <c r="B165">
        <f t="shared" si="31"/>
        <v>12.399999999999972</v>
      </c>
      <c r="C165">
        <f t="shared" si="16"/>
        <v>-367.55259694786133</v>
      </c>
      <c r="D165">
        <f t="shared" si="17"/>
        <v>-318.30988618379064</v>
      </c>
      <c r="E165" s="2">
        <f t="shared" si="18"/>
        <v>-66.705029882569335</v>
      </c>
      <c r="F165">
        <f t="shared" si="22"/>
        <v>0</v>
      </c>
      <c r="G165">
        <f t="shared" si="23"/>
        <v>-827.14237054385785</v>
      </c>
      <c r="H165">
        <f t="shared" si="19"/>
        <v>3947.0425886789949</v>
      </c>
      <c r="I165" s="2">
        <f t="shared" si="24"/>
        <v>4032.7794011072183</v>
      </c>
      <c r="J165" s="41">
        <f t="shared" si="25"/>
        <v>325.22414525058286</v>
      </c>
      <c r="K165">
        <f t="shared" si="26"/>
        <v>1.045123999324872</v>
      </c>
      <c r="L165">
        <f t="shared" si="27"/>
        <v>0</v>
      </c>
      <c r="M165" s="41">
        <f t="shared" si="28"/>
        <v>1.045123999324872</v>
      </c>
      <c r="N165" s="5">
        <f t="shared" si="20"/>
        <v>3.3182652938291121E-8</v>
      </c>
      <c r="O165" s="4">
        <f>SUM($N$41:N165)*0.1+$N$8</f>
        <v>1.2373915808643198E-6</v>
      </c>
      <c r="P165" s="4">
        <f>SUM($O$41:O165)+0</f>
        <v>1.3746044639630141E-4</v>
      </c>
      <c r="Q165" s="5">
        <f t="shared" si="21"/>
        <v>-1.5834437820743292E-7</v>
      </c>
      <c r="R165" s="4">
        <f>SUM($Q$41:Q165)*0.1+$T$8</f>
        <v>3.8603476362035434E-6</v>
      </c>
      <c r="S165" s="4">
        <f>SUM($R$41:R165)+0</f>
        <v>5.6468460072054869E-4</v>
      </c>
      <c r="T165">
        <f t="shared" si="29"/>
        <v>4.0538157082847495E-6</v>
      </c>
      <c r="U165">
        <f t="shared" si="30"/>
        <v>5.8117473501038909E-4</v>
      </c>
      <c r="W165" s="1"/>
    </row>
    <row r="166" spans="1:23" x14ac:dyDescent="0.25">
      <c r="A166" s="7"/>
      <c r="B166">
        <f t="shared" si="31"/>
        <v>12.499999999999972</v>
      </c>
      <c r="C166">
        <f t="shared" si="16"/>
        <v>-367.55259694786133</v>
      </c>
      <c r="D166">
        <f t="shared" si="17"/>
        <v>-318.30988618379064</v>
      </c>
      <c r="E166" s="2">
        <f t="shared" si="18"/>
        <v>-66.705029882569335</v>
      </c>
      <c r="F166">
        <f t="shared" si="22"/>
        <v>0</v>
      </c>
      <c r="G166">
        <f t="shared" si="23"/>
        <v>-833.81287353211474</v>
      </c>
      <c r="H166">
        <f t="shared" si="19"/>
        <v>3978.8735772973741</v>
      </c>
      <c r="I166" s="2">
        <f t="shared" si="24"/>
        <v>4065.3018156322764</v>
      </c>
      <c r="J166" s="41">
        <f t="shared" si="25"/>
        <v>325.22414525058286</v>
      </c>
      <c r="K166">
        <f t="shared" si="26"/>
        <v>1.0535524186742662</v>
      </c>
      <c r="L166">
        <f t="shared" si="27"/>
        <v>0</v>
      </c>
      <c r="M166" s="41">
        <f t="shared" si="28"/>
        <v>1.0535524186742662</v>
      </c>
      <c r="N166" s="5">
        <f t="shared" si="20"/>
        <v>3.3450254978116047E-8</v>
      </c>
      <c r="O166" s="4">
        <f>SUM($N$41:N166)*0.1+$N$8</f>
        <v>1.2407366063621314E-6</v>
      </c>
      <c r="P166" s="4">
        <f>SUM($O$41:O166)+0</f>
        <v>1.3870118300266353E-4</v>
      </c>
      <c r="Q166" s="5">
        <f t="shared" si="21"/>
        <v>-1.5962134899942835E-7</v>
      </c>
      <c r="R166" s="4">
        <f>SUM($Q$41:Q166)*0.1+$T$8</f>
        <v>3.844385501303601E-6</v>
      </c>
      <c r="S166" s="4">
        <f>SUM($R$41:R166)+0</f>
        <v>5.6852898622185234E-4</v>
      </c>
      <c r="T166">
        <f t="shared" si="29"/>
        <v>4.0396444409131308E-6</v>
      </c>
      <c r="U166">
        <f t="shared" si="30"/>
        <v>5.85203576835263E-4</v>
      </c>
      <c r="W166" s="1"/>
    </row>
    <row r="167" spans="1:23" x14ac:dyDescent="0.25">
      <c r="A167" s="7"/>
      <c r="B167">
        <f t="shared" si="31"/>
        <v>12.599999999999971</v>
      </c>
      <c r="C167">
        <f t="shared" si="16"/>
        <v>-367.55259694786133</v>
      </c>
      <c r="D167">
        <f t="shared" si="17"/>
        <v>-318.30988618379064</v>
      </c>
      <c r="E167" s="2">
        <f t="shared" si="18"/>
        <v>-66.705029882569335</v>
      </c>
      <c r="F167">
        <f t="shared" si="22"/>
        <v>0</v>
      </c>
      <c r="G167">
        <f t="shared" si="23"/>
        <v>-840.48337652037173</v>
      </c>
      <c r="H167">
        <f t="shared" si="19"/>
        <v>4010.7045659157529</v>
      </c>
      <c r="I167" s="2">
        <f t="shared" si="24"/>
        <v>4097.8242301573346</v>
      </c>
      <c r="J167" s="41">
        <f t="shared" si="25"/>
        <v>325.22414525058286</v>
      </c>
      <c r="K167">
        <f t="shared" si="26"/>
        <v>1.0619808380236604</v>
      </c>
      <c r="L167">
        <f t="shared" si="27"/>
        <v>0</v>
      </c>
      <c r="M167" s="41">
        <f t="shared" si="28"/>
        <v>1.0619808380236604</v>
      </c>
      <c r="N167" s="5">
        <f t="shared" si="20"/>
        <v>3.371785701794098E-8</v>
      </c>
      <c r="O167" s="4">
        <f>SUM($N$41:N167)*0.1+$N$8</f>
        <v>1.2441083920639256E-6</v>
      </c>
      <c r="P167" s="4">
        <f>SUM($O$41:O167)+0</f>
        <v>1.3994529139472746E-4</v>
      </c>
      <c r="Q167" s="5">
        <f t="shared" si="21"/>
        <v>-1.6089831979142376E-7</v>
      </c>
      <c r="R167" s="4">
        <f>SUM($Q$41:Q167)*0.1+$T$8</f>
        <v>3.8282956693244582E-6</v>
      </c>
      <c r="S167" s="4">
        <f>SUM($R$41:R167)+0</f>
        <v>5.7235728189117675E-4</v>
      </c>
      <c r="T167">
        <f t="shared" si="29"/>
        <v>4.0253761840320327E-6</v>
      </c>
      <c r="U167">
        <f t="shared" si="30"/>
        <v>5.8921773795211831E-4</v>
      </c>
      <c r="W167" s="1"/>
    </row>
    <row r="168" spans="1:23" x14ac:dyDescent="0.25">
      <c r="A168" s="7"/>
      <c r="B168">
        <f t="shared" si="31"/>
        <v>12.699999999999971</v>
      </c>
      <c r="C168">
        <f t="shared" si="16"/>
        <v>-367.55259694786133</v>
      </c>
      <c r="D168">
        <f t="shared" si="17"/>
        <v>-318.30988618379064</v>
      </c>
      <c r="E168" s="2">
        <f t="shared" si="18"/>
        <v>-66.705029882569335</v>
      </c>
      <c r="F168">
        <f t="shared" si="22"/>
        <v>0</v>
      </c>
      <c r="G168">
        <f t="shared" si="23"/>
        <v>-847.15387950862862</v>
      </c>
      <c r="H168">
        <f t="shared" si="19"/>
        <v>4042.5355545341317</v>
      </c>
      <c r="I168" s="2">
        <f t="shared" si="24"/>
        <v>4130.3466446823923</v>
      </c>
      <c r="J168" s="41">
        <f t="shared" si="25"/>
        <v>325.22414525058286</v>
      </c>
      <c r="K168">
        <f t="shared" si="26"/>
        <v>1.0704092573730544</v>
      </c>
      <c r="L168">
        <f t="shared" si="27"/>
        <v>0</v>
      </c>
      <c r="M168" s="41">
        <f t="shared" si="28"/>
        <v>1.0704092573730544</v>
      </c>
      <c r="N168" s="5">
        <f t="shared" si="20"/>
        <v>3.3985459057765907E-8</v>
      </c>
      <c r="O168" s="4">
        <f>SUM($N$41:N168)*0.1+$N$8</f>
        <v>1.2475069379697021E-6</v>
      </c>
      <c r="P168" s="4">
        <f>SUM($O$41:O168)+0</f>
        <v>1.4119279833269715E-4</v>
      </c>
      <c r="Q168" s="5">
        <f t="shared" si="21"/>
        <v>-1.621752905834192E-7</v>
      </c>
      <c r="R168" s="4">
        <f>SUM($Q$41:Q168)*0.1+$T$8</f>
        <v>3.8120781402661164E-6</v>
      </c>
      <c r="S168" s="4">
        <f>SUM($R$41:R168)+0</f>
        <v>5.7616936003144288E-4</v>
      </c>
      <c r="T168">
        <f t="shared" si="29"/>
        <v>4.0110115068118813E-6</v>
      </c>
      <c r="U168">
        <f t="shared" si="30"/>
        <v>5.9321710843506534E-4</v>
      </c>
      <c r="W168" s="1"/>
    </row>
    <row r="169" spans="1:23" x14ac:dyDescent="0.25">
      <c r="A169" s="7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-318.30988618379064</v>
      </c>
      <c r="E169" s="2">
        <f t="shared" ref="E169:E232" si="34">IF(B169&lt;18, $B$13, $B$13+$B$10 )</f>
        <v>-66.705029882569335</v>
      </c>
      <c r="F169">
        <f t="shared" si="22"/>
        <v>0</v>
      </c>
      <c r="G169">
        <f t="shared" si="23"/>
        <v>-853.82438249688551</v>
      </c>
      <c r="H169">
        <f t="shared" ref="H169:H232" si="35">IF(B169&lt;$G$6,-B169*$B$12,-B169*$B$12+(-B169+$G$6)*$B$8)</f>
        <v>4074.366543152511</v>
      </c>
      <c r="I169" s="2">
        <f t="shared" si="24"/>
        <v>4162.8690592074518</v>
      </c>
      <c r="J169" s="41">
        <f t="shared" si="25"/>
        <v>325.22414525058286</v>
      </c>
      <c r="K169">
        <f t="shared" si="26"/>
        <v>1.0788376767224488</v>
      </c>
      <c r="L169">
        <f t="shared" si="27"/>
        <v>0</v>
      </c>
      <c r="M169" s="41">
        <f t="shared" si="28"/>
        <v>1.0788376767224488</v>
      </c>
      <c r="N169" s="5">
        <f t="shared" ref="N169:N232" si="36">-G169/($G$18*$B$28)</f>
        <v>3.4253061097590834E-8</v>
      </c>
      <c r="O169" s="4">
        <f>SUM($N$41:N169)*0.1+$N$8</f>
        <v>1.2509322440794613E-6</v>
      </c>
      <c r="P169" s="4">
        <f>SUM($O$41:O169)+0</f>
        <v>1.4244373057677661E-4</v>
      </c>
      <c r="Q169" s="5">
        <f t="shared" ref="Q169:Q232" si="37">-H169/($G$18*$B$28)</f>
        <v>-1.6345226137541463E-7</v>
      </c>
      <c r="R169" s="4">
        <f>SUM($Q$41:Q169)*0.1+$T$8</f>
        <v>3.795732914128575E-6</v>
      </c>
      <c r="S169" s="4">
        <f>SUM($R$41:R169)+0</f>
        <v>5.7996509294557148E-4</v>
      </c>
      <c r="T169">
        <f t="shared" si="29"/>
        <v>3.9965509923778877E-6</v>
      </c>
      <c r="U169">
        <f t="shared" si="30"/>
        <v>5.9720157854445985E-4</v>
      </c>
      <c r="W169" s="1"/>
    </row>
    <row r="170" spans="1:23" x14ac:dyDescent="0.25">
      <c r="A170" s="7"/>
      <c r="B170">
        <f t="shared" si="31"/>
        <v>12.89999999999997</v>
      </c>
      <c r="C170">
        <f t="shared" si="32"/>
        <v>-367.55259694786133</v>
      </c>
      <c r="D170">
        <f t="shared" si="33"/>
        <v>-318.30988618379064</v>
      </c>
      <c r="E170" s="2">
        <f t="shared" si="34"/>
        <v>-66.705029882569335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-860.49488548514239</v>
      </c>
      <c r="H170">
        <f t="shared" si="35"/>
        <v>4106.1975317708893</v>
      </c>
      <c r="I170" s="2">
        <f t="shared" ref="I170:I233" si="40">SQRT(H170*H170+G170*G170)</f>
        <v>4195.3914737325085</v>
      </c>
      <c r="J170" s="41">
        <f t="shared" ref="J170:J233" si="41">SQRT(D170*D170+E170*E170)</f>
        <v>325.22414525058286</v>
      </c>
      <c r="K170">
        <f t="shared" ref="K170:K233" si="42">32*I170/(PI()*$G$11^3)</f>
        <v>1.0872660960718425</v>
      </c>
      <c r="L170">
        <f t="shared" ref="L170:L233" si="43">16*F170/(PI()*$G$11^3)*$G$22</f>
        <v>0</v>
      </c>
      <c r="M170" s="41">
        <f t="shared" ref="M170:M233" si="44">SQRT(K170^2+3*L170^2)</f>
        <v>1.0872660960718425</v>
      </c>
      <c r="N170" s="5">
        <f t="shared" si="36"/>
        <v>3.452066313741576E-8</v>
      </c>
      <c r="O170" s="4">
        <f>SUM($N$41:N170)*0.1+$N$8</f>
        <v>1.2543843103932027E-6</v>
      </c>
      <c r="P170" s="4">
        <f>SUM($O$41:O170)+0</f>
        <v>1.4369811488716981E-4</v>
      </c>
      <c r="Q170" s="5">
        <f t="shared" si="37"/>
        <v>-1.6472923216741001E-7</v>
      </c>
      <c r="R170" s="4">
        <f>SUM($Q$41:Q170)*0.1+$T$8</f>
        <v>3.7792599909118338E-6</v>
      </c>
      <c r="S170" s="4">
        <f>SUM($R$41:R170)+0</f>
        <v>5.8374435293648329E-4</v>
      </c>
      <c r="T170">
        <f t="shared" ref="T170:T233" si="45">SQRT(SUMSQ(O170,R170))</f>
        <v>3.9819952382025197E-6</v>
      </c>
      <c r="U170">
        <f t="shared" ref="U170:U233" si="46">SQRT(SUMSQ(S170,P170))</f>
        <v>6.0117103872971112E-4</v>
      </c>
      <c r="W170" s="1"/>
    </row>
    <row r="171" spans="1:23" x14ac:dyDescent="0.25">
      <c r="A171" s="7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-318.30988618379064</v>
      </c>
      <c r="E171" s="2">
        <f t="shared" si="34"/>
        <v>-66.705029882569335</v>
      </c>
      <c r="F171">
        <f t="shared" si="38"/>
        <v>0</v>
      </c>
      <c r="G171">
        <f t="shared" si="39"/>
        <v>-867.16538847339939</v>
      </c>
      <c r="H171">
        <f t="shared" si="35"/>
        <v>4138.028520389269</v>
      </c>
      <c r="I171" s="2">
        <f t="shared" si="40"/>
        <v>4227.913888257568</v>
      </c>
      <c r="J171" s="41">
        <f t="shared" si="41"/>
        <v>325.22414525058286</v>
      </c>
      <c r="K171">
        <f t="shared" si="42"/>
        <v>1.095694515421237</v>
      </c>
      <c r="L171">
        <f t="shared" si="43"/>
        <v>0</v>
      </c>
      <c r="M171" s="41">
        <f t="shared" si="44"/>
        <v>1.095694515421237</v>
      </c>
      <c r="N171" s="5">
        <f t="shared" si="36"/>
        <v>3.4788265177240693E-8</v>
      </c>
      <c r="O171" s="4">
        <f>SUM($N$41:N171)*0.1+$N$8</f>
        <v>1.2578631369109267E-6</v>
      </c>
      <c r="P171" s="4">
        <f>SUM($O$41:O171)+0</f>
        <v>1.4495597802408075E-4</v>
      </c>
      <c r="Q171" s="5">
        <f t="shared" si="37"/>
        <v>-1.6600620295940548E-7</v>
      </c>
      <c r="R171" s="4">
        <f>SUM($Q$41:Q171)*0.1+$T$8</f>
        <v>3.7626593706158931E-6</v>
      </c>
      <c r="S171" s="4">
        <f>SUM($R$41:R171)+0</f>
        <v>5.8750701230709916E-4</v>
      </c>
      <c r="T171">
        <f t="shared" si="45"/>
        <v>3.9673448565108365E-6</v>
      </c>
      <c r="U171">
        <f t="shared" si="46"/>
        <v>6.0512537963213191E-4</v>
      </c>
      <c r="W171" s="1"/>
    </row>
    <row r="172" spans="1:23" x14ac:dyDescent="0.25">
      <c r="A172" s="7"/>
      <c r="B172">
        <f t="shared" si="47"/>
        <v>13.099999999999969</v>
      </c>
      <c r="C172">
        <f t="shared" si="32"/>
        <v>-367.55259694786133</v>
      </c>
      <c r="D172">
        <f t="shared" si="33"/>
        <v>-318.30988618379064</v>
      </c>
      <c r="E172" s="2">
        <f t="shared" si="34"/>
        <v>-66.705029882569335</v>
      </c>
      <c r="F172">
        <f t="shared" si="38"/>
        <v>0</v>
      </c>
      <c r="G172">
        <f t="shared" si="39"/>
        <v>-873.83589146165627</v>
      </c>
      <c r="H172">
        <f t="shared" si="35"/>
        <v>4169.8595090076478</v>
      </c>
      <c r="I172" s="2">
        <f t="shared" si="40"/>
        <v>4260.4363027826257</v>
      </c>
      <c r="J172" s="41">
        <f t="shared" si="41"/>
        <v>325.22414525058286</v>
      </c>
      <c r="K172">
        <f t="shared" si="42"/>
        <v>1.1041229347706309</v>
      </c>
      <c r="L172">
        <f t="shared" si="43"/>
        <v>0</v>
      </c>
      <c r="M172" s="41">
        <f t="shared" si="44"/>
        <v>1.1041229347706309</v>
      </c>
      <c r="N172" s="5">
        <f t="shared" si="36"/>
        <v>3.505586721706562E-8</v>
      </c>
      <c r="O172" s="4">
        <f>SUM($N$41:N172)*0.1+$N$8</f>
        <v>1.2613687236326333E-6</v>
      </c>
      <c r="P172" s="4">
        <f>SUM($O$41:O172)+0</f>
        <v>1.4621734674771339E-4</v>
      </c>
      <c r="Q172" s="5">
        <f t="shared" si="37"/>
        <v>-1.6728317375140088E-7</v>
      </c>
      <c r="R172" s="4">
        <f>SUM($Q$41:Q172)*0.1+$T$8</f>
        <v>3.7459310532407533E-6</v>
      </c>
      <c r="S172" s="4">
        <f>SUM($R$41:R172)+0</f>
        <v>5.9125294336033994E-4</v>
      </c>
      <c r="T172">
        <f t="shared" si="45"/>
        <v>3.9526004746991561E-6</v>
      </c>
      <c r="U172">
        <f t="shared" si="46"/>
        <v>6.090644920878301E-4</v>
      </c>
      <c r="W172" s="1"/>
    </row>
    <row r="173" spans="1:23" x14ac:dyDescent="0.25">
      <c r="A173" s="7"/>
      <c r="B173">
        <f t="shared" si="47"/>
        <v>13.199999999999969</v>
      </c>
      <c r="C173">
        <f t="shared" si="32"/>
        <v>-367.55259694786133</v>
      </c>
      <c r="D173">
        <f t="shared" si="33"/>
        <v>-318.30988618379064</v>
      </c>
      <c r="E173" s="2">
        <f t="shared" si="34"/>
        <v>-66.705029882569335</v>
      </c>
      <c r="F173">
        <f t="shared" si="38"/>
        <v>0</v>
      </c>
      <c r="G173">
        <f t="shared" si="39"/>
        <v>-880.50639444991316</v>
      </c>
      <c r="H173">
        <f t="shared" si="35"/>
        <v>4201.6904976260266</v>
      </c>
      <c r="I173" s="2">
        <f t="shared" si="40"/>
        <v>4292.9587173076834</v>
      </c>
      <c r="J173" s="41">
        <f t="shared" si="41"/>
        <v>325.22414525058286</v>
      </c>
      <c r="K173">
        <f t="shared" si="42"/>
        <v>1.1125513541200249</v>
      </c>
      <c r="L173">
        <f t="shared" si="43"/>
        <v>0</v>
      </c>
      <c r="M173" s="41">
        <f t="shared" si="44"/>
        <v>1.1125513541200249</v>
      </c>
      <c r="N173" s="5">
        <f t="shared" si="36"/>
        <v>3.5323469256890546E-8</v>
      </c>
      <c r="O173" s="4">
        <f>SUM($N$41:N173)*0.1+$N$8</f>
        <v>1.2649010705583224E-6</v>
      </c>
      <c r="P173" s="4">
        <f>SUM($O$41:O173)+0</f>
        <v>1.474822478182717E-4</v>
      </c>
      <c r="Q173" s="5">
        <f t="shared" si="37"/>
        <v>-1.6856014454339632E-7</v>
      </c>
      <c r="R173" s="4">
        <f>SUM($Q$41:Q173)*0.1+$T$8</f>
        <v>3.7290750387864136E-6</v>
      </c>
      <c r="S173" s="4">
        <f>SUM($R$41:R173)+0</f>
        <v>5.9498201839912638E-4</v>
      </c>
      <c r="T173">
        <f t="shared" si="45"/>
        <v>3.9377627357675421E-6</v>
      </c>
      <c r="U173">
        <f t="shared" si="46"/>
        <v>6.1298826713064288E-4</v>
      </c>
      <c r="W173" s="1"/>
    </row>
    <row r="174" spans="1:23" x14ac:dyDescent="0.25">
      <c r="A174" s="7"/>
      <c r="B174">
        <f t="shared" si="47"/>
        <v>13.299999999999969</v>
      </c>
      <c r="C174">
        <f t="shared" si="32"/>
        <v>-367.55259694786133</v>
      </c>
      <c r="D174">
        <f t="shared" si="33"/>
        <v>-318.30988618379064</v>
      </c>
      <c r="E174" s="2">
        <f t="shared" si="34"/>
        <v>-66.705029882569335</v>
      </c>
      <c r="F174">
        <f t="shared" si="38"/>
        <v>0</v>
      </c>
      <c r="G174">
        <f t="shared" si="39"/>
        <v>-887.17689743817004</v>
      </c>
      <c r="H174">
        <f t="shared" si="35"/>
        <v>4233.5214862444054</v>
      </c>
      <c r="I174" s="2">
        <f t="shared" si="40"/>
        <v>4325.481131832742</v>
      </c>
      <c r="J174" s="41">
        <f t="shared" si="41"/>
        <v>325.22414525058286</v>
      </c>
      <c r="K174">
        <f t="shared" si="42"/>
        <v>1.1209797734694191</v>
      </c>
      <c r="L174">
        <f t="shared" si="43"/>
        <v>0</v>
      </c>
      <c r="M174" s="41">
        <f t="shared" si="44"/>
        <v>1.1209797734694191</v>
      </c>
      <c r="N174" s="5">
        <f t="shared" si="36"/>
        <v>3.5591071296715473E-8</v>
      </c>
      <c r="O174" s="4">
        <f>SUM($N$41:N174)*0.1+$N$8</f>
        <v>1.2684601776879941E-6</v>
      </c>
      <c r="P174" s="4">
        <f>SUM($O$41:O174)+0</f>
        <v>1.4875070799595969E-4</v>
      </c>
      <c r="Q174" s="5">
        <f t="shared" si="37"/>
        <v>-1.6983711533539173E-7</v>
      </c>
      <c r="R174" s="4">
        <f>SUM($Q$41:Q174)*0.1+$T$8</f>
        <v>3.7120913272528745E-6</v>
      </c>
      <c r="S174" s="4">
        <f>SUM($R$41:R174)+0</f>
        <v>5.9869410972637923E-4</v>
      </c>
      <c r="T174">
        <f t="shared" si="45"/>
        <v>3.9228322987665767E-6</v>
      </c>
      <c r="U174">
        <f t="shared" si="46"/>
        <v>6.168965959951157E-4</v>
      </c>
      <c r="W174" s="1"/>
    </row>
    <row r="175" spans="1:23" x14ac:dyDescent="0.25">
      <c r="A175" s="7"/>
      <c r="B175">
        <f t="shared" si="47"/>
        <v>13.399999999999968</v>
      </c>
      <c r="C175">
        <f t="shared" si="32"/>
        <v>-367.55259694786133</v>
      </c>
      <c r="D175">
        <f t="shared" si="33"/>
        <v>-318.30988618379064</v>
      </c>
      <c r="E175" s="2">
        <f t="shared" si="34"/>
        <v>-66.705029882569335</v>
      </c>
      <c r="F175">
        <f t="shared" si="38"/>
        <v>0</v>
      </c>
      <c r="G175">
        <f t="shared" si="39"/>
        <v>-893.84740042642693</v>
      </c>
      <c r="H175">
        <f t="shared" si="35"/>
        <v>4265.3524748627842</v>
      </c>
      <c r="I175" s="2">
        <f t="shared" si="40"/>
        <v>4358.0035463577997</v>
      </c>
      <c r="J175" s="41">
        <f t="shared" si="41"/>
        <v>325.22414525058286</v>
      </c>
      <c r="K175">
        <f t="shared" si="42"/>
        <v>1.1294081928188131</v>
      </c>
      <c r="L175">
        <f t="shared" si="43"/>
        <v>0</v>
      </c>
      <c r="M175" s="41">
        <f t="shared" si="44"/>
        <v>1.1294081928188131</v>
      </c>
      <c r="N175" s="5">
        <f t="shared" si="36"/>
        <v>3.58586733365404E-8</v>
      </c>
      <c r="O175" s="4">
        <f>SUM($N$41:N175)*0.1+$N$8</f>
        <v>1.272046045021648E-6</v>
      </c>
      <c r="P175" s="4">
        <f>SUM($O$41:O175)+0</f>
        <v>1.5002275404098136E-4</v>
      </c>
      <c r="Q175" s="5">
        <f t="shared" si="37"/>
        <v>-1.7111408612738716E-7</v>
      </c>
      <c r="R175" s="4">
        <f>SUM($Q$41:Q175)*0.1+$T$8</f>
        <v>3.6949799186401358E-6</v>
      </c>
      <c r="S175" s="4">
        <f>SUM($R$41:R175)+0</f>
        <v>6.0238908964501932E-4</v>
      </c>
      <c r="T175">
        <f t="shared" si="45"/>
        <v>3.9078098392589523E-6</v>
      </c>
      <c r="U175">
        <f t="shared" si="46"/>
        <v>6.207893701195245E-4</v>
      </c>
      <c r="W175" s="1"/>
    </row>
    <row r="176" spans="1:23" x14ac:dyDescent="0.25">
      <c r="A176" s="7"/>
      <c r="B176">
        <f t="shared" si="47"/>
        <v>13.499999999999968</v>
      </c>
      <c r="C176">
        <f t="shared" si="32"/>
        <v>-367.55259694786133</v>
      </c>
      <c r="D176">
        <f t="shared" si="33"/>
        <v>-318.30988618379064</v>
      </c>
      <c r="E176" s="2">
        <f t="shared" si="34"/>
        <v>-66.705029882569335</v>
      </c>
      <c r="F176">
        <f t="shared" si="38"/>
        <v>0</v>
      </c>
      <c r="G176">
        <f t="shared" si="39"/>
        <v>-900.51790341468393</v>
      </c>
      <c r="H176">
        <f t="shared" si="35"/>
        <v>4297.183463481163</v>
      </c>
      <c r="I176" s="2">
        <f t="shared" si="40"/>
        <v>4390.5259608828583</v>
      </c>
      <c r="J176" s="41">
        <f t="shared" si="41"/>
        <v>325.22414525058286</v>
      </c>
      <c r="K176">
        <f t="shared" si="42"/>
        <v>1.1378366121682075</v>
      </c>
      <c r="L176">
        <f t="shared" si="43"/>
        <v>0</v>
      </c>
      <c r="M176" s="41">
        <f t="shared" si="44"/>
        <v>1.1378366121682075</v>
      </c>
      <c r="N176" s="5">
        <f t="shared" si="36"/>
        <v>3.6126275376365333E-8</v>
      </c>
      <c r="O176" s="4">
        <f>SUM($N$41:N176)*0.1+$N$8</f>
        <v>1.2756586725592846E-6</v>
      </c>
      <c r="P176" s="4">
        <f>SUM($O$41:O176)+0</f>
        <v>1.5129841271354063E-4</v>
      </c>
      <c r="Q176" s="5">
        <f t="shared" si="37"/>
        <v>-1.7239105691938257E-7</v>
      </c>
      <c r="R176" s="4">
        <f>SUM($Q$41:Q176)*0.1+$T$8</f>
        <v>3.6777408129481973E-6</v>
      </c>
      <c r="S176" s="4">
        <f>SUM($R$41:R176)+0</f>
        <v>6.0606683045796752E-4</v>
      </c>
      <c r="T176">
        <f t="shared" si="45"/>
        <v>3.8926960497964113E-6</v>
      </c>
      <c r="U176">
        <f t="shared" si="46"/>
        <v>6.2466648114894367E-4</v>
      </c>
      <c r="W176" s="1"/>
    </row>
    <row r="177" spans="1:23" x14ac:dyDescent="0.25">
      <c r="A177" s="7"/>
      <c r="B177">
        <f t="shared" si="47"/>
        <v>13.599999999999968</v>
      </c>
      <c r="C177">
        <f t="shared" si="32"/>
        <v>-367.55259694786133</v>
      </c>
      <c r="D177">
        <f t="shared" si="33"/>
        <v>-318.30988618379064</v>
      </c>
      <c r="E177" s="2">
        <f t="shared" si="34"/>
        <v>-66.705029882569335</v>
      </c>
      <c r="F177">
        <f t="shared" si="38"/>
        <v>0</v>
      </c>
      <c r="G177">
        <f t="shared" si="39"/>
        <v>-907.18840640294081</v>
      </c>
      <c r="H177">
        <f t="shared" si="35"/>
        <v>4329.0144520995427</v>
      </c>
      <c r="I177" s="2">
        <f t="shared" si="40"/>
        <v>4423.0483754079169</v>
      </c>
      <c r="J177" s="41">
        <f t="shared" si="41"/>
        <v>325.22414525058286</v>
      </c>
      <c r="K177">
        <f t="shared" si="42"/>
        <v>1.1462650315176017</v>
      </c>
      <c r="L177">
        <f t="shared" si="43"/>
        <v>0</v>
      </c>
      <c r="M177" s="41">
        <f t="shared" si="44"/>
        <v>1.1462650315176017</v>
      </c>
      <c r="N177" s="5">
        <f t="shared" si="36"/>
        <v>3.6393877416190259E-8</v>
      </c>
      <c r="O177" s="4">
        <f>SUM($N$41:N177)*0.1+$N$8</f>
        <v>1.2792980603009037E-6</v>
      </c>
      <c r="P177" s="4">
        <f>SUM($O$41:O177)+0</f>
        <v>1.5257771077384154E-4</v>
      </c>
      <c r="Q177" s="5">
        <f t="shared" si="37"/>
        <v>-1.7366802771137804E-7</v>
      </c>
      <c r="R177" s="4">
        <f>SUM($Q$41:Q177)*0.1+$T$8</f>
        <v>3.6603740101770596E-6</v>
      </c>
      <c r="S177" s="4">
        <f>SUM($R$41:R177)+0</f>
        <v>6.0972720446814458E-4</v>
      </c>
      <c r="T177">
        <f t="shared" si="45"/>
        <v>3.8774916404125676E-6</v>
      </c>
      <c r="U177">
        <f t="shared" si="46"/>
        <v>6.2852782093836116E-4</v>
      </c>
      <c r="W177" s="1"/>
    </row>
    <row r="178" spans="1:23" x14ac:dyDescent="0.25">
      <c r="A178" s="7"/>
      <c r="B178">
        <f t="shared" si="47"/>
        <v>13.699999999999967</v>
      </c>
      <c r="C178">
        <f t="shared" si="32"/>
        <v>-367.55259694786133</v>
      </c>
      <c r="D178">
        <f t="shared" si="33"/>
        <v>-318.30988618379064</v>
      </c>
      <c r="E178" s="2">
        <f t="shared" si="34"/>
        <v>-66.705029882569335</v>
      </c>
      <c r="F178">
        <f t="shared" si="38"/>
        <v>0</v>
      </c>
      <c r="G178">
        <f t="shared" si="39"/>
        <v>-913.8589093911977</v>
      </c>
      <c r="H178">
        <f t="shared" si="35"/>
        <v>4360.8454407179215</v>
      </c>
      <c r="I178" s="2">
        <f t="shared" si="40"/>
        <v>4455.5707899329745</v>
      </c>
      <c r="J178" s="41">
        <f t="shared" si="41"/>
        <v>325.22414525058286</v>
      </c>
      <c r="K178">
        <f t="shared" si="42"/>
        <v>1.1546934508669957</v>
      </c>
      <c r="L178">
        <f t="shared" si="43"/>
        <v>0</v>
      </c>
      <c r="M178" s="41">
        <f t="shared" si="44"/>
        <v>1.1546934508669957</v>
      </c>
      <c r="N178" s="5">
        <f t="shared" si="36"/>
        <v>3.6661479456015186E-8</v>
      </c>
      <c r="O178" s="4">
        <f>SUM($N$41:N178)*0.1+$N$8</f>
        <v>1.2829642082465052E-6</v>
      </c>
      <c r="P178" s="4">
        <f>SUM($O$41:O178)+0</f>
        <v>1.5386067498208804E-4</v>
      </c>
      <c r="Q178" s="5">
        <f t="shared" si="37"/>
        <v>-1.7494499850337344E-7</v>
      </c>
      <c r="R178" s="4">
        <f>SUM($Q$41:Q178)*0.1+$T$8</f>
        <v>3.6428795103267225E-6</v>
      </c>
      <c r="S178" s="4">
        <f>SUM($R$41:R178)+0</f>
        <v>6.1337008397847133E-4</v>
      </c>
      <c r="T178">
        <f t="shared" si="45"/>
        <v>3.8621973391321996E-6</v>
      </c>
      <c r="U178">
        <f t="shared" si="46"/>
        <v>6.3237328155583928E-4</v>
      </c>
      <c r="W178" s="1"/>
    </row>
    <row r="179" spans="1:23" x14ac:dyDescent="0.25">
      <c r="A179" s="7"/>
      <c r="B179">
        <f t="shared" si="47"/>
        <v>13.799999999999967</v>
      </c>
      <c r="C179">
        <f t="shared" si="32"/>
        <v>-367.55259694786133</v>
      </c>
      <c r="D179">
        <f t="shared" si="33"/>
        <v>-318.30988618379064</v>
      </c>
      <c r="E179" s="2">
        <f t="shared" si="34"/>
        <v>-66.705029882569335</v>
      </c>
      <c r="F179">
        <f t="shared" si="38"/>
        <v>0</v>
      </c>
      <c r="G179">
        <f t="shared" si="39"/>
        <v>-920.52941237945458</v>
      </c>
      <c r="H179">
        <f t="shared" si="35"/>
        <v>4392.6764293363003</v>
      </c>
      <c r="I179" s="2">
        <f t="shared" si="40"/>
        <v>4488.0932044580322</v>
      </c>
      <c r="J179" s="41">
        <f t="shared" si="41"/>
        <v>325.22414525058286</v>
      </c>
      <c r="K179">
        <f t="shared" si="42"/>
        <v>1.1631218702163897</v>
      </c>
      <c r="L179">
        <f t="shared" si="43"/>
        <v>0</v>
      </c>
      <c r="M179" s="41">
        <f t="shared" si="44"/>
        <v>1.1631218702163897</v>
      </c>
      <c r="N179" s="5">
        <f t="shared" si="36"/>
        <v>3.6929081495840113E-8</v>
      </c>
      <c r="O179" s="4">
        <f>SUM($N$41:N179)*0.1+$N$8</f>
        <v>1.2866571163960891E-6</v>
      </c>
      <c r="P179" s="4">
        <f>SUM($O$41:O179)+0</f>
        <v>1.5514733209848414E-4</v>
      </c>
      <c r="Q179" s="5">
        <f t="shared" si="37"/>
        <v>-1.7622196929536885E-7</v>
      </c>
      <c r="R179" s="4">
        <f>SUM($Q$41:Q179)*0.1+$T$8</f>
        <v>3.6252573133971855E-6</v>
      </c>
      <c r="S179" s="4">
        <f>SUM($R$41:R179)+0</f>
        <v>6.1699534129186853E-4</v>
      </c>
      <c r="T179">
        <f t="shared" si="45"/>
        <v>3.8468138924975922E-6</v>
      </c>
      <c r="U179">
        <f t="shared" si="46"/>
        <v>6.3620275528572393E-4</v>
      </c>
      <c r="W179" s="1"/>
    </row>
    <row r="180" spans="1:23" x14ac:dyDescent="0.25">
      <c r="A180" s="7"/>
      <c r="B180">
        <f t="shared" si="47"/>
        <v>13.899999999999967</v>
      </c>
      <c r="C180">
        <f t="shared" si="32"/>
        <v>-367.55259694786133</v>
      </c>
      <c r="D180">
        <f t="shared" si="33"/>
        <v>-318.30988618379064</v>
      </c>
      <c r="E180" s="2">
        <f t="shared" si="34"/>
        <v>-66.705029882569335</v>
      </c>
      <c r="F180">
        <f t="shared" si="38"/>
        <v>0</v>
      </c>
      <c r="G180">
        <f t="shared" si="39"/>
        <v>-927.19991536771147</v>
      </c>
      <c r="H180">
        <f t="shared" si="35"/>
        <v>4424.5074179546791</v>
      </c>
      <c r="I180" s="2">
        <f t="shared" si="40"/>
        <v>4520.6156189830908</v>
      </c>
      <c r="J180" s="41">
        <f t="shared" si="41"/>
        <v>325.22414525058286</v>
      </c>
      <c r="K180">
        <f t="shared" si="42"/>
        <v>1.1715502895657839</v>
      </c>
      <c r="L180">
        <f t="shared" si="43"/>
        <v>0</v>
      </c>
      <c r="M180" s="41">
        <f t="shared" si="44"/>
        <v>1.1715502895657839</v>
      </c>
      <c r="N180" s="5">
        <f t="shared" si="36"/>
        <v>3.7196683535665039E-8</v>
      </c>
      <c r="O180" s="4">
        <f>SUM($N$41:N180)*0.1+$N$8</f>
        <v>1.2903767847496555E-6</v>
      </c>
      <c r="P180" s="4">
        <f>SUM($O$41:O180)+0</f>
        <v>1.5643770888323379E-4</v>
      </c>
      <c r="Q180" s="5">
        <f t="shared" si="37"/>
        <v>-1.7749894008736429E-7</v>
      </c>
      <c r="R180" s="4">
        <f>SUM($Q$41:Q180)*0.1+$T$8</f>
        <v>3.607507419388449E-6</v>
      </c>
      <c r="S180" s="4">
        <f>SUM($R$41:R180)+0</f>
        <v>6.2060284871125703E-4</v>
      </c>
      <c r="T180">
        <f t="shared" si="45"/>
        <v>3.8313420661125478E-6</v>
      </c>
      <c r="U180">
        <f t="shared" si="46"/>
        <v>6.4001613463190348E-4</v>
      </c>
      <c r="W180" s="1"/>
    </row>
    <row r="181" spans="1:23" x14ac:dyDescent="0.25">
      <c r="A181" s="7"/>
      <c r="B181">
        <f t="shared" si="47"/>
        <v>13.999999999999966</v>
      </c>
      <c r="C181">
        <f t="shared" si="32"/>
        <v>-367.55259694786133</v>
      </c>
      <c r="D181">
        <f t="shared" si="33"/>
        <v>-318.30988618379064</v>
      </c>
      <c r="E181" s="2">
        <f t="shared" si="34"/>
        <v>-66.705029882569335</v>
      </c>
      <c r="F181">
        <f t="shared" si="38"/>
        <v>0</v>
      </c>
      <c r="G181">
        <f t="shared" si="39"/>
        <v>-933.87041835596847</v>
      </c>
      <c r="H181">
        <f t="shared" si="35"/>
        <v>4456.3384065730579</v>
      </c>
      <c r="I181" s="2">
        <f t="shared" si="40"/>
        <v>4553.1380335081485</v>
      </c>
      <c r="J181" s="41">
        <f t="shared" si="41"/>
        <v>325.22414525058286</v>
      </c>
      <c r="K181">
        <f t="shared" si="42"/>
        <v>1.1799787089151779</v>
      </c>
      <c r="L181">
        <f t="shared" si="43"/>
        <v>0</v>
      </c>
      <c r="M181" s="41">
        <f t="shared" si="44"/>
        <v>1.1799787089151779</v>
      </c>
      <c r="N181" s="5">
        <f t="shared" si="36"/>
        <v>3.7464285575489972E-8</v>
      </c>
      <c r="O181" s="4">
        <f>SUM($N$41:N181)*0.1+$N$8</f>
        <v>1.2941232133072047E-6</v>
      </c>
      <c r="P181" s="4">
        <f>SUM($O$41:O181)+0</f>
        <v>1.5773183209654099E-4</v>
      </c>
      <c r="Q181" s="5">
        <f t="shared" si="37"/>
        <v>-1.787759108793597E-7</v>
      </c>
      <c r="R181" s="4">
        <f>SUM($Q$41:Q181)*0.1+$T$8</f>
        <v>3.5896298283005134E-6</v>
      </c>
      <c r="S181" s="4">
        <f>SUM($R$41:R181)+0</f>
        <v>6.2419247853955757E-4</v>
      </c>
      <c r="T181">
        <f t="shared" si="45"/>
        <v>3.8157826452046944E-6</v>
      </c>
      <c r="U181">
        <f t="shared" si="46"/>
        <v>6.4381331232111648E-4</v>
      </c>
      <c r="W181" s="1"/>
    </row>
    <row r="182" spans="1:23" x14ac:dyDescent="0.25">
      <c r="A182" s="7"/>
      <c r="B182">
        <f t="shared" si="47"/>
        <v>14.099999999999966</v>
      </c>
      <c r="C182">
        <f t="shared" si="32"/>
        <v>-367.55259694786133</v>
      </c>
      <c r="D182">
        <f t="shared" si="33"/>
        <v>-318.30988618379064</v>
      </c>
      <c r="E182" s="2">
        <f t="shared" si="34"/>
        <v>-66.705029882569335</v>
      </c>
      <c r="F182">
        <f t="shared" si="38"/>
        <v>0</v>
      </c>
      <c r="G182">
        <f t="shared" si="39"/>
        <v>-940.54092134422535</v>
      </c>
      <c r="H182">
        <f t="shared" si="35"/>
        <v>4488.1693951914367</v>
      </c>
      <c r="I182" s="2">
        <f t="shared" si="40"/>
        <v>4585.6604480332071</v>
      </c>
      <c r="J182" s="41">
        <f t="shared" si="41"/>
        <v>325.22414525058286</v>
      </c>
      <c r="K182">
        <f t="shared" si="42"/>
        <v>1.1884071282645721</v>
      </c>
      <c r="L182">
        <f t="shared" si="43"/>
        <v>0</v>
      </c>
      <c r="M182" s="41">
        <f t="shared" si="44"/>
        <v>1.1884071282645721</v>
      </c>
      <c r="N182" s="5">
        <f t="shared" si="36"/>
        <v>3.7731887615314899E-8</v>
      </c>
      <c r="O182" s="4">
        <f>SUM($N$41:N182)*0.1+$N$8</f>
        <v>1.2978964020687361E-6</v>
      </c>
      <c r="P182" s="4">
        <f>SUM($O$41:O182)+0</f>
        <v>1.5902972849860973E-4</v>
      </c>
      <c r="Q182" s="5">
        <f t="shared" si="37"/>
        <v>-1.8005288167135511E-7</v>
      </c>
      <c r="R182" s="4">
        <f>SUM($Q$41:Q182)*0.1+$T$8</f>
        <v>3.5716245401333775E-6</v>
      </c>
      <c r="S182" s="4">
        <f>SUM($R$41:R182)+0</f>
        <v>6.2776410307969089E-4</v>
      </c>
      <c r="T182">
        <f t="shared" si="45"/>
        <v>3.8001364352067586E-6</v>
      </c>
      <c r="U182">
        <f t="shared" si="46"/>
        <v>6.4759418130631028E-4</v>
      </c>
      <c r="W182" s="1"/>
    </row>
    <row r="183" spans="1:23" x14ac:dyDescent="0.25">
      <c r="A183" s="7"/>
      <c r="B183">
        <f t="shared" si="47"/>
        <v>14.199999999999966</v>
      </c>
      <c r="C183">
        <f t="shared" si="32"/>
        <v>-367.55259694786133</v>
      </c>
      <c r="D183">
        <f t="shared" si="33"/>
        <v>-318.30988618379064</v>
      </c>
      <c r="E183" s="2">
        <f t="shared" si="34"/>
        <v>-66.705029882569335</v>
      </c>
      <c r="F183">
        <f t="shared" si="38"/>
        <v>0</v>
      </c>
      <c r="G183">
        <f t="shared" si="39"/>
        <v>-947.21142433248224</v>
      </c>
      <c r="H183">
        <f t="shared" si="35"/>
        <v>4520.0003838098164</v>
      </c>
      <c r="I183" s="2">
        <f t="shared" si="40"/>
        <v>4618.1828625582657</v>
      </c>
      <c r="J183" s="41">
        <f t="shared" si="41"/>
        <v>325.22414525058286</v>
      </c>
      <c r="K183">
        <f t="shared" si="42"/>
        <v>1.1968355476139663</v>
      </c>
      <c r="L183">
        <f t="shared" si="43"/>
        <v>0</v>
      </c>
      <c r="M183" s="41">
        <f t="shared" si="44"/>
        <v>1.1968355476139663</v>
      </c>
      <c r="N183" s="5">
        <f t="shared" si="36"/>
        <v>3.7999489655139825E-8</v>
      </c>
      <c r="O183" s="4">
        <f>SUM($N$41:N183)*0.1+$N$8</f>
        <v>1.3016963510342502E-6</v>
      </c>
      <c r="P183" s="4">
        <f>SUM($O$41:O183)+0</f>
        <v>1.6033142484964398E-4</v>
      </c>
      <c r="Q183" s="5">
        <f t="shared" si="37"/>
        <v>-1.8132985246335057E-7</v>
      </c>
      <c r="R183" s="4">
        <f>SUM($Q$41:Q183)*0.1+$T$8</f>
        <v>3.5534915548870426E-6</v>
      </c>
      <c r="S183" s="4">
        <f>SUM($R$41:R183)+0</f>
        <v>6.3131759463457796E-4</v>
      </c>
      <c r="T183">
        <f t="shared" si="45"/>
        <v>3.7844042623574735E-6</v>
      </c>
      <c r="U183">
        <f t="shared" si="46"/>
        <v>6.5135863477005227E-4</v>
      </c>
      <c r="W183" s="1"/>
    </row>
    <row r="184" spans="1:23" x14ac:dyDescent="0.25">
      <c r="A184" s="7"/>
      <c r="B184">
        <f t="shared" si="47"/>
        <v>14.299999999999965</v>
      </c>
      <c r="C184">
        <f t="shared" si="32"/>
        <v>-367.55259694786133</v>
      </c>
      <c r="D184">
        <f t="shared" si="33"/>
        <v>-318.30988618379064</v>
      </c>
      <c r="E184" s="2">
        <f t="shared" si="34"/>
        <v>-66.705029882569335</v>
      </c>
      <c r="F184">
        <f t="shared" si="38"/>
        <v>0</v>
      </c>
      <c r="G184">
        <f t="shared" si="39"/>
        <v>-953.88192732073912</v>
      </c>
      <c r="H184">
        <f t="shared" si="35"/>
        <v>4551.8313724281952</v>
      </c>
      <c r="I184" s="2">
        <f t="shared" si="40"/>
        <v>4650.7052770833234</v>
      </c>
      <c r="J184" s="41">
        <f t="shared" si="41"/>
        <v>325.22414525058286</v>
      </c>
      <c r="K184">
        <f t="shared" si="42"/>
        <v>1.2052639669633602</v>
      </c>
      <c r="L184">
        <f t="shared" si="43"/>
        <v>0</v>
      </c>
      <c r="M184" s="41">
        <f t="shared" si="44"/>
        <v>1.2052639669633602</v>
      </c>
      <c r="N184" s="5">
        <f t="shared" si="36"/>
        <v>3.8267091694964752E-8</v>
      </c>
      <c r="O184" s="4">
        <f>SUM($N$41:N184)*0.1+$N$8</f>
        <v>1.3055230602037466E-6</v>
      </c>
      <c r="P184" s="4">
        <f>SUM($O$41:O184)+0</f>
        <v>1.6163694790984772E-4</v>
      </c>
      <c r="Q184" s="5">
        <f t="shared" si="37"/>
        <v>-1.82606823255346E-7</v>
      </c>
      <c r="R184" s="4">
        <f>SUM($Q$41:Q184)*0.1+$T$8</f>
        <v>3.5352308725615081E-6</v>
      </c>
      <c r="S184" s="4">
        <f>SUM($R$41:R184)+0</f>
        <v>6.3485282550713952E-4</v>
      </c>
      <c r="T184">
        <f t="shared" si="45"/>
        <v>3.7685869743228375E-6</v>
      </c>
      <c r="U184">
        <f t="shared" si="46"/>
        <v>6.5510656612799217E-4</v>
      </c>
      <c r="W184" s="1"/>
    </row>
    <row r="185" spans="1:23" x14ac:dyDescent="0.25">
      <c r="A185" s="7"/>
      <c r="B185">
        <f t="shared" si="47"/>
        <v>14.399999999999965</v>
      </c>
      <c r="C185">
        <f t="shared" si="32"/>
        <v>-367.55259694786133</v>
      </c>
      <c r="D185">
        <f t="shared" si="33"/>
        <v>-318.30988618379064</v>
      </c>
      <c r="E185" s="2">
        <f t="shared" si="34"/>
        <v>-66.705029882569335</v>
      </c>
      <c r="F185">
        <f t="shared" si="38"/>
        <v>0</v>
      </c>
      <c r="G185">
        <f t="shared" si="39"/>
        <v>-960.55243030899612</v>
      </c>
      <c r="H185">
        <f t="shared" si="35"/>
        <v>4583.662361046574</v>
      </c>
      <c r="I185" s="2">
        <f t="shared" si="40"/>
        <v>4683.227691608382</v>
      </c>
      <c r="J185" s="41">
        <f t="shared" si="41"/>
        <v>325.22414525058286</v>
      </c>
      <c r="K185">
        <f t="shared" si="42"/>
        <v>1.2136923863127544</v>
      </c>
      <c r="L185">
        <f t="shared" si="43"/>
        <v>0</v>
      </c>
      <c r="M185" s="41">
        <f t="shared" si="44"/>
        <v>1.2136923863127544</v>
      </c>
      <c r="N185" s="5">
        <f t="shared" si="36"/>
        <v>3.8534693734789685E-8</v>
      </c>
      <c r="O185" s="4">
        <f>SUM($N$41:N185)*0.1+$N$8</f>
        <v>1.3093765295772254E-6</v>
      </c>
      <c r="P185" s="4">
        <f>SUM($O$41:O185)+0</f>
        <v>1.6294632443942495E-4</v>
      </c>
      <c r="Q185" s="5">
        <f t="shared" si="37"/>
        <v>-1.8388379404734141E-7</v>
      </c>
      <c r="R185" s="4">
        <f>SUM($Q$41:Q185)*0.1+$T$8</f>
        <v>3.5168424931567738E-6</v>
      </c>
      <c r="S185" s="4">
        <f>SUM($R$41:R185)+0</f>
        <v>6.3836966800029631E-4</v>
      </c>
      <c r="T185">
        <f t="shared" si="45"/>
        <v>3.7526854408384472E-6</v>
      </c>
      <c r="U185">
        <f t="shared" si="46"/>
        <v>6.5883786903237949E-4</v>
      </c>
      <c r="W185" s="1"/>
    </row>
    <row r="186" spans="1:23" x14ac:dyDescent="0.25">
      <c r="A186" s="7"/>
      <c r="B186">
        <f t="shared" si="47"/>
        <v>14.499999999999964</v>
      </c>
      <c r="C186">
        <f t="shared" si="32"/>
        <v>-367.55259694786133</v>
      </c>
      <c r="D186">
        <f t="shared" si="33"/>
        <v>-318.30988618379064</v>
      </c>
      <c r="E186" s="2">
        <f t="shared" si="34"/>
        <v>-66.705029882569335</v>
      </c>
      <c r="F186">
        <f t="shared" si="38"/>
        <v>0</v>
      </c>
      <c r="G186">
        <f t="shared" si="39"/>
        <v>-967.22293329725301</v>
      </c>
      <c r="H186">
        <f t="shared" si="35"/>
        <v>4615.4933496649528</v>
      </c>
      <c r="I186" s="2">
        <f t="shared" si="40"/>
        <v>4715.7501061334397</v>
      </c>
      <c r="J186" s="41">
        <f t="shared" si="41"/>
        <v>325.22414525058286</v>
      </c>
      <c r="K186">
        <f t="shared" si="42"/>
        <v>1.2221208056621486</v>
      </c>
      <c r="L186">
        <f t="shared" si="43"/>
        <v>0</v>
      </c>
      <c r="M186" s="41">
        <f t="shared" si="44"/>
        <v>1.2221208056621486</v>
      </c>
      <c r="N186" s="5">
        <f t="shared" si="36"/>
        <v>3.8802295774614612E-8</v>
      </c>
      <c r="O186" s="4">
        <f>SUM($N$41:N186)*0.1+$N$8</f>
        <v>1.313256759154687E-6</v>
      </c>
      <c r="P186" s="4">
        <f>SUM($O$41:O186)+0</f>
        <v>1.6425958119857962E-4</v>
      </c>
      <c r="Q186" s="5">
        <f t="shared" si="37"/>
        <v>-1.8516076483933682E-7</v>
      </c>
      <c r="R186" s="4">
        <f>SUM($Q$41:Q186)*0.1+$T$8</f>
        <v>3.4983264166728399E-6</v>
      </c>
      <c r="S186" s="4">
        <f>SUM($R$41:R186)+0</f>
        <v>6.4186799441696919E-4</v>
      </c>
      <c r="T186">
        <f t="shared" si="45"/>
        <v>3.7367005543736714E-6</v>
      </c>
      <c r="U186">
        <f t="shared" si="46"/>
        <v>6.6255243737563534E-4</v>
      </c>
      <c r="W186" s="1"/>
    </row>
    <row r="187" spans="1:23" x14ac:dyDescent="0.25">
      <c r="A187" s="7"/>
      <c r="B187">
        <f t="shared" si="47"/>
        <v>14.599999999999964</v>
      </c>
      <c r="C187">
        <f t="shared" si="32"/>
        <v>-367.55259694786133</v>
      </c>
      <c r="D187">
        <f t="shared" si="33"/>
        <v>-318.30988618379064</v>
      </c>
      <c r="E187" s="2">
        <f t="shared" si="34"/>
        <v>-66.705029882569335</v>
      </c>
      <c r="F187">
        <f t="shared" si="38"/>
        <v>0</v>
      </c>
      <c r="G187">
        <f t="shared" si="39"/>
        <v>-973.89343628550989</v>
      </c>
      <c r="H187">
        <f t="shared" si="35"/>
        <v>4647.3243382833316</v>
      </c>
      <c r="I187" s="2">
        <f t="shared" si="40"/>
        <v>4748.2725206584983</v>
      </c>
      <c r="J187" s="41">
        <f t="shared" si="41"/>
        <v>325.22414525058286</v>
      </c>
      <c r="K187">
        <f t="shared" si="42"/>
        <v>1.2305492250115428</v>
      </c>
      <c r="L187">
        <f t="shared" si="43"/>
        <v>0</v>
      </c>
      <c r="M187" s="41">
        <f t="shared" si="44"/>
        <v>1.2305492250115428</v>
      </c>
      <c r="N187" s="5">
        <f t="shared" si="36"/>
        <v>3.9069897814439538E-8</v>
      </c>
      <c r="O187" s="4">
        <f>SUM($N$41:N187)*0.1+$N$8</f>
        <v>1.3171637489361309E-6</v>
      </c>
      <c r="P187" s="4">
        <f>SUM($O$41:O187)+0</f>
        <v>1.6557674494751574E-4</v>
      </c>
      <c r="Q187" s="5">
        <f t="shared" si="37"/>
        <v>-1.8643773563133226E-7</v>
      </c>
      <c r="R187" s="4">
        <f>SUM($Q$41:Q187)*0.1+$T$8</f>
        <v>3.479682643109707E-6</v>
      </c>
      <c r="S187" s="4">
        <f>SUM($R$41:R187)+0</f>
        <v>6.453476770600789E-4</v>
      </c>
      <c r="T187">
        <f t="shared" si="45"/>
        <v>3.7206332308184367E-6</v>
      </c>
      <c r="U187">
        <f t="shared" si="46"/>
        <v>6.662501652939792E-4</v>
      </c>
      <c r="W187" s="1"/>
    </row>
    <row r="188" spans="1:23" x14ac:dyDescent="0.25">
      <c r="A188" s="7"/>
      <c r="B188">
        <f t="shared" si="47"/>
        <v>14.699999999999964</v>
      </c>
      <c r="C188">
        <f t="shared" si="32"/>
        <v>-367.55259694786133</v>
      </c>
      <c r="D188">
        <f t="shared" si="33"/>
        <v>-318.30988618379064</v>
      </c>
      <c r="E188" s="2">
        <f t="shared" si="34"/>
        <v>-66.705029882569335</v>
      </c>
      <c r="F188">
        <f t="shared" si="38"/>
        <v>0</v>
      </c>
      <c r="G188">
        <f t="shared" si="39"/>
        <v>-980.56393927376678</v>
      </c>
      <c r="H188">
        <f t="shared" si="35"/>
        <v>4679.1553269017104</v>
      </c>
      <c r="I188" s="2">
        <f t="shared" si="40"/>
        <v>4780.7949351835559</v>
      </c>
      <c r="J188" s="41">
        <f t="shared" si="41"/>
        <v>325.22414525058286</v>
      </c>
      <c r="K188">
        <f t="shared" si="42"/>
        <v>1.2389776443609368</v>
      </c>
      <c r="L188">
        <f t="shared" si="43"/>
        <v>0</v>
      </c>
      <c r="M188" s="41">
        <f t="shared" si="44"/>
        <v>1.2389776443609368</v>
      </c>
      <c r="N188" s="5">
        <f t="shared" si="36"/>
        <v>3.9337499854264465E-8</v>
      </c>
      <c r="O188" s="4">
        <f>SUM($N$41:N188)*0.1+$N$8</f>
        <v>1.3210974989215574E-6</v>
      </c>
      <c r="P188" s="4">
        <f>SUM($O$41:O188)+0</f>
        <v>1.6689784244643732E-4</v>
      </c>
      <c r="Q188" s="5">
        <f t="shared" si="37"/>
        <v>-1.8771470642332767E-7</v>
      </c>
      <c r="R188" s="4">
        <f>SUM($Q$41:Q188)*0.1+$T$8</f>
        <v>3.4609111724673742E-6</v>
      </c>
      <c r="S188" s="4">
        <f>SUM($R$41:R188)+0</f>
        <v>6.4880858823254629E-4</v>
      </c>
      <c r="T188">
        <f t="shared" si="45"/>
        <v>3.7044844101934469E-6</v>
      </c>
      <c r="U188">
        <f t="shared" si="46"/>
        <v>6.6993094717111379E-4</v>
      </c>
      <c r="W188" s="1"/>
    </row>
    <row r="189" spans="1:23" x14ac:dyDescent="0.25">
      <c r="A189" s="7"/>
      <c r="B189">
        <f t="shared" si="47"/>
        <v>14.799999999999963</v>
      </c>
      <c r="C189">
        <f t="shared" si="32"/>
        <v>-367.55259694786133</v>
      </c>
      <c r="D189">
        <f t="shared" si="33"/>
        <v>-318.30988618379064</v>
      </c>
      <c r="E189" s="2">
        <f t="shared" si="34"/>
        <v>-66.705029882569335</v>
      </c>
      <c r="F189">
        <f t="shared" si="38"/>
        <v>0</v>
      </c>
      <c r="G189">
        <f t="shared" si="39"/>
        <v>-987.23444226202366</v>
      </c>
      <c r="H189">
        <f t="shared" si="35"/>
        <v>4710.9863155200901</v>
      </c>
      <c r="I189" s="2">
        <f t="shared" si="40"/>
        <v>4813.3173497086145</v>
      </c>
      <c r="J189" s="41">
        <f t="shared" si="41"/>
        <v>325.22414525058286</v>
      </c>
      <c r="K189">
        <f t="shared" si="42"/>
        <v>1.247406063710331</v>
      </c>
      <c r="L189">
        <f t="shared" si="43"/>
        <v>0</v>
      </c>
      <c r="M189" s="41">
        <f t="shared" si="44"/>
        <v>1.247406063710331</v>
      </c>
      <c r="N189" s="5">
        <f t="shared" si="36"/>
        <v>3.9605101894089392E-8</v>
      </c>
      <c r="O189" s="4">
        <f>SUM($N$41:N189)*0.1+$N$8</f>
        <v>1.3250580091109663E-6</v>
      </c>
      <c r="P189" s="4">
        <f>SUM($O$41:O189)+0</f>
        <v>1.6822290045554828E-4</v>
      </c>
      <c r="Q189" s="5">
        <f t="shared" si="37"/>
        <v>-1.8899167721532313E-7</v>
      </c>
      <c r="R189" s="4">
        <f>SUM($Q$41:Q189)*0.1+$T$8</f>
        <v>3.4420120047458419E-6</v>
      </c>
      <c r="S189" s="4">
        <f>SUM($R$41:R189)+0</f>
        <v>6.5225060023729211E-4</v>
      </c>
      <c r="T189">
        <f t="shared" si="45"/>
        <v>3.6882550573846718E-6</v>
      </c>
      <c r="U189">
        <f t="shared" si="46"/>
        <v>6.7359467764196675E-4</v>
      </c>
      <c r="W189" s="1"/>
    </row>
    <row r="190" spans="1:23" x14ac:dyDescent="0.25">
      <c r="A190" s="7"/>
      <c r="B190">
        <f t="shared" si="47"/>
        <v>14.899999999999963</v>
      </c>
      <c r="C190">
        <f t="shared" si="32"/>
        <v>-367.55259694786133</v>
      </c>
      <c r="D190">
        <f t="shared" si="33"/>
        <v>-318.30988618379064</v>
      </c>
      <c r="E190" s="2">
        <f t="shared" si="34"/>
        <v>-66.705029882569335</v>
      </c>
      <c r="F190">
        <f t="shared" si="38"/>
        <v>0</v>
      </c>
      <c r="G190">
        <f t="shared" si="39"/>
        <v>-993.90494525028066</v>
      </c>
      <c r="H190">
        <f t="shared" si="35"/>
        <v>4742.8173041384689</v>
      </c>
      <c r="I190" s="2">
        <f t="shared" si="40"/>
        <v>4845.8397642336722</v>
      </c>
      <c r="J190" s="41">
        <f t="shared" si="41"/>
        <v>325.22414525058286</v>
      </c>
      <c r="K190">
        <f t="shared" si="42"/>
        <v>1.255834483059725</v>
      </c>
      <c r="L190">
        <f t="shared" si="43"/>
        <v>0</v>
      </c>
      <c r="M190" s="41">
        <f t="shared" si="44"/>
        <v>1.255834483059725</v>
      </c>
      <c r="N190" s="5">
        <f t="shared" si="36"/>
        <v>3.9872703933914325E-8</v>
      </c>
      <c r="O190" s="4">
        <f>SUM($N$41:N190)*0.1+$N$8</f>
        <v>1.3290452795043576E-6</v>
      </c>
      <c r="P190" s="4">
        <f>SUM($O$41:O190)+0</f>
        <v>1.6955194573505263E-4</v>
      </c>
      <c r="Q190" s="5">
        <f t="shared" si="37"/>
        <v>-1.9026864800731854E-7</v>
      </c>
      <c r="R190" s="4">
        <f>SUM($Q$41:Q190)*0.1+$T$8</f>
        <v>3.4229851399451101E-6</v>
      </c>
      <c r="S190" s="4">
        <f>SUM($R$41:R190)+0</f>
        <v>6.556735853772372E-4</v>
      </c>
      <c r="T190">
        <f t="shared" si="45"/>
        <v>3.6719461629029722E-6</v>
      </c>
      <c r="U190">
        <f t="shared" si="46"/>
        <v>6.7724125159649231E-4</v>
      </c>
      <c r="W190" s="1"/>
    </row>
    <row r="191" spans="1:23" x14ac:dyDescent="0.25">
      <c r="A191" s="7"/>
      <c r="B191">
        <f t="shared" si="47"/>
        <v>14.999999999999963</v>
      </c>
      <c r="C191">
        <f t="shared" si="32"/>
        <v>-367.55259694786133</v>
      </c>
      <c r="D191">
        <f t="shared" si="33"/>
        <v>-318.30988618379064</v>
      </c>
      <c r="E191" s="2">
        <f t="shared" si="34"/>
        <v>-66.705029882569335</v>
      </c>
      <c r="F191">
        <f t="shared" si="38"/>
        <v>0</v>
      </c>
      <c r="G191">
        <f t="shared" si="39"/>
        <v>-1000.5754482385375</v>
      </c>
      <c r="H191">
        <f t="shared" si="35"/>
        <v>4774.6482927568477</v>
      </c>
      <c r="I191" s="2">
        <f t="shared" si="40"/>
        <v>4878.3621787587308</v>
      </c>
      <c r="J191" s="41">
        <f t="shared" si="41"/>
        <v>325.22414525058286</v>
      </c>
      <c r="K191">
        <f t="shared" si="42"/>
        <v>1.2642629024091192</v>
      </c>
      <c r="L191">
        <f t="shared" si="43"/>
        <v>0</v>
      </c>
      <c r="M191" s="41">
        <f t="shared" si="44"/>
        <v>1.2642629024091192</v>
      </c>
      <c r="N191" s="5">
        <f t="shared" si="36"/>
        <v>4.0140305973739251E-8</v>
      </c>
      <c r="O191" s="4">
        <f>SUM($N$41:N191)*0.1+$N$8</f>
        <v>1.3330593101017316E-6</v>
      </c>
      <c r="P191" s="4">
        <f>SUM($O$41:O191)+0</f>
        <v>1.7088500504515436E-4</v>
      </c>
      <c r="Q191" s="5">
        <f t="shared" si="37"/>
        <v>-1.9154561879931397E-7</v>
      </c>
      <c r="R191" s="4">
        <f>SUM($Q$41:Q191)*0.1+$T$8</f>
        <v>3.4038305780651784E-6</v>
      </c>
      <c r="S191" s="4">
        <f>SUM($R$41:R191)+0</f>
        <v>6.5907741595530242E-4</v>
      </c>
      <c r="T191">
        <f t="shared" si="45"/>
        <v>3.6555587436697597E-6</v>
      </c>
      <c r="U191">
        <f t="shared" si="46"/>
        <v>6.8087056418353201E-4</v>
      </c>
      <c r="W191" s="1"/>
    </row>
    <row r="192" spans="1:23" x14ac:dyDescent="0.25">
      <c r="A192" s="7"/>
      <c r="B192">
        <f t="shared" si="47"/>
        <v>15.099999999999962</v>
      </c>
      <c r="C192">
        <f t="shared" si="32"/>
        <v>-367.55259694786133</v>
      </c>
      <c r="D192">
        <f t="shared" si="33"/>
        <v>-318.30988618379064</v>
      </c>
      <c r="E192" s="2">
        <f t="shared" si="34"/>
        <v>-66.705029882569335</v>
      </c>
      <c r="F192">
        <f t="shared" si="38"/>
        <v>0</v>
      </c>
      <c r="G192">
        <f t="shared" si="39"/>
        <v>-1007.2459512267944</v>
      </c>
      <c r="H192">
        <f t="shared" si="35"/>
        <v>4806.4792813752265</v>
      </c>
      <c r="I192" s="2">
        <f t="shared" si="40"/>
        <v>4910.8845932837885</v>
      </c>
      <c r="J192" s="41">
        <f t="shared" si="41"/>
        <v>325.22414525058286</v>
      </c>
      <c r="K192">
        <f t="shared" si="42"/>
        <v>1.2726913217585132</v>
      </c>
      <c r="L192">
        <f t="shared" si="43"/>
        <v>0</v>
      </c>
      <c r="M192" s="41">
        <f t="shared" si="44"/>
        <v>1.2726913217585132</v>
      </c>
      <c r="N192" s="5">
        <f t="shared" si="36"/>
        <v>4.0407908013564178E-8</v>
      </c>
      <c r="O192" s="4">
        <f>SUM($N$41:N192)*0.1+$N$8</f>
        <v>1.3371001009030881E-6</v>
      </c>
      <c r="P192" s="4">
        <f>SUM($O$41:O192)+0</f>
        <v>1.7222210514605745E-4</v>
      </c>
      <c r="Q192" s="5">
        <f t="shared" si="37"/>
        <v>-1.9282258959130938E-7</v>
      </c>
      <c r="R192" s="4">
        <f>SUM($Q$41:Q192)*0.1+$T$8</f>
        <v>3.3845483191060477E-6</v>
      </c>
      <c r="S192" s="4">
        <f>SUM($R$41:R192)+0</f>
        <v>6.6246196427440852E-4</v>
      </c>
      <c r="T192">
        <f t="shared" si="45"/>
        <v>3.6390938438296178E-6</v>
      </c>
      <c r="U192">
        <f t="shared" si="46"/>
        <v>6.8448251081473755E-4</v>
      </c>
      <c r="W192" s="1"/>
    </row>
    <row r="193" spans="1:23" x14ac:dyDescent="0.25">
      <c r="A193" s="7"/>
      <c r="B193">
        <f t="shared" si="47"/>
        <v>15.199999999999962</v>
      </c>
      <c r="C193">
        <f t="shared" si="32"/>
        <v>-367.55259694786133</v>
      </c>
      <c r="D193">
        <f t="shared" si="33"/>
        <v>-318.30988618379064</v>
      </c>
      <c r="E193" s="2">
        <f t="shared" si="34"/>
        <v>-66.705029882569335</v>
      </c>
      <c r="F193">
        <f t="shared" si="38"/>
        <v>0</v>
      </c>
      <c r="G193">
        <f t="shared" si="39"/>
        <v>-1013.9164542150513</v>
      </c>
      <c r="H193">
        <f t="shared" si="35"/>
        <v>4838.3102699936053</v>
      </c>
      <c r="I193" s="2">
        <f t="shared" si="40"/>
        <v>4943.4070078088462</v>
      </c>
      <c r="J193" s="41">
        <f t="shared" si="41"/>
        <v>325.22414525058286</v>
      </c>
      <c r="K193">
        <f t="shared" si="42"/>
        <v>1.2811197411079072</v>
      </c>
      <c r="L193">
        <f t="shared" si="43"/>
        <v>0</v>
      </c>
      <c r="M193" s="41">
        <f t="shared" si="44"/>
        <v>1.2811197411079072</v>
      </c>
      <c r="N193" s="5">
        <f t="shared" si="36"/>
        <v>4.0675510053389104E-8</v>
      </c>
      <c r="O193" s="4">
        <f>SUM($N$41:N193)*0.1+$N$8</f>
        <v>1.341167651908427E-6</v>
      </c>
      <c r="P193" s="4">
        <f>SUM($O$41:O193)+0</f>
        <v>1.7356327279796586E-4</v>
      </c>
      <c r="Q193" s="5">
        <f t="shared" si="37"/>
        <v>-1.9409956038330479E-7</v>
      </c>
      <c r="R193" s="4">
        <f>SUM($Q$41:Q193)*0.1+$T$8</f>
        <v>3.3651383630677174E-6</v>
      </c>
      <c r="S193" s="4">
        <f>SUM($R$41:R193)+0</f>
        <v>6.6582710263747623E-4</v>
      </c>
      <c r="T193">
        <f t="shared" si="45"/>
        <v>3.622552535590842E-6</v>
      </c>
      <c r="U193">
        <f t="shared" si="46"/>
        <v>6.8807698716855613E-4</v>
      </c>
      <c r="W193" s="1"/>
    </row>
    <row r="194" spans="1:23" x14ac:dyDescent="0.25">
      <c r="A194" s="7"/>
      <c r="B194">
        <f t="shared" si="47"/>
        <v>15.299999999999962</v>
      </c>
      <c r="C194">
        <f t="shared" si="32"/>
        <v>-367.55259694786133</v>
      </c>
      <c r="D194">
        <f t="shared" si="33"/>
        <v>-318.30988618379064</v>
      </c>
      <c r="E194" s="2">
        <f t="shared" si="34"/>
        <v>-66.705029882569335</v>
      </c>
      <c r="F194">
        <f t="shared" si="38"/>
        <v>0</v>
      </c>
      <c r="G194">
        <f t="shared" si="39"/>
        <v>-1020.5869572033083</v>
      </c>
      <c r="H194">
        <f t="shared" si="35"/>
        <v>4870.141258611985</v>
      </c>
      <c r="I194" s="2">
        <f t="shared" si="40"/>
        <v>4975.9294223339057</v>
      </c>
      <c r="J194" s="41">
        <f t="shared" si="41"/>
        <v>325.22414525058286</v>
      </c>
      <c r="K194">
        <f t="shared" si="42"/>
        <v>1.2895481604573016</v>
      </c>
      <c r="L194">
        <f t="shared" si="43"/>
        <v>0</v>
      </c>
      <c r="M194" s="41">
        <f t="shared" si="44"/>
        <v>1.2895481604573016</v>
      </c>
      <c r="N194" s="5">
        <f t="shared" si="36"/>
        <v>4.0943112093214038E-8</v>
      </c>
      <c r="O194" s="4">
        <f>SUM($N$41:N194)*0.1+$N$8</f>
        <v>1.3452619631177484E-6</v>
      </c>
      <c r="P194" s="4">
        <f>SUM($O$41:O194)+0</f>
        <v>1.749085347610836E-4</v>
      </c>
      <c r="Q194" s="5">
        <f t="shared" si="37"/>
        <v>-1.9537653117530025E-7</v>
      </c>
      <c r="R194" s="4">
        <f>SUM($Q$41:Q194)*0.1+$T$8</f>
        <v>3.3456007099501873E-6</v>
      </c>
      <c r="S194" s="4">
        <f>SUM($R$41:R194)+0</f>
        <v>6.6917270334742641E-4</v>
      </c>
      <c r="T194">
        <f t="shared" si="45"/>
        <v>3.6059359200948947E-6</v>
      </c>
      <c r="U194">
        <f t="shared" si="46"/>
        <v>6.9165388919427894E-4</v>
      </c>
      <c r="W194" s="1"/>
    </row>
    <row r="195" spans="1:23" x14ac:dyDescent="0.25">
      <c r="A195" s="7"/>
      <c r="B195">
        <f t="shared" si="47"/>
        <v>15.399999999999961</v>
      </c>
      <c r="C195">
        <f t="shared" si="32"/>
        <v>-367.55259694786133</v>
      </c>
      <c r="D195">
        <f t="shared" si="33"/>
        <v>-318.30988618379064</v>
      </c>
      <c r="E195" s="2">
        <f t="shared" si="34"/>
        <v>-66.705029882569335</v>
      </c>
      <c r="F195">
        <f t="shared" si="38"/>
        <v>0</v>
      </c>
      <c r="G195">
        <f t="shared" si="39"/>
        <v>-1027.2574601915651</v>
      </c>
      <c r="H195">
        <f t="shared" si="35"/>
        <v>4901.9722472303638</v>
      </c>
      <c r="I195" s="2">
        <f t="shared" si="40"/>
        <v>5008.4518368589643</v>
      </c>
      <c r="J195" s="41">
        <f t="shared" si="41"/>
        <v>325.22414525058286</v>
      </c>
      <c r="K195">
        <f t="shared" si="42"/>
        <v>1.2979765798066958</v>
      </c>
      <c r="L195">
        <f t="shared" si="43"/>
        <v>0</v>
      </c>
      <c r="M195" s="41">
        <f t="shared" si="44"/>
        <v>1.2979765798066958</v>
      </c>
      <c r="N195" s="5">
        <f t="shared" si="36"/>
        <v>4.1210714133038958E-8</v>
      </c>
      <c r="O195" s="4">
        <f>SUM($N$41:N195)*0.1+$N$8</f>
        <v>1.3493830345310522E-6</v>
      </c>
      <c r="P195" s="4">
        <f>SUM($O$41:O195)+0</f>
        <v>1.7625791779561466E-4</v>
      </c>
      <c r="Q195" s="5">
        <f t="shared" si="37"/>
        <v>-1.9665350196729566E-7</v>
      </c>
      <c r="R195" s="4">
        <f>SUM($Q$41:Q195)*0.1+$T$8</f>
        <v>3.3259353597534577E-6</v>
      </c>
      <c r="S195" s="4">
        <f>SUM($R$41:R195)+0</f>
        <v>6.7249863870717992E-4</v>
      </c>
      <c r="T195">
        <f t="shared" si="45"/>
        <v>3.5892451283157846E-6</v>
      </c>
      <c r="U195">
        <f t="shared" si="46"/>
        <v>6.9521311311615509E-4</v>
      </c>
      <c r="W195" s="1"/>
    </row>
    <row r="196" spans="1:23" x14ac:dyDescent="0.25">
      <c r="A196" s="7"/>
      <c r="B196">
        <f t="shared" si="47"/>
        <v>15.499999999999961</v>
      </c>
      <c r="C196">
        <f t="shared" si="32"/>
        <v>-367.55259694786133</v>
      </c>
      <c r="D196">
        <f t="shared" si="33"/>
        <v>-318.30988618379064</v>
      </c>
      <c r="E196" s="2">
        <f t="shared" si="34"/>
        <v>-66.705029882569335</v>
      </c>
      <c r="F196">
        <f t="shared" si="38"/>
        <v>0</v>
      </c>
      <c r="G196">
        <f t="shared" si="39"/>
        <v>-1033.927963179822</v>
      </c>
      <c r="H196">
        <f t="shared" si="35"/>
        <v>4933.8032358487426</v>
      </c>
      <c r="I196" s="2">
        <f t="shared" si="40"/>
        <v>5040.974251384022</v>
      </c>
      <c r="J196" s="41">
        <f t="shared" si="41"/>
        <v>325.22414525058286</v>
      </c>
      <c r="K196">
        <f t="shared" si="42"/>
        <v>1.30640499915609</v>
      </c>
      <c r="L196">
        <f t="shared" si="43"/>
        <v>0</v>
      </c>
      <c r="M196" s="41">
        <f t="shared" si="44"/>
        <v>1.30640499915609</v>
      </c>
      <c r="N196" s="5">
        <f t="shared" si="36"/>
        <v>4.1478316172863884E-8</v>
      </c>
      <c r="O196" s="4">
        <f>SUM($N$41:N196)*0.1+$N$8</f>
        <v>1.3535308661483388E-6</v>
      </c>
      <c r="P196" s="4">
        <f>SUM($O$41:O196)+0</f>
        <v>1.7761144866176301E-4</v>
      </c>
      <c r="Q196" s="5">
        <f t="shared" si="37"/>
        <v>-1.979304727592911E-7</v>
      </c>
      <c r="R196" s="4">
        <f>SUM($Q$41:Q196)*0.1+$T$8</f>
        <v>3.306142312477529E-6</v>
      </c>
      <c r="S196" s="4">
        <f>SUM($R$41:R196)+0</f>
        <v>6.7580478101965749E-4</v>
      </c>
      <c r="T196">
        <f t="shared" si="45"/>
        <v>3.572481321990436E-6</v>
      </c>
      <c r="U196">
        <f t="shared" si="46"/>
        <v>6.9875455543757083E-4</v>
      </c>
      <c r="W196" s="1"/>
    </row>
    <row r="197" spans="1:23" x14ac:dyDescent="0.25">
      <c r="A197" s="7"/>
      <c r="B197">
        <f t="shared" si="47"/>
        <v>15.599999999999961</v>
      </c>
      <c r="C197">
        <f t="shared" si="32"/>
        <v>-367.55259694786133</v>
      </c>
      <c r="D197">
        <f t="shared" si="33"/>
        <v>-318.30988618379064</v>
      </c>
      <c r="E197" s="2">
        <f t="shared" si="34"/>
        <v>-66.705029882569335</v>
      </c>
      <c r="F197">
        <f t="shared" si="38"/>
        <v>0</v>
      </c>
      <c r="G197">
        <f t="shared" si="39"/>
        <v>-1040.5984661680791</v>
      </c>
      <c r="H197">
        <f t="shared" si="35"/>
        <v>4965.6342244671214</v>
      </c>
      <c r="I197" s="2">
        <f t="shared" si="40"/>
        <v>5073.4966659090796</v>
      </c>
      <c r="J197" s="41">
        <f t="shared" si="41"/>
        <v>325.22414525058286</v>
      </c>
      <c r="K197">
        <f t="shared" si="42"/>
        <v>1.314833418505484</v>
      </c>
      <c r="L197">
        <f t="shared" si="43"/>
        <v>0</v>
      </c>
      <c r="M197" s="41">
        <f t="shared" si="44"/>
        <v>1.314833418505484</v>
      </c>
      <c r="N197" s="5">
        <f t="shared" si="36"/>
        <v>4.1745918212688824E-8</v>
      </c>
      <c r="O197" s="4">
        <f>SUM($N$41:N197)*0.1+$N$8</f>
        <v>1.3577054579696077E-6</v>
      </c>
      <c r="P197" s="4">
        <f>SUM($O$41:O197)+0</f>
        <v>1.7896915411973261E-4</v>
      </c>
      <c r="Q197" s="5">
        <f t="shared" si="37"/>
        <v>-1.9920744355128651E-7</v>
      </c>
      <c r="R197" s="4">
        <f>SUM($Q$41:Q197)*0.1+$T$8</f>
        <v>3.2862215681223999E-6</v>
      </c>
      <c r="S197" s="4">
        <f>SUM($R$41:R197)+0</f>
        <v>6.7909100258777986E-4</v>
      </c>
      <c r="T197">
        <f t="shared" si="45"/>
        <v>3.5556456945811271E-6</v>
      </c>
      <c r="U197">
        <f t="shared" si="46"/>
        <v>7.0227811294529794E-4</v>
      </c>
      <c r="W197" s="1"/>
    </row>
    <row r="198" spans="1:23" x14ac:dyDescent="0.25">
      <c r="A198" s="7"/>
      <c r="B198">
        <f t="shared" si="47"/>
        <v>15.69999999999996</v>
      </c>
      <c r="C198">
        <f t="shared" si="32"/>
        <v>-367.55259694786133</v>
      </c>
      <c r="D198">
        <f t="shared" si="33"/>
        <v>-318.30988618379064</v>
      </c>
      <c r="E198" s="2">
        <f t="shared" si="34"/>
        <v>-66.705029882569335</v>
      </c>
      <c r="F198">
        <f t="shared" si="38"/>
        <v>0</v>
      </c>
      <c r="G198">
        <f t="shared" si="39"/>
        <v>-1047.268969156336</v>
      </c>
      <c r="H198">
        <f t="shared" si="35"/>
        <v>4997.4652130855002</v>
      </c>
      <c r="I198" s="2">
        <f t="shared" si="40"/>
        <v>5106.0190804341373</v>
      </c>
      <c r="J198" s="41">
        <f t="shared" si="41"/>
        <v>325.22414525058286</v>
      </c>
      <c r="K198">
        <f t="shared" si="42"/>
        <v>1.3232618378548779</v>
      </c>
      <c r="L198">
        <f t="shared" si="43"/>
        <v>0</v>
      </c>
      <c r="M198" s="41">
        <f t="shared" si="44"/>
        <v>1.3232618378548779</v>
      </c>
      <c r="N198" s="5">
        <f t="shared" si="36"/>
        <v>4.2013520252513751E-8</v>
      </c>
      <c r="O198" s="4">
        <f>SUM($N$41:N198)*0.1+$N$8</f>
        <v>1.3619068099948589E-6</v>
      </c>
      <c r="P198" s="4">
        <f>SUM($O$41:O198)+0</f>
        <v>1.8033106092972748E-4</v>
      </c>
      <c r="Q198" s="5">
        <f t="shared" si="37"/>
        <v>-2.0048441434328194E-7</v>
      </c>
      <c r="R198" s="4">
        <f>SUM($Q$41:Q198)*0.1+$T$8</f>
        <v>3.2661731266880723E-6</v>
      </c>
      <c r="S198" s="4">
        <f>SUM($R$41:R198)+0</f>
        <v>6.823571757144679E-4</v>
      </c>
      <c r="T198">
        <f t="shared" si="45"/>
        <v>3.5387394722711235E-6</v>
      </c>
      <c r="U198">
        <f t="shared" si="46"/>
        <v>7.0578368271380875E-4</v>
      </c>
      <c r="W198" s="1"/>
    </row>
    <row r="199" spans="1:23" x14ac:dyDescent="0.25">
      <c r="A199" s="7"/>
      <c r="B199">
        <f t="shared" si="47"/>
        <v>15.79999999999996</v>
      </c>
      <c r="C199">
        <f t="shared" si="32"/>
        <v>-367.55259694786133</v>
      </c>
      <c r="D199">
        <f t="shared" si="33"/>
        <v>-318.30988618379064</v>
      </c>
      <c r="E199" s="2">
        <f t="shared" si="34"/>
        <v>-66.705029882569335</v>
      </c>
      <c r="F199">
        <f t="shared" si="38"/>
        <v>0</v>
      </c>
      <c r="G199">
        <f t="shared" si="39"/>
        <v>-1053.9394721445929</v>
      </c>
      <c r="H199">
        <f t="shared" si="35"/>
        <v>5029.296201703879</v>
      </c>
      <c r="I199" s="2">
        <f t="shared" si="40"/>
        <v>5138.5414949591959</v>
      </c>
      <c r="J199" s="41">
        <f t="shared" si="41"/>
        <v>325.22414525058286</v>
      </c>
      <c r="K199">
        <f t="shared" si="42"/>
        <v>1.3316902572042721</v>
      </c>
      <c r="L199">
        <f t="shared" si="43"/>
        <v>0</v>
      </c>
      <c r="M199" s="41">
        <f t="shared" si="44"/>
        <v>1.3316902572042721</v>
      </c>
      <c r="N199" s="5">
        <f t="shared" si="36"/>
        <v>4.2281122292338677E-8</v>
      </c>
      <c r="O199" s="4">
        <f>SUM($N$41:N199)*0.1+$N$8</f>
        <v>1.3661349222240929E-6</v>
      </c>
      <c r="P199" s="4">
        <f>SUM($O$41:O199)+0</f>
        <v>1.8169719585195158E-4</v>
      </c>
      <c r="Q199" s="5">
        <f t="shared" si="37"/>
        <v>-2.0176138513527735E-7</v>
      </c>
      <c r="R199" s="4">
        <f>SUM($Q$41:Q199)*0.1+$T$8</f>
        <v>3.2459969881745443E-6</v>
      </c>
      <c r="S199" s="4">
        <f>SUM($R$41:R199)+0</f>
        <v>6.8560317270264246E-4</v>
      </c>
      <c r="T199">
        <f t="shared" si="45"/>
        <v>3.5217639149946493E-6</v>
      </c>
      <c r="U199">
        <f t="shared" si="46"/>
        <v>7.0927116210966297E-4</v>
      </c>
      <c r="W199" s="1"/>
    </row>
    <row r="200" spans="1:23" x14ac:dyDescent="0.25">
      <c r="A200" s="7"/>
      <c r="B200">
        <f t="shared" si="47"/>
        <v>15.899999999999959</v>
      </c>
      <c r="C200">
        <f t="shared" si="32"/>
        <v>-367.55259694786133</v>
      </c>
      <c r="D200">
        <f t="shared" si="33"/>
        <v>-318.30988618379064</v>
      </c>
      <c r="E200" s="2">
        <f t="shared" si="34"/>
        <v>-66.705029882569335</v>
      </c>
      <c r="F200">
        <f t="shared" si="38"/>
        <v>0</v>
      </c>
      <c r="G200">
        <f t="shared" si="39"/>
        <v>-1060.6099751328497</v>
      </c>
      <c r="H200">
        <f t="shared" si="35"/>
        <v>5061.1271903222587</v>
      </c>
      <c r="I200" s="2">
        <f t="shared" si="40"/>
        <v>5171.0639094842545</v>
      </c>
      <c r="J200" s="41">
        <f t="shared" si="41"/>
        <v>325.22414525058286</v>
      </c>
      <c r="K200">
        <f t="shared" si="42"/>
        <v>1.3401186765536663</v>
      </c>
      <c r="L200">
        <f t="shared" si="43"/>
        <v>0</v>
      </c>
      <c r="M200" s="41">
        <f t="shared" si="44"/>
        <v>1.3401186765536663</v>
      </c>
      <c r="N200" s="5">
        <f t="shared" si="36"/>
        <v>4.2548724332163604E-8</v>
      </c>
      <c r="O200" s="4">
        <f>SUM($N$41:N200)*0.1+$N$8</f>
        <v>1.3703897946573091E-6</v>
      </c>
      <c r="P200" s="4">
        <f>SUM($O$41:O200)+0</f>
        <v>1.830675856466089E-4</v>
      </c>
      <c r="Q200" s="5">
        <f t="shared" si="37"/>
        <v>-2.0303835592727281E-7</v>
      </c>
      <c r="R200" s="4">
        <f>SUM($Q$41:Q200)*0.1+$T$8</f>
        <v>3.2256931525818168E-6</v>
      </c>
      <c r="S200" s="4">
        <f>SUM($R$41:R200)+0</f>
        <v>6.8882886585522427E-4</v>
      </c>
      <c r="T200">
        <f t="shared" si="45"/>
        <v>3.5047203175023998E-6</v>
      </c>
      <c r="U200">
        <f t="shared" si="46"/>
        <v>7.1274044879596459E-4</v>
      </c>
      <c r="W200" s="1"/>
    </row>
    <row r="201" spans="1:23" x14ac:dyDescent="0.25">
      <c r="A201" s="7"/>
      <c r="B201">
        <f t="shared" si="47"/>
        <v>15.999999999999959</v>
      </c>
      <c r="C201">
        <f t="shared" si="32"/>
        <v>-367.55259694786133</v>
      </c>
      <c r="D201">
        <f t="shared" si="33"/>
        <v>-318.30988618379064</v>
      </c>
      <c r="E201" s="2">
        <f t="shared" si="34"/>
        <v>-66.705029882569335</v>
      </c>
      <c r="F201">
        <f t="shared" si="38"/>
        <v>0</v>
      </c>
      <c r="G201">
        <f t="shared" si="39"/>
        <v>-1067.2804781211066</v>
      </c>
      <c r="H201">
        <f t="shared" si="35"/>
        <v>5092.9581789406375</v>
      </c>
      <c r="I201" s="2">
        <f t="shared" si="40"/>
        <v>5203.5863240093131</v>
      </c>
      <c r="J201" s="41">
        <f t="shared" si="41"/>
        <v>325.22414525058286</v>
      </c>
      <c r="K201">
        <f t="shared" si="42"/>
        <v>1.3485470959030605</v>
      </c>
      <c r="L201">
        <f t="shared" si="43"/>
        <v>0</v>
      </c>
      <c r="M201" s="41">
        <f t="shared" si="44"/>
        <v>1.3485470959030605</v>
      </c>
      <c r="N201" s="5">
        <f t="shared" si="36"/>
        <v>4.281632637198853E-8</v>
      </c>
      <c r="O201" s="4">
        <f>SUM($N$41:N201)*0.1+$N$8</f>
        <v>1.374671427294508E-6</v>
      </c>
      <c r="P201" s="4">
        <f>SUM($O$41:O201)+0</f>
        <v>1.8444225707390342E-4</v>
      </c>
      <c r="Q201" s="5">
        <f t="shared" si="37"/>
        <v>-2.0431532671926822E-7</v>
      </c>
      <c r="R201" s="4">
        <f>SUM($Q$41:Q201)*0.1+$T$8</f>
        <v>3.2052616199098902E-6</v>
      </c>
      <c r="S201" s="4">
        <f>SUM($R$41:R201)+0</f>
        <v>6.9203412747513419E-4</v>
      </c>
      <c r="T201">
        <f t="shared" si="45"/>
        <v>3.4876100104637979E-6</v>
      </c>
      <c r="U201">
        <f t="shared" si="46"/>
        <v>7.1619144073689265E-4</v>
      </c>
      <c r="W201" s="1"/>
    </row>
    <row r="202" spans="1:23" x14ac:dyDescent="0.25">
      <c r="A202" s="7"/>
      <c r="B202">
        <f t="shared" si="47"/>
        <v>16.099999999999959</v>
      </c>
      <c r="C202">
        <f t="shared" si="32"/>
        <v>-367.55259694786133</v>
      </c>
      <c r="D202">
        <f t="shared" si="33"/>
        <v>-318.30988618379064</v>
      </c>
      <c r="E202" s="2">
        <f t="shared" si="34"/>
        <v>-66.705029882569335</v>
      </c>
      <c r="F202">
        <f t="shared" si="38"/>
        <v>0</v>
      </c>
      <c r="G202">
        <f t="shared" si="39"/>
        <v>-1073.9509811093635</v>
      </c>
      <c r="H202">
        <f t="shared" si="35"/>
        <v>5124.7891675590163</v>
      </c>
      <c r="I202" s="2">
        <f t="shared" si="40"/>
        <v>5236.1087385343708</v>
      </c>
      <c r="J202" s="41">
        <f t="shared" si="41"/>
        <v>325.22414525058286</v>
      </c>
      <c r="K202">
        <f t="shared" si="42"/>
        <v>1.3569755152524545</v>
      </c>
      <c r="L202">
        <f t="shared" si="43"/>
        <v>0</v>
      </c>
      <c r="M202" s="41">
        <f t="shared" si="44"/>
        <v>1.3569755152524545</v>
      </c>
      <c r="N202" s="5">
        <f t="shared" si="36"/>
        <v>4.3083928411813457E-8</v>
      </c>
      <c r="O202" s="4">
        <f>SUM($N$41:N202)*0.1+$N$8</f>
        <v>1.3789798201356895E-6</v>
      </c>
      <c r="P202" s="4">
        <f>SUM($O$41:O202)+0</f>
        <v>1.858212368940391E-4</v>
      </c>
      <c r="Q202" s="5">
        <f t="shared" si="37"/>
        <v>-2.0559229751126363E-7</v>
      </c>
      <c r="R202" s="4">
        <f>SUM($Q$41:Q202)*0.1+$T$8</f>
        <v>3.1847023901587638E-6</v>
      </c>
      <c r="S202" s="4">
        <f>SUM($R$41:R202)+0</f>
        <v>6.9521882986529296E-4</v>
      </c>
      <c r="T202">
        <f t="shared" si="45"/>
        <v>3.4704343616072615E-6</v>
      </c>
      <c r="U202">
        <f t="shared" si="46"/>
        <v>7.19624036202306E-4</v>
      </c>
      <c r="W202" s="1"/>
    </row>
    <row r="203" spans="1:23" x14ac:dyDescent="0.25">
      <c r="A203" s="7"/>
      <c r="B203">
        <f t="shared" si="47"/>
        <v>16.19999999999996</v>
      </c>
      <c r="C203">
        <f t="shared" si="32"/>
        <v>-367.55259694786133</v>
      </c>
      <c r="D203">
        <f t="shared" si="33"/>
        <v>-318.30988618379064</v>
      </c>
      <c r="E203" s="2">
        <f t="shared" si="34"/>
        <v>-66.705029882569335</v>
      </c>
      <c r="F203">
        <f t="shared" si="38"/>
        <v>0</v>
      </c>
      <c r="G203">
        <f t="shared" si="39"/>
        <v>-1080.6214840976206</v>
      </c>
      <c r="H203">
        <f t="shared" si="35"/>
        <v>5156.620156177396</v>
      </c>
      <c r="I203" s="2">
        <f t="shared" si="40"/>
        <v>5268.6311530594303</v>
      </c>
      <c r="J203" s="41">
        <f t="shared" si="41"/>
        <v>325.22414525058286</v>
      </c>
      <c r="K203">
        <f t="shared" si="42"/>
        <v>1.3654039346018489</v>
      </c>
      <c r="L203">
        <f t="shared" si="43"/>
        <v>0</v>
      </c>
      <c r="M203" s="41">
        <f t="shared" si="44"/>
        <v>1.3654039346018489</v>
      </c>
      <c r="N203" s="5">
        <f t="shared" si="36"/>
        <v>4.3351530451638397E-8</v>
      </c>
      <c r="O203" s="4">
        <f>SUM($N$41:N203)*0.1+$N$8</f>
        <v>1.3833149731808533E-6</v>
      </c>
      <c r="P203" s="4">
        <f>SUM($O$41:O203)+0</f>
        <v>1.8720455186721995E-4</v>
      </c>
      <c r="Q203" s="5">
        <f t="shared" si="37"/>
        <v>-2.0686926830325909E-7</v>
      </c>
      <c r="R203" s="4">
        <f>SUM($Q$41:Q203)*0.1+$T$8</f>
        <v>3.1640154633284383E-6</v>
      </c>
      <c r="S203" s="4">
        <f>SUM($R$41:R203)+0</f>
        <v>6.9838284532862144E-4</v>
      </c>
      <c r="T203">
        <f t="shared" si="45"/>
        <v>3.4531947768997649E-6</v>
      </c>
      <c r="U203">
        <f t="shared" si="46"/>
        <v>7.2303813377242268E-4</v>
      </c>
      <c r="W203" s="1"/>
    </row>
    <row r="204" spans="1:23" x14ac:dyDescent="0.25">
      <c r="A204" s="7"/>
      <c r="B204">
        <f t="shared" si="47"/>
        <v>16.299999999999962</v>
      </c>
      <c r="C204">
        <f t="shared" si="32"/>
        <v>-367.55259694786133</v>
      </c>
      <c r="D204">
        <f t="shared" si="33"/>
        <v>-318.30988618379064</v>
      </c>
      <c r="E204" s="2">
        <f t="shared" si="34"/>
        <v>-66.705029882569335</v>
      </c>
      <c r="F204">
        <f t="shared" si="38"/>
        <v>0</v>
      </c>
      <c r="G204">
        <f t="shared" si="39"/>
        <v>-1087.2919870858775</v>
      </c>
      <c r="H204">
        <f t="shared" si="35"/>
        <v>5188.4511447957748</v>
      </c>
      <c r="I204" s="2">
        <f t="shared" si="40"/>
        <v>5301.153567584488</v>
      </c>
      <c r="J204" s="41">
        <f t="shared" si="41"/>
        <v>325.22414525058286</v>
      </c>
      <c r="K204">
        <f t="shared" si="42"/>
        <v>1.3738323539512429</v>
      </c>
      <c r="L204">
        <f t="shared" si="43"/>
        <v>0</v>
      </c>
      <c r="M204" s="41">
        <f t="shared" si="44"/>
        <v>1.3738323539512429</v>
      </c>
      <c r="N204" s="5">
        <f t="shared" si="36"/>
        <v>4.3619132491463323E-8</v>
      </c>
      <c r="O204" s="4">
        <f>SUM($N$41:N204)*0.1+$N$8</f>
        <v>1.3876768864299995E-6</v>
      </c>
      <c r="P204" s="4">
        <f>SUM($O$41:O204)+0</f>
        <v>1.8859222875364996E-4</v>
      </c>
      <c r="Q204" s="5">
        <f t="shared" si="37"/>
        <v>-2.0814623909525453E-7</v>
      </c>
      <c r="R204" s="4">
        <f>SUM($Q$41:Q204)*0.1+$T$8</f>
        <v>3.1432008394189129E-6</v>
      </c>
      <c r="S204" s="4">
        <f>SUM($R$41:R204)+0</f>
        <v>7.0152604616804037E-4</v>
      </c>
      <c r="T204">
        <f t="shared" si="45"/>
        <v>3.4358927017670117E-6</v>
      </c>
      <c r="U204">
        <f t="shared" si="46"/>
        <v>7.2643363234257843E-4</v>
      </c>
      <c r="W204" s="1"/>
    </row>
    <row r="205" spans="1:23" x14ac:dyDescent="0.25">
      <c r="A205" s="7"/>
      <c r="B205">
        <f t="shared" si="47"/>
        <v>16.399999999999963</v>
      </c>
      <c r="C205">
        <f t="shared" si="32"/>
        <v>-367.55259694786133</v>
      </c>
      <c r="D205">
        <f t="shared" si="33"/>
        <v>-318.30988618379064</v>
      </c>
      <c r="E205" s="2">
        <f t="shared" si="34"/>
        <v>-66.705029882569335</v>
      </c>
      <c r="F205">
        <f t="shared" si="38"/>
        <v>0</v>
      </c>
      <c r="G205">
        <f t="shared" si="39"/>
        <v>-1093.9624900741346</v>
      </c>
      <c r="H205">
        <f t="shared" si="35"/>
        <v>5220.2821334141545</v>
      </c>
      <c r="I205" s="2">
        <f t="shared" si="40"/>
        <v>5333.6759821095466</v>
      </c>
      <c r="J205" s="41">
        <f t="shared" si="41"/>
        <v>325.22414525058286</v>
      </c>
      <c r="K205">
        <f t="shared" si="42"/>
        <v>1.3822607733006371</v>
      </c>
      <c r="L205">
        <f t="shared" si="43"/>
        <v>0</v>
      </c>
      <c r="M205" s="41">
        <f t="shared" si="44"/>
        <v>1.3822607733006371</v>
      </c>
      <c r="N205" s="5">
        <f t="shared" si="36"/>
        <v>4.3886734531288256E-8</v>
      </c>
      <c r="O205" s="4">
        <f>SUM($N$41:N205)*0.1+$N$8</f>
        <v>1.3920655598831283E-6</v>
      </c>
      <c r="P205" s="4">
        <f>SUM($O$41:O205)+0</f>
        <v>1.899842943135331E-4</v>
      </c>
      <c r="Q205" s="5">
        <f t="shared" si="37"/>
        <v>-2.0942320988724996E-7</v>
      </c>
      <c r="R205" s="4">
        <f>SUM($Q$41:Q205)*0.1+$T$8</f>
        <v>3.1222585184301875E-6</v>
      </c>
      <c r="S205" s="4">
        <f>SUM($R$41:R205)+0</f>
        <v>7.046483046864706E-4</v>
      </c>
      <c r="T205">
        <f t="shared" si="45"/>
        <v>3.4185296223555819E-6</v>
      </c>
      <c r="U205">
        <f t="shared" si="46"/>
        <v>7.298104311280624E-4</v>
      </c>
      <c r="W205" s="1"/>
    </row>
    <row r="206" spans="1:23" x14ac:dyDescent="0.25">
      <c r="A206" s="7"/>
      <c r="B206">
        <f t="shared" si="47"/>
        <v>16.499999999999964</v>
      </c>
      <c r="C206">
        <f t="shared" si="32"/>
        <v>-367.55259694786133</v>
      </c>
      <c r="D206">
        <f t="shared" si="33"/>
        <v>-318.30988618379064</v>
      </c>
      <c r="E206" s="2">
        <f t="shared" si="34"/>
        <v>-66.705029882569335</v>
      </c>
      <c r="F206">
        <f t="shared" si="38"/>
        <v>0</v>
      </c>
      <c r="G206">
        <f t="shared" si="39"/>
        <v>-1100.6329930623917</v>
      </c>
      <c r="H206">
        <f t="shared" si="35"/>
        <v>5252.1131220325342</v>
      </c>
      <c r="I206" s="2">
        <f t="shared" si="40"/>
        <v>5366.1983966346052</v>
      </c>
      <c r="J206" s="41">
        <f t="shared" si="41"/>
        <v>325.22414525058286</v>
      </c>
      <c r="K206">
        <f t="shared" si="42"/>
        <v>1.3906891926500315</v>
      </c>
      <c r="L206">
        <f t="shared" si="43"/>
        <v>0</v>
      </c>
      <c r="M206" s="41">
        <f t="shared" si="44"/>
        <v>1.3906891926500315</v>
      </c>
      <c r="N206" s="5">
        <f t="shared" si="36"/>
        <v>4.4154336571113196E-8</v>
      </c>
      <c r="O206" s="4">
        <f>SUM($N$41:N206)*0.1+$N$8</f>
        <v>1.3964809935402398E-6</v>
      </c>
      <c r="P206" s="4">
        <f>SUM($O$41:O206)+0</f>
        <v>1.9138077530707334E-4</v>
      </c>
      <c r="Q206" s="5">
        <f t="shared" si="37"/>
        <v>-2.1070018067924543E-7</v>
      </c>
      <c r="R206" s="4">
        <f>SUM($Q$41:Q206)*0.1+$T$8</f>
        <v>3.1011885003622631E-6</v>
      </c>
      <c r="S206" s="4">
        <f>SUM($R$41:R206)+0</f>
        <v>7.0774949318683287E-4</v>
      </c>
      <c r="T206">
        <f t="shared" si="45"/>
        <v>3.4011070668384253E-6</v>
      </c>
      <c r="U206">
        <f t="shared" si="46"/>
        <v>7.3316842966903275E-4</v>
      </c>
      <c r="W206" s="1"/>
    </row>
    <row r="207" spans="1:23" x14ac:dyDescent="0.25">
      <c r="A207" s="7"/>
      <c r="B207">
        <f t="shared" si="47"/>
        <v>16.599999999999966</v>
      </c>
      <c r="C207">
        <f t="shared" si="32"/>
        <v>-367.55259694786133</v>
      </c>
      <c r="D207">
        <f t="shared" si="33"/>
        <v>-318.30988618379064</v>
      </c>
      <c r="E207" s="2">
        <f t="shared" si="34"/>
        <v>-66.705029882569335</v>
      </c>
      <c r="F207">
        <f t="shared" si="38"/>
        <v>0</v>
      </c>
      <c r="G207">
        <f t="shared" si="39"/>
        <v>-1107.3034960506486</v>
      </c>
      <c r="H207">
        <f t="shared" si="35"/>
        <v>5283.9441106509139</v>
      </c>
      <c r="I207" s="2">
        <f t="shared" si="40"/>
        <v>5398.7208111596647</v>
      </c>
      <c r="J207" s="41">
        <f t="shared" si="41"/>
        <v>325.22414525058286</v>
      </c>
      <c r="K207">
        <f t="shared" si="42"/>
        <v>1.399117611999426</v>
      </c>
      <c r="L207">
        <f t="shared" si="43"/>
        <v>0</v>
      </c>
      <c r="M207" s="41">
        <f t="shared" si="44"/>
        <v>1.399117611999426</v>
      </c>
      <c r="N207" s="5">
        <f t="shared" si="36"/>
        <v>4.4421938610938123E-8</v>
      </c>
      <c r="O207" s="4">
        <f>SUM($N$41:N207)*0.1+$N$8</f>
        <v>1.4009231874013335E-6</v>
      </c>
      <c r="P207" s="4">
        <f>SUM($O$41:O207)+0</f>
        <v>1.9278169849447469E-4</v>
      </c>
      <c r="Q207" s="5">
        <f t="shared" si="37"/>
        <v>-2.1197715147124089E-7</v>
      </c>
      <c r="R207" s="4">
        <f>SUM($Q$41:Q207)*0.1+$T$8</f>
        <v>3.0799907852151388E-6</v>
      </c>
      <c r="S207" s="4">
        <f>SUM($R$41:R207)+0</f>
        <v>7.1082948397204805E-4</v>
      </c>
      <c r="T207">
        <f t="shared" si="45"/>
        <v>3.383626606765126E-6</v>
      </c>
      <c r="U207">
        <f t="shared" si="46"/>
        <v>7.3650752783551549E-4</v>
      </c>
      <c r="W207" s="1"/>
    </row>
    <row r="208" spans="1:23" x14ac:dyDescent="0.25">
      <c r="A208" s="7"/>
      <c r="B208">
        <f t="shared" si="47"/>
        <v>16.699999999999967</v>
      </c>
      <c r="C208">
        <f t="shared" si="32"/>
        <v>-367.55259694786133</v>
      </c>
      <c r="D208">
        <f t="shared" si="33"/>
        <v>-318.30988618379064</v>
      </c>
      <c r="E208" s="2">
        <f t="shared" si="34"/>
        <v>-66.705029882569335</v>
      </c>
      <c r="F208">
        <f t="shared" si="38"/>
        <v>0</v>
      </c>
      <c r="G208">
        <f t="shared" si="39"/>
        <v>-1113.9739990389057</v>
      </c>
      <c r="H208">
        <f t="shared" si="35"/>
        <v>5315.7750992692936</v>
      </c>
      <c r="I208" s="2">
        <f t="shared" si="40"/>
        <v>5431.2432256847233</v>
      </c>
      <c r="J208" s="41">
        <f t="shared" si="41"/>
        <v>325.22414525058286</v>
      </c>
      <c r="K208">
        <f t="shared" si="42"/>
        <v>1.4075460313488202</v>
      </c>
      <c r="L208">
        <f t="shared" si="43"/>
        <v>0</v>
      </c>
      <c r="M208" s="41">
        <f t="shared" si="44"/>
        <v>1.4075460313488202</v>
      </c>
      <c r="N208" s="5">
        <f t="shared" si="36"/>
        <v>4.4689540650763056E-8</v>
      </c>
      <c r="O208" s="4">
        <f>SUM($N$41:N208)*0.1+$N$8</f>
        <v>1.4053921414664099E-6</v>
      </c>
      <c r="P208" s="4">
        <f>SUM($O$41:O208)+0</f>
        <v>1.941870906359411E-4</v>
      </c>
      <c r="Q208" s="5">
        <f t="shared" si="37"/>
        <v>-2.1325412226323635E-7</v>
      </c>
      <c r="R208" s="4">
        <f>SUM($Q$41:Q208)*0.1+$T$8</f>
        <v>3.0586653729888155E-6</v>
      </c>
      <c r="S208" s="4">
        <f>SUM($R$41:R208)+0</f>
        <v>7.1388814934503686E-4</v>
      </c>
      <c r="T208">
        <f t="shared" si="45"/>
        <v>3.3660898584583792E-6</v>
      </c>
      <c r="U208">
        <f t="shared" si="46"/>
        <v>7.3982762583248596E-4</v>
      </c>
      <c r="W208" s="1"/>
    </row>
    <row r="209" spans="1:23" x14ac:dyDescent="0.25">
      <c r="A209" s="7"/>
      <c r="B209">
        <f t="shared" si="47"/>
        <v>16.799999999999969</v>
      </c>
      <c r="C209">
        <f t="shared" si="32"/>
        <v>-367.55259694786133</v>
      </c>
      <c r="D209">
        <f t="shared" si="33"/>
        <v>-318.30988618379064</v>
      </c>
      <c r="E209" s="2">
        <f t="shared" si="34"/>
        <v>-66.705029882569335</v>
      </c>
      <c r="F209">
        <f t="shared" si="38"/>
        <v>0</v>
      </c>
      <c r="G209">
        <f t="shared" si="39"/>
        <v>-1120.6445020271628</v>
      </c>
      <c r="H209">
        <f t="shared" si="35"/>
        <v>5347.6060878876724</v>
      </c>
      <c r="I209" s="2">
        <f t="shared" si="40"/>
        <v>5463.7656402097809</v>
      </c>
      <c r="J209" s="41">
        <f t="shared" si="41"/>
        <v>325.22414525058286</v>
      </c>
      <c r="K209">
        <f t="shared" si="42"/>
        <v>1.4159744506982141</v>
      </c>
      <c r="L209">
        <f t="shared" si="43"/>
        <v>0</v>
      </c>
      <c r="M209" s="41">
        <f t="shared" si="44"/>
        <v>1.4159744506982141</v>
      </c>
      <c r="N209" s="5">
        <f t="shared" si="36"/>
        <v>4.4957142690587996E-8</v>
      </c>
      <c r="O209" s="4">
        <f>SUM($N$41:N209)*0.1+$N$8</f>
        <v>1.4098878557354687E-6</v>
      </c>
      <c r="P209" s="4">
        <f>SUM($O$41:O209)+0</f>
        <v>1.9559697849167658E-4</v>
      </c>
      <c r="Q209" s="5">
        <f t="shared" si="37"/>
        <v>-2.1453109305523176E-7</v>
      </c>
      <c r="R209" s="4">
        <f>SUM($Q$41:Q209)*0.1+$T$8</f>
        <v>3.0372122636832926E-6</v>
      </c>
      <c r="S209" s="4">
        <f>SUM($R$41:R209)+0</f>
        <v>7.1692536160872017E-4</v>
      </c>
      <c r="T209">
        <f t="shared" si="45"/>
        <v>3.3484984844581531E-6</v>
      </c>
      <c r="U209">
        <f t="shared" si="46"/>
        <v>7.4312862420503458E-4</v>
      </c>
      <c r="W209" s="1"/>
    </row>
    <row r="210" spans="1:23" x14ac:dyDescent="0.25">
      <c r="A210" s="7"/>
      <c r="B210">
        <f t="shared" si="47"/>
        <v>16.89999999999997</v>
      </c>
      <c r="C210">
        <f t="shared" si="32"/>
        <v>-367.55259694786133</v>
      </c>
      <c r="D210">
        <f t="shared" si="33"/>
        <v>-318.30988618379064</v>
      </c>
      <c r="E210" s="2">
        <f t="shared" si="34"/>
        <v>-66.705029882569335</v>
      </c>
      <c r="F210">
        <f t="shared" si="38"/>
        <v>0</v>
      </c>
      <c r="G210">
        <f t="shared" si="39"/>
        <v>-1127.3150050154197</v>
      </c>
      <c r="H210">
        <f t="shared" si="35"/>
        <v>5379.4370765060521</v>
      </c>
      <c r="I210" s="2">
        <f t="shared" si="40"/>
        <v>5496.2880547348404</v>
      </c>
      <c r="J210" s="41">
        <f t="shared" si="41"/>
        <v>325.22414525058286</v>
      </c>
      <c r="K210">
        <f t="shared" si="42"/>
        <v>1.4244028700476086</v>
      </c>
      <c r="L210">
        <f t="shared" si="43"/>
        <v>0</v>
      </c>
      <c r="M210" s="41">
        <f t="shared" si="44"/>
        <v>1.4244028700476086</v>
      </c>
      <c r="N210" s="5">
        <f t="shared" si="36"/>
        <v>4.5224744730412922E-8</v>
      </c>
      <c r="O210" s="4">
        <f>SUM($N$41:N210)*0.1+$N$8</f>
        <v>1.4144103302085098E-6</v>
      </c>
      <c r="P210" s="4">
        <f>SUM($O$41:O210)+0</f>
        <v>1.9701138882188509E-4</v>
      </c>
      <c r="Q210" s="5">
        <f t="shared" si="37"/>
        <v>-2.1580806384722722E-7</v>
      </c>
      <c r="R210" s="4">
        <f>SUM($Q$41:Q210)*0.1+$T$8</f>
        <v>3.0156314572985694E-6</v>
      </c>
      <c r="S210" s="4">
        <f>SUM($R$41:R210)+0</f>
        <v>7.1994099306601871E-4</v>
      </c>
      <c r="T210">
        <f t="shared" si="45"/>
        <v>3.3308541950150324E-6</v>
      </c>
      <c r="U210">
        <f t="shared" si="46"/>
        <v>7.4641042384362044E-4</v>
      </c>
      <c r="W210" s="1"/>
    </row>
    <row r="211" spans="1:23" x14ac:dyDescent="0.25">
      <c r="A211" s="7"/>
      <c r="B211">
        <f t="shared" si="47"/>
        <v>16.999999999999972</v>
      </c>
      <c r="C211">
        <f t="shared" si="32"/>
        <v>-367.55259694786133</v>
      </c>
      <c r="D211">
        <f t="shared" si="33"/>
        <v>-318.30988618379064</v>
      </c>
      <c r="E211" s="2">
        <f t="shared" si="34"/>
        <v>-66.705029882569335</v>
      </c>
      <c r="F211">
        <f t="shared" si="38"/>
        <v>0</v>
      </c>
      <c r="G211">
        <f t="shared" si="39"/>
        <v>-1133.9855080036768</v>
      </c>
      <c r="H211">
        <f t="shared" si="35"/>
        <v>5411.2680651244318</v>
      </c>
      <c r="I211" s="2">
        <f t="shared" si="40"/>
        <v>5528.8104692598999</v>
      </c>
      <c r="J211" s="41">
        <f t="shared" si="41"/>
        <v>325.22414525058286</v>
      </c>
      <c r="K211">
        <f t="shared" si="42"/>
        <v>1.432831289397003</v>
      </c>
      <c r="L211">
        <f t="shared" si="43"/>
        <v>0</v>
      </c>
      <c r="M211" s="41">
        <f t="shared" si="44"/>
        <v>1.432831289397003</v>
      </c>
      <c r="N211" s="5">
        <f t="shared" si="36"/>
        <v>4.5492346770237856E-8</v>
      </c>
      <c r="O211" s="4">
        <f>SUM($N$41:N211)*0.1+$N$8</f>
        <v>1.4189595648855337E-6</v>
      </c>
      <c r="P211" s="4">
        <f>SUM($O$41:O211)+0</f>
        <v>1.9843034838677061E-4</v>
      </c>
      <c r="Q211" s="5">
        <f t="shared" si="37"/>
        <v>-2.1708503463922266E-7</v>
      </c>
      <c r="R211" s="4">
        <f>SUM($Q$41:Q211)*0.1+$T$8</f>
        <v>2.9939229538346476E-6</v>
      </c>
      <c r="S211" s="4">
        <f>SUM($R$41:R211)+0</f>
        <v>7.2293491601985334E-4</v>
      </c>
      <c r="T211">
        <f t="shared" si="45"/>
        <v>3.3131587496342706E-6</v>
      </c>
      <c r="U211">
        <f t="shared" si="46"/>
        <v>7.4967292598941281E-4</v>
      </c>
      <c r="W211" s="1"/>
    </row>
    <row r="212" spans="1:23" x14ac:dyDescent="0.25">
      <c r="A212" s="7"/>
      <c r="B212">
        <f t="shared" si="47"/>
        <v>17.099999999999973</v>
      </c>
      <c r="C212">
        <f t="shared" si="32"/>
        <v>-367.55259694786133</v>
      </c>
      <c r="D212">
        <f t="shared" si="33"/>
        <v>-318.30988618379064</v>
      </c>
      <c r="E212" s="2">
        <f t="shared" si="34"/>
        <v>-66.705029882569335</v>
      </c>
      <c r="F212">
        <f t="shared" si="38"/>
        <v>0</v>
      </c>
      <c r="G212">
        <f t="shared" si="39"/>
        <v>-1140.6560109919337</v>
      </c>
      <c r="H212">
        <f t="shared" si="35"/>
        <v>5443.0990537428115</v>
      </c>
      <c r="I212" s="2">
        <f t="shared" si="40"/>
        <v>5561.3328837849585</v>
      </c>
      <c r="J212" s="41">
        <f t="shared" si="41"/>
        <v>325.22414525058286</v>
      </c>
      <c r="K212">
        <f t="shared" si="42"/>
        <v>1.4412597087463974</v>
      </c>
      <c r="L212">
        <f t="shared" si="43"/>
        <v>0</v>
      </c>
      <c r="M212" s="41">
        <f t="shared" si="44"/>
        <v>1.4412597087463974</v>
      </c>
      <c r="N212" s="5">
        <f t="shared" si="36"/>
        <v>4.5759948810062782E-8</v>
      </c>
      <c r="O212" s="4">
        <f>SUM($N$41:N212)*0.1+$N$8</f>
        <v>1.42353555976654E-6</v>
      </c>
      <c r="P212" s="4">
        <f>SUM($O$41:O212)+0</f>
        <v>1.9985388394653714E-4</v>
      </c>
      <c r="Q212" s="5">
        <f t="shared" si="37"/>
        <v>-2.1836200543121812E-7</v>
      </c>
      <c r="R212" s="4">
        <f>SUM($Q$41:Q212)*0.1+$T$8</f>
        <v>2.9720867532915255E-6</v>
      </c>
      <c r="S212" s="4">
        <f>SUM($R$41:R212)+0</f>
        <v>7.2590700277314491E-4</v>
      </c>
      <c r="T212">
        <f t="shared" si="45"/>
        <v>3.2954139586720811E-6</v>
      </c>
      <c r="U212">
        <f t="shared" si="46"/>
        <v>7.5291603223972224E-4</v>
      </c>
      <c r="W212" s="1"/>
    </row>
    <row r="213" spans="1:23" x14ac:dyDescent="0.25">
      <c r="A213" s="7"/>
      <c r="B213">
        <f t="shared" si="47"/>
        <v>17.199999999999974</v>
      </c>
      <c r="C213">
        <f t="shared" si="32"/>
        <v>-367.55259694786133</v>
      </c>
      <c r="D213">
        <f t="shared" si="33"/>
        <v>-318.30988618379064</v>
      </c>
      <c r="E213" s="2">
        <f t="shared" si="34"/>
        <v>-66.705029882569335</v>
      </c>
      <c r="F213">
        <f t="shared" si="38"/>
        <v>0</v>
      </c>
      <c r="G213">
        <f t="shared" si="39"/>
        <v>-1147.3265139801908</v>
      </c>
      <c r="H213">
        <f t="shared" si="35"/>
        <v>5474.9300423611912</v>
      </c>
      <c r="I213" s="2">
        <f t="shared" si="40"/>
        <v>5593.8552983100171</v>
      </c>
      <c r="J213" s="41">
        <f t="shared" si="41"/>
        <v>325.22414525058286</v>
      </c>
      <c r="K213">
        <f t="shared" si="42"/>
        <v>1.4496881280957916</v>
      </c>
      <c r="L213">
        <f t="shared" si="43"/>
        <v>0</v>
      </c>
      <c r="M213" s="41">
        <f t="shared" si="44"/>
        <v>1.4496881280957916</v>
      </c>
      <c r="N213" s="5">
        <f t="shared" si="36"/>
        <v>4.6027550849887722E-8</v>
      </c>
      <c r="O213" s="4">
        <f>SUM($N$41:N213)*0.1+$N$8</f>
        <v>1.4281383148515288E-6</v>
      </c>
      <c r="P213" s="4">
        <f>SUM($O$41:O213)+0</f>
        <v>2.0128202226138867E-4</v>
      </c>
      <c r="Q213" s="5">
        <f t="shared" si="37"/>
        <v>-2.1963897622321358E-7</v>
      </c>
      <c r="R213" s="4">
        <f>SUM($Q$41:Q213)*0.1+$T$8</f>
        <v>2.9501228556692047E-6</v>
      </c>
      <c r="S213" s="4">
        <f>SUM($R$41:R213)+0</f>
        <v>7.2885712562881406E-4</v>
      </c>
      <c r="T213">
        <f t="shared" si="45"/>
        <v>3.277621684985744E-6</v>
      </c>
      <c r="U213">
        <f t="shared" si="46"/>
        <v>7.5613964455352488E-4</v>
      </c>
      <c r="W213" s="1"/>
    </row>
    <row r="214" spans="1:23" x14ac:dyDescent="0.25">
      <c r="A214" s="7"/>
      <c r="B214">
        <f t="shared" si="47"/>
        <v>17.299999999999976</v>
      </c>
      <c r="C214">
        <f t="shared" si="32"/>
        <v>-367.55259694786133</v>
      </c>
      <c r="D214">
        <f t="shared" si="33"/>
        <v>-318.30988618379064</v>
      </c>
      <c r="E214" s="2">
        <f t="shared" si="34"/>
        <v>-66.705029882569335</v>
      </c>
      <c r="F214">
        <f t="shared" si="38"/>
        <v>0</v>
      </c>
      <c r="G214">
        <f t="shared" si="39"/>
        <v>-1153.997016968448</v>
      </c>
      <c r="H214">
        <f t="shared" si="35"/>
        <v>5506.76103097957</v>
      </c>
      <c r="I214" s="2">
        <f t="shared" si="40"/>
        <v>5626.3777128350748</v>
      </c>
      <c r="J214" s="41">
        <f t="shared" si="41"/>
        <v>325.22414525058286</v>
      </c>
      <c r="K214">
        <f t="shared" si="42"/>
        <v>1.4581165474451856</v>
      </c>
      <c r="L214">
        <f t="shared" si="43"/>
        <v>0</v>
      </c>
      <c r="M214" s="41">
        <f t="shared" si="44"/>
        <v>1.4581165474451856</v>
      </c>
      <c r="N214" s="5">
        <f t="shared" si="36"/>
        <v>4.6295152889712655E-8</v>
      </c>
      <c r="O214" s="4">
        <f>SUM($N$41:N214)*0.1+$N$8</f>
        <v>1.4327678301404999E-6</v>
      </c>
      <c r="P214" s="4">
        <f>SUM($O$41:O214)+0</f>
        <v>2.0271479009152917E-4</v>
      </c>
      <c r="Q214" s="5">
        <f t="shared" si="37"/>
        <v>-2.2091594701520899E-7</v>
      </c>
      <c r="R214" s="4">
        <f>SUM($Q$41:Q214)*0.1+$T$8</f>
        <v>2.9280312609676835E-6</v>
      </c>
      <c r="S214" s="4">
        <f>SUM($R$41:R214)+0</f>
        <v>7.3178515688978175E-4</v>
      </c>
      <c r="T214">
        <f t="shared" si="45"/>
        <v>3.2597838456390815E-6</v>
      </c>
      <c r="U214">
        <f t="shared" si="46"/>
        <v>7.5934366525707924E-4</v>
      </c>
      <c r="W214" s="1"/>
    </row>
    <row r="215" spans="1:23" x14ac:dyDescent="0.25">
      <c r="A215" s="7"/>
      <c r="B215">
        <f t="shared" si="47"/>
        <v>17.399999999999977</v>
      </c>
      <c r="C215">
        <f t="shared" si="32"/>
        <v>-367.55259694786133</v>
      </c>
      <c r="D215">
        <f t="shared" si="33"/>
        <v>-318.30988618379064</v>
      </c>
      <c r="E215" s="2">
        <f t="shared" si="34"/>
        <v>-66.705029882569335</v>
      </c>
      <c r="F215">
        <f t="shared" si="38"/>
        <v>0</v>
      </c>
      <c r="G215">
        <f t="shared" si="39"/>
        <v>-1160.6675199567048</v>
      </c>
      <c r="H215">
        <f t="shared" si="35"/>
        <v>5538.5920195979497</v>
      </c>
      <c r="I215" s="2">
        <f t="shared" si="40"/>
        <v>5658.9001273601343</v>
      </c>
      <c r="J215" s="41">
        <f t="shared" si="41"/>
        <v>325.22414525058286</v>
      </c>
      <c r="K215">
        <f t="shared" si="42"/>
        <v>1.46654496679458</v>
      </c>
      <c r="L215">
        <f t="shared" si="43"/>
        <v>0</v>
      </c>
      <c r="M215" s="41">
        <f t="shared" si="44"/>
        <v>1.46654496679458</v>
      </c>
      <c r="N215" s="5">
        <f t="shared" si="36"/>
        <v>4.6562754929537582E-8</v>
      </c>
      <c r="O215" s="4">
        <f>SUM($N$41:N215)*0.1+$N$8</f>
        <v>1.4374241056334537E-6</v>
      </c>
      <c r="P215" s="4">
        <f>SUM($O$41:O215)+0</f>
        <v>2.0415221419716262E-4</v>
      </c>
      <c r="Q215" s="5">
        <f t="shared" si="37"/>
        <v>-2.2219291780720445E-7</v>
      </c>
      <c r="R215" s="4">
        <f>SUM($Q$41:Q215)*0.1+$T$8</f>
        <v>2.9058119691869629E-6</v>
      </c>
      <c r="S215" s="4">
        <f>SUM($R$41:R215)+0</f>
        <v>7.3469096885896872E-4</v>
      </c>
      <c r="T215">
        <f t="shared" si="45"/>
        <v>3.2419024136649069E-6</v>
      </c>
      <c r="U215">
        <f t="shared" si="46"/>
        <v>7.6252799704963907E-4</v>
      </c>
      <c r="W215" s="1"/>
    </row>
    <row r="216" spans="1:23" x14ac:dyDescent="0.25">
      <c r="A216" s="7"/>
      <c r="B216">
        <f t="shared" si="47"/>
        <v>17.499999999999979</v>
      </c>
      <c r="C216">
        <f t="shared" si="32"/>
        <v>-367.55259694786133</v>
      </c>
      <c r="D216">
        <f t="shared" si="33"/>
        <v>-318.30988618379064</v>
      </c>
      <c r="E216" s="2">
        <f t="shared" si="34"/>
        <v>-66.705029882569335</v>
      </c>
      <c r="F216">
        <f t="shared" si="38"/>
        <v>0</v>
      </c>
      <c r="G216">
        <f t="shared" si="39"/>
        <v>-1167.3380229449619</v>
      </c>
      <c r="H216">
        <f t="shared" si="35"/>
        <v>5570.4230082163294</v>
      </c>
      <c r="I216" s="2">
        <f t="shared" si="40"/>
        <v>5691.4225418851929</v>
      </c>
      <c r="J216" s="41">
        <f t="shared" si="41"/>
        <v>325.22414525058286</v>
      </c>
      <c r="K216">
        <f t="shared" si="42"/>
        <v>1.4749733861439742</v>
      </c>
      <c r="L216">
        <f t="shared" si="43"/>
        <v>0</v>
      </c>
      <c r="M216" s="41">
        <f t="shared" si="44"/>
        <v>1.4749733861439742</v>
      </c>
      <c r="N216" s="5">
        <f t="shared" si="36"/>
        <v>4.6830356969362522E-8</v>
      </c>
      <c r="O216" s="4">
        <f>SUM($N$41:N216)*0.1+$N$8</f>
        <v>1.44210714133039E-6</v>
      </c>
      <c r="P216" s="4">
        <f>SUM($O$41:O216)+0</f>
        <v>2.05594321338493E-4</v>
      </c>
      <c r="Q216" s="5">
        <f t="shared" si="37"/>
        <v>-2.2346988859919991E-7</v>
      </c>
      <c r="R216" s="4">
        <f>SUM($Q$41:Q216)*0.1+$T$8</f>
        <v>2.8834649803270428E-6</v>
      </c>
      <c r="S216" s="4">
        <f>SUM($R$41:R216)+0</f>
        <v>7.3757443383929572E-4</v>
      </c>
      <c r="T216">
        <f t="shared" si="45"/>
        <v>3.2239794198860117E-6</v>
      </c>
      <c r="U216">
        <f t="shared" si="46"/>
        <v>7.6569254300926375E-4</v>
      </c>
      <c r="W216" s="1"/>
    </row>
    <row r="217" spans="1:23" x14ac:dyDescent="0.25">
      <c r="A217" s="7"/>
      <c r="B217">
        <f t="shared" si="47"/>
        <v>17.59999999999998</v>
      </c>
      <c r="C217">
        <f t="shared" si="32"/>
        <v>-367.55259694786133</v>
      </c>
      <c r="D217">
        <f t="shared" si="33"/>
        <v>-318.30988618379064</v>
      </c>
      <c r="E217" s="2">
        <f t="shared" si="34"/>
        <v>-66.705029882569335</v>
      </c>
      <c r="F217">
        <f t="shared" si="38"/>
        <v>0</v>
      </c>
      <c r="G217">
        <f t="shared" si="39"/>
        <v>-1174.0085259332191</v>
      </c>
      <c r="H217">
        <f t="shared" si="35"/>
        <v>5602.2539968347091</v>
      </c>
      <c r="I217" s="2">
        <f t="shared" si="40"/>
        <v>5723.9449564102515</v>
      </c>
      <c r="J217" s="41">
        <f t="shared" si="41"/>
        <v>325.22414525058286</v>
      </c>
      <c r="K217">
        <f t="shared" si="42"/>
        <v>1.4834018054933684</v>
      </c>
      <c r="L217">
        <f t="shared" si="43"/>
        <v>0</v>
      </c>
      <c r="M217" s="41">
        <f t="shared" si="44"/>
        <v>1.4834018054933684</v>
      </c>
      <c r="N217" s="5">
        <f t="shared" si="36"/>
        <v>4.7097959009187455E-8</v>
      </c>
      <c r="O217" s="4">
        <f>SUM($N$41:N217)*0.1+$N$8</f>
        <v>1.4468169372313088E-6</v>
      </c>
      <c r="P217" s="4">
        <f>SUM($O$41:O217)+0</f>
        <v>2.070411382757243E-4</v>
      </c>
      <c r="Q217" s="5">
        <f t="shared" si="37"/>
        <v>-2.2474685939119538E-7</v>
      </c>
      <c r="R217" s="4">
        <f>SUM($Q$41:Q217)*0.1+$T$8</f>
        <v>2.8609902943879233E-6</v>
      </c>
      <c r="S217" s="4">
        <f>SUM($R$41:R217)+0</f>
        <v>7.4043542413368359E-4</v>
      </c>
      <c r="T217">
        <f t="shared" si="45"/>
        <v>3.2060169547962904E-6</v>
      </c>
      <c r="U217">
        <f t="shared" si="46"/>
        <v>7.6883720659872822E-4</v>
      </c>
      <c r="W217" s="1"/>
    </row>
    <row r="218" spans="1:23" x14ac:dyDescent="0.25">
      <c r="A218" s="7"/>
      <c r="B218">
        <f t="shared" si="47"/>
        <v>17.699999999999982</v>
      </c>
      <c r="C218">
        <f t="shared" si="32"/>
        <v>-367.55259694786133</v>
      </c>
      <c r="D218">
        <f t="shared" si="33"/>
        <v>-318.30988618379064</v>
      </c>
      <c r="E218" s="2">
        <f t="shared" si="34"/>
        <v>-66.705029882569335</v>
      </c>
      <c r="F218">
        <f t="shared" si="38"/>
        <v>0</v>
      </c>
      <c r="G218">
        <f t="shared" si="39"/>
        <v>-1180.6790289214759</v>
      </c>
      <c r="H218">
        <f t="shared" si="35"/>
        <v>5634.0849854530888</v>
      </c>
      <c r="I218" s="2">
        <f t="shared" si="40"/>
        <v>5756.467370935311</v>
      </c>
      <c r="J218" s="41">
        <f t="shared" si="41"/>
        <v>325.22414525058286</v>
      </c>
      <c r="K218">
        <f t="shared" si="42"/>
        <v>1.4918302248427628</v>
      </c>
      <c r="L218">
        <f t="shared" si="43"/>
        <v>0</v>
      </c>
      <c r="M218" s="41">
        <f t="shared" si="44"/>
        <v>1.4918302248427628</v>
      </c>
      <c r="N218" s="5">
        <f t="shared" si="36"/>
        <v>4.7365561049012381E-8</v>
      </c>
      <c r="O218" s="4">
        <f>SUM($N$41:N218)*0.1+$N$8</f>
        <v>1.45155349333621E-6</v>
      </c>
      <c r="P218" s="4">
        <f>SUM($O$41:O218)+0</f>
        <v>2.084926917690605E-4</v>
      </c>
      <c r="Q218" s="5">
        <f t="shared" si="37"/>
        <v>-2.2602383018319081E-7</v>
      </c>
      <c r="R218" s="4">
        <f>SUM($Q$41:Q218)*0.1+$T$8</f>
        <v>2.8383879113696042E-6</v>
      </c>
      <c r="S218" s="4">
        <f>SUM($R$41:R218)+0</f>
        <v>7.4327381204505319E-4</v>
      </c>
      <c r="T218">
        <f t="shared" si="45"/>
        <v>3.188017170503581E-6</v>
      </c>
      <c r="U218">
        <f t="shared" si="46"/>
        <v>7.7196189167153418E-4</v>
      </c>
      <c r="W218" s="1"/>
    </row>
    <row r="219" spans="1:23" x14ac:dyDescent="0.25">
      <c r="A219" s="7"/>
      <c r="B219">
        <f t="shared" si="47"/>
        <v>17.799999999999983</v>
      </c>
      <c r="C219">
        <f t="shared" si="32"/>
        <v>-367.55259694786133</v>
      </c>
      <c r="D219">
        <f t="shared" si="33"/>
        <v>-318.30988618379064</v>
      </c>
      <c r="E219" s="2">
        <f t="shared" si="34"/>
        <v>-66.705029882569335</v>
      </c>
      <c r="F219">
        <f t="shared" si="38"/>
        <v>0</v>
      </c>
      <c r="G219">
        <f t="shared" si="39"/>
        <v>-1187.3495319097331</v>
      </c>
      <c r="H219">
        <f t="shared" si="35"/>
        <v>5665.9159740714676</v>
      </c>
      <c r="I219" s="2">
        <f t="shared" si="40"/>
        <v>5788.9897854603696</v>
      </c>
      <c r="J219" s="41">
        <f t="shared" si="41"/>
        <v>325.22414525058286</v>
      </c>
      <c r="K219">
        <f t="shared" si="42"/>
        <v>1.500258644192157</v>
      </c>
      <c r="L219">
        <f t="shared" si="43"/>
        <v>0</v>
      </c>
      <c r="M219" s="41">
        <f t="shared" si="44"/>
        <v>1.500258644192157</v>
      </c>
      <c r="N219" s="5">
        <f t="shared" si="36"/>
        <v>4.7633163088837321E-8</v>
      </c>
      <c r="O219" s="4">
        <f>SUM($N$41:N219)*0.1+$N$8</f>
        <v>1.4563168096450938E-6</v>
      </c>
      <c r="P219" s="4">
        <f>SUM($O$41:O219)+0</f>
        <v>2.0994900857870558E-4</v>
      </c>
      <c r="Q219" s="5">
        <f t="shared" si="37"/>
        <v>-2.2730080097518625E-7</v>
      </c>
      <c r="R219" s="4">
        <f>SUM($Q$41:Q219)*0.1+$T$8</f>
        <v>2.8156578312720856E-6</v>
      </c>
      <c r="S219" s="4">
        <f>SUM($R$41:R219)+0</f>
        <v>7.4608946987632526E-4</v>
      </c>
      <c r="T219">
        <f t="shared" si="45"/>
        <v>3.169982282735771E-6</v>
      </c>
      <c r="U219">
        <f t="shared" si="46"/>
        <v>7.7506650247802439E-4</v>
      </c>
      <c r="W219" s="1"/>
    </row>
    <row r="220" spans="1:23" x14ac:dyDescent="0.25">
      <c r="A220" s="7"/>
      <c r="B220">
        <f t="shared" si="47"/>
        <v>17.899999999999984</v>
      </c>
      <c r="C220">
        <f t="shared" si="32"/>
        <v>-367.55259694786133</v>
      </c>
      <c r="D220">
        <f t="shared" si="33"/>
        <v>-318.30988618379064</v>
      </c>
      <c r="E220" s="2">
        <f t="shared" si="34"/>
        <v>-66.705029882569335</v>
      </c>
      <c r="F220">
        <f t="shared" si="38"/>
        <v>0</v>
      </c>
      <c r="G220">
        <f t="shared" si="39"/>
        <v>-1194.0200348979899</v>
      </c>
      <c r="H220">
        <f t="shared" si="35"/>
        <v>5697.7469626898474</v>
      </c>
      <c r="I220" s="2">
        <f t="shared" si="40"/>
        <v>5821.5121999854282</v>
      </c>
      <c r="J220" s="41">
        <f t="shared" si="41"/>
        <v>325.22414525058286</v>
      </c>
      <c r="K220">
        <f t="shared" si="42"/>
        <v>1.5086870635415515</v>
      </c>
      <c r="L220">
        <f t="shared" si="43"/>
        <v>0</v>
      </c>
      <c r="M220" s="41">
        <f t="shared" si="44"/>
        <v>1.5086870635415515</v>
      </c>
      <c r="N220" s="5">
        <f t="shared" si="36"/>
        <v>4.7900765128662248E-8</v>
      </c>
      <c r="O220" s="4">
        <f>SUM($N$41:N220)*0.1+$N$8</f>
        <v>1.4611068861579599E-6</v>
      </c>
      <c r="P220" s="4">
        <f>SUM($O$41:O220)+0</f>
        <v>2.1141011546486354E-4</v>
      </c>
      <c r="Q220" s="5">
        <f t="shared" si="37"/>
        <v>-2.2857777176718168E-7</v>
      </c>
      <c r="R220" s="4">
        <f>SUM($Q$41:Q220)*0.1+$T$8</f>
        <v>2.7928000540953672E-6</v>
      </c>
      <c r="S220" s="4">
        <f>SUM($R$41:R220)+0</f>
        <v>7.4888226993042066E-4</v>
      </c>
      <c r="T220">
        <f t="shared" si="45"/>
        <v>3.151914572911724E-6</v>
      </c>
      <c r="U220">
        <f t="shared" si="46"/>
        <v>7.7815094367160312E-4</v>
      </c>
      <c r="W220" s="1"/>
    </row>
    <row r="221" spans="1:23" x14ac:dyDescent="0.25">
      <c r="A221" s="7"/>
      <c r="B221">
        <f t="shared" si="47"/>
        <v>17.999999999999986</v>
      </c>
      <c r="C221">
        <f t="shared" si="32"/>
        <v>-367.55259694786133</v>
      </c>
      <c r="D221">
        <f t="shared" si="33"/>
        <v>318.30988618379064</v>
      </c>
      <c r="E221" s="2">
        <f t="shared" si="34"/>
        <v>-334.26143951509755</v>
      </c>
      <c r="F221">
        <f t="shared" si="38"/>
        <v>0</v>
      </c>
      <c r="G221">
        <f t="shared" si="39"/>
        <v>-1200.6905378862471</v>
      </c>
      <c r="H221">
        <f t="shared" si="35"/>
        <v>5729.5779513082271</v>
      </c>
      <c r="I221" s="2">
        <f t="shared" si="40"/>
        <v>5854.0346145104868</v>
      </c>
      <c r="J221" s="41">
        <f t="shared" si="41"/>
        <v>461.57544734208187</v>
      </c>
      <c r="K221">
        <f t="shared" si="42"/>
        <v>1.5171154828909457</v>
      </c>
      <c r="L221">
        <f t="shared" si="43"/>
        <v>0</v>
      </c>
      <c r="M221" s="41">
        <f t="shared" si="44"/>
        <v>1.5171154828909457</v>
      </c>
      <c r="N221" s="5">
        <f t="shared" si="36"/>
        <v>4.8168367168487181E-8</v>
      </c>
      <c r="O221" s="4">
        <f>SUM($N$41:N221)*0.1+$N$8</f>
        <v>1.4659237228748087E-6</v>
      </c>
      <c r="P221" s="4">
        <f>SUM($O$41:O221)+0</f>
        <v>2.1287603918773834E-4</v>
      </c>
      <c r="Q221" s="5">
        <f t="shared" si="37"/>
        <v>-2.2985474255917714E-7</v>
      </c>
      <c r="R221" s="4">
        <f>SUM($Q$41:Q221)*0.1+$T$8</f>
        <v>2.7698145798394497E-6</v>
      </c>
      <c r="S221" s="4">
        <f>SUM($R$41:R221)+0</f>
        <v>7.5165208451026012E-4</v>
      </c>
      <c r="T221">
        <f t="shared" si="45"/>
        <v>3.1338163902785251E-6</v>
      </c>
      <c r="U221">
        <f t="shared" si="46"/>
        <v>7.8121512031506329E-4</v>
      </c>
      <c r="W221" s="1"/>
    </row>
    <row r="222" spans="1:23" x14ac:dyDescent="0.25">
      <c r="A222" s="7"/>
      <c r="B222">
        <f t="shared" si="47"/>
        <v>18.099999999999987</v>
      </c>
      <c r="C222">
        <f t="shared" si="32"/>
        <v>-367.55259694786133</v>
      </c>
      <c r="D222">
        <f t="shared" si="33"/>
        <v>318.30988618379064</v>
      </c>
      <c r="E222" s="2">
        <f t="shared" si="34"/>
        <v>-334.26143951509755</v>
      </c>
      <c r="F222">
        <f t="shared" si="38"/>
        <v>0</v>
      </c>
      <c r="G222">
        <f t="shared" si="39"/>
        <v>-1207.3610408745042</v>
      </c>
      <c r="H222">
        <f t="shared" si="35"/>
        <v>5761.4089399266068</v>
      </c>
      <c r="I222" s="2">
        <f t="shared" si="40"/>
        <v>5886.5570290355463</v>
      </c>
      <c r="J222" s="41">
        <f t="shared" si="41"/>
        <v>461.57544734208187</v>
      </c>
      <c r="K222">
        <f t="shared" si="42"/>
        <v>1.5255439022403401</v>
      </c>
      <c r="L222">
        <f t="shared" si="43"/>
        <v>0</v>
      </c>
      <c r="M222" s="41">
        <f t="shared" si="44"/>
        <v>1.5255439022403401</v>
      </c>
      <c r="N222" s="5">
        <f t="shared" si="36"/>
        <v>4.8435969208312121E-8</v>
      </c>
      <c r="O222" s="4">
        <f>SUM($N$41:N222)*0.1+$N$8</f>
        <v>1.47076731979564E-6</v>
      </c>
      <c r="P222" s="4">
        <f>SUM($O$41:O222)+0</f>
        <v>2.1434680650753399E-4</v>
      </c>
      <c r="Q222" s="5">
        <f t="shared" si="37"/>
        <v>-2.3113171335117261E-7</v>
      </c>
      <c r="R222" s="4">
        <f>SUM($Q$41:Q222)*0.1+$T$8</f>
        <v>2.7467014085043322E-6</v>
      </c>
      <c r="S222" s="4">
        <f>SUM($R$41:R222)+0</f>
        <v>7.543987859187644E-4</v>
      </c>
      <c r="T222">
        <f t="shared" si="45"/>
        <v>3.1156901541165053E-6</v>
      </c>
      <c r="U222">
        <f t="shared" si="46"/>
        <v>7.8425893788702458E-4</v>
      </c>
      <c r="W222" s="1"/>
    </row>
    <row r="223" spans="1:23" x14ac:dyDescent="0.25">
      <c r="A223" s="7"/>
      <c r="B223">
        <f t="shared" si="47"/>
        <v>18.199999999999989</v>
      </c>
      <c r="C223">
        <f t="shared" si="32"/>
        <v>-367.55259694786133</v>
      </c>
      <c r="D223">
        <f t="shared" si="33"/>
        <v>318.30988618379064</v>
      </c>
      <c r="E223" s="2">
        <f t="shared" si="34"/>
        <v>-334.26143951509755</v>
      </c>
      <c r="F223">
        <f t="shared" si="38"/>
        <v>0</v>
      </c>
      <c r="G223">
        <f t="shared" si="39"/>
        <v>-1214.0315438627611</v>
      </c>
      <c r="H223">
        <f t="shared" si="35"/>
        <v>5793.2399285449856</v>
      </c>
      <c r="I223" s="2">
        <f t="shared" si="40"/>
        <v>5919.0794435606031</v>
      </c>
      <c r="J223" s="41">
        <f t="shared" si="41"/>
        <v>461.57544734208187</v>
      </c>
      <c r="K223">
        <f t="shared" si="42"/>
        <v>1.5339723215897338</v>
      </c>
      <c r="L223">
        <f t="shared" si="43"/>
        <v>0</v>
      </c>
      <c r="M223" s="41">
        <f t="shared" si="44"/>
        <v>1.5339723215897338</v>
      </c>
      <c r="N223" s="5">
        <f t="shared" si="36"/>
        <v>4.8703571248137047E-8</v>
      </c>
      <c r="O223" s="4">
        <f>SUM($N$41:N223)*0.1+$N$8</f>
        <v>1.4756376769204535E-6</v>
      </c>
      <c r="P223" s="4">
        <f>SUM($O$41:O223)+0</f>
        <v>2.1582244418445444E-4</v>
      </c>
      <c r="Q223" s="5">
        <f t="shared" si="37"/>
        <v>-2.3240868414316802E-7</v>
      </c>
      <c r="R223" s="4">
        <f>SUM($Q$41:Q223)*0.1+$T$8</f>
        <v>2.7234605400900153E-6</v>
      </c>
      <c r="S223" s="4">
        <f>SUM($R$41:R223)+0</f>
        <v>7.5712224645885446E-4</v>
      </c>
      <c r="T223">
        <f t="shared" si="45"/>
        <v>3.0975383560134638E-6</v>
      </c>
      <c r="U223">
        <f t="shared" si="46"/>
        <v>7.8728230228848302E-4</v>
      </c>
      <c r="W223" s="1"/>
    </row>
    <row r="224" spans="1:23" x14ac:dyDescent="0.25">
      <c r="A224" s="7"/>
      <c r="B224">
        <f t="shared" si="47"/>
        <v>18.29999999999999</v>
      </c>
      <c r="C224">
        <f t="shared" si="32"/>
        <v>-367.55259694786133</v>
      </c>
      <c r="D224">
        <f t="shared" si="33"/>
        <v>318.30988618379064</v>
      </c>
      <c r="E224" s="2">
        <f t="shared" si="34"/>
        <v>-334.26143951509755</v>
      </c>
      <c r="F224">
        <f t="shared" si="38"/>
        <v>0</v>
      </c>
      <c r="G224">
        <f t="shared" si="39"/>
        <v>-1220.7020468510182</v>
      </c>
      <c r="H224">
        <f t="shared" si="35"/>
        <v>5825.0709171633653</v>
      </c>
      <c r="I224" s="2">
        <f t="shared" si="40"/>
        <v>5951.6018580856635</v>
      </c>
      <c r="J224" s="41">
        <f t="shared" si="41"/>
        <v>461.57544734208187</v>
      </c>
      <c r="K224">
        <f t="shared" si="42"/>
        <v>1.5424007409391285</v>
      </c>
      <c r="L224">
        <f t="shared" si="43"/>
        <v>0</v>
      </c>
      <c r="M224" s="41">
        <f t="shared" si="44"/>
        <v>1.5424007409391285</v>
      </c>
      <c r="N224" s="5">
        <f t="shared" si="36"/>
        <v>4.8971173287961981E-8</v>
      </c>
      <c r="O224" s="4">
        <f>SUM($N$41:N224)*0.1+$N$8</f>
        <v>1.4805347942492499E-6</v>
      </c>
      <c r="P224" s="4">
        <f>SUM($O$41:O224)+0</f>
        <v>2.1730297897870369E-4</v>
      </c>
      <c r="Q224" s="5">
        <f t="shared" si="37"/>
        <v>-2.3368565493516348E-7</v>
      </c>
      <c r="R224" s="4">
        <f>SUM($Q$41:Q224)*0.1+$T$8</f>
        <v>2.7000919745964989E-6</v>
      </c>
      <c r="S224" s="4">
        <f>SUM($R$41:R224)+0</f>
        <v>7.5982233843345092E-4</v>
      </c>
      <c r="T224">
        <f t="shared" si="45"/>
        <v>3.0793635622094203E-6</v>
      </c>
      <c r="U224">
        <f t="shared" si="46"/>
        <v>7.9028511984947339E-4</v>
      </c>
      <c r="W224" s="1"/>
    </row>
    <row r="225" spans="1:23" x14ac:dyDescent="0.25">
      <c r="A225" s="7"/>
      <c r="B225">
        <f t="shared" si="47"/>
        <v>18.399999999999991</v>
      </c>
      <c r="C225">
        <f t="shared" si="32"/>
        <v>-367.55259694786133</v>
      </c>
      <c r="D225">
        <f t="shared" si="33"/>
        <v>318.30988618379064</v>
      </c>
      <c r="E225" s="2">
        <f t="shared" si="34"/>
        <v>-334.26143951509755</v>
      </c>
      <c r="F225">
        <f t="shared" si="38"/>
        <v>0</v>
      </c>
      <c r="G225">
        <f t="shared" si="39"/>
        <v>-1227.3725498392753</v>
      </c>
      <c r="H225">
        <f t="shared" si="35"/>
        <v>5856.901905781745</v>
      </c>
      <c r="I225" s="2">
        <f t="shared" si="40"/>
        <v>5984.1242726107221</v>
      </c>
      <c r="J225" s="41">
        <f t="shared" si="41"/>
        <v>461.57544734208187</v>
      </c>
      <c r="K225">
        <f t="shared" si="42"/>
        <v>1.5508291602885227</v>
      </c>
      <c r="L225">
        <f t="shared" si="43"/>
        <v>0</v>
      </c>
      <c r="M225" s="41">
        <f t="shared" si="44"/>
        <v>1.5508291602885227</v>
      </c>
      <c r="N225" s="5">
        <f t="shared" si="36"/>
        <v>4.923877532778692E-8</v>
      </c>
      <c r="O225" s="4">
        <f>SUM($N$41:N225)*0.1+$N$8</f>
        <v>1.4854586717820284E-6</v>
      </c>
      <c r="P225" s="4">
        <f>SUM($O$41:O225)+0</f>
        <v>2.1878843765048571E-4</v>
      </c>
      <c r="Q225" s="5">
        <f t="shared" si="37"/>
        <v>-2.3496262572715894E-7</v>
      </c>
      <c r="R225" s="4">
        <f>SUM($Q$41:Q225)*0.1+$T$8</f>
        <v>2.676595712023783E-6</v>
      </c>
      <c r="S225" s="4">
        <f>SUM($R$41:R225)+0</f>
        <v>7.6249893414547475E-4</v>
      </c>
      <c r="T225">
        <f t="shared" si="45"/>
        <v>3.0611684160131618E-6</v>
      </c>
      <c r="U225">
        <f t="shared" si="46"/>
        <v>7.932672973358511E-4</v>
      </c>
      <c r="W225" s="1"/>
    </row>
    <row r="226" spans="1:23" x14ac:dyDescent="0.25">
      <c r="A226" s="7"/>
      <c r="B226">
        <f t="shared" si="47"/>
        <v>18.499999999999993</v>
      </c>
      <c r="C226">
        <f t="shared" si="32"/>
        <v>-367.55259694786133</v>
      </c>
      <c r="D226">
        <f t="shared" si="33"/>
        <v>318.30988618379064</v>
      </c>
      <c r="E226" s="2">
        <f t="shared" si="34"/>
        <v>-334.26143951509755</v>
      </c>
      <c r="F226">
        <f t="shared" si="38"/>
        <v>0</v>
      </c>
      <c r="G226">
        <f t="shared" si="39"/>
        <v>-1234.0430528275322</v>
      </c>
      <c r="H226">
        <f t="shared" si="35"/>
        <v>5888.7328944001247</v>
      </c>
      <c r="I226" s="2">
        <f t="shared" si="40"/>
        <v>6016.6466871357807</v>
      </c>
      <c r="J226" s="41">
        <f t="shared" si="41"/>
        <v>461.57544734208187</v>
      </c>
      <c r="K226">
        <f t="shared" si="42"/>
        <v>1.5592575796379169</v>
      </c>
      <c r="L226">
        <f t="shared" si="43"/>
        <v>0</v>
      </c>
      <c r="M226" s="41">
        <f t="shared" si="44"/>
        <v>1.5592575796379169</v>
      </c>
      <c r="N226" s="5">
        <f t="shared" si="36"/>
        <v>4.9506377367611847E-8</v>
      </c>
      <c r="O226" s="4">
        <f>SUM($N$41:N226)*0.1+$N$8</f>
        <v>1.4904093095187896E-6</v>
      </c>
      <c r="P226" s="4">
        <f>SUM($O$41:O226)+0</f>
        <v>2.2027884696000451E-4</v>
      </c>
      <c r="Q226" s="5">
        <f t="shared" si="37"/>
        <v>-2.362395965191544E-7</v>
      </c>
      <c r="R226" s="4">
        <f>SUM($Q$41:Q226)*0.1+$T$8</f>
        <v>2.6529717523718677E-6</v>
      </c>
      <c r="S226" s="4">
        <f>SUM($R$41:R226)+0</f>
        <v>7.6515190589784658E-4</v>
      </c>
      <c r="T226">
        <f t="shared" si="45"/>
        <v>3.0429556402917435E-6</v>
      </c>
      <c r="U226">
        <f t="shared" si="46"/>
        <v>7.9622874195618958E-4</v>
      </c>
      <c r="W226" s="1"/>
    </row>
    <row r="227" spans="1:23" x14ac:dyDescent="0.25">
      <c r="A227" s="7"/>
      <c r="B227">
        <f t="shared" si="47"/>
        <v>18.599999999999994</v>
      </c>
      <c r="C227">
        <f t="shared" si="32"/>
        <v>-367.55259694786133</v>
      </c>
      <c r="D227">
        <f t="shared" si="33"/>
        <v>318.30988618379064</v>
      </c>
      <c r="E227" s="2">
        <f t="shared" si="34"/>
        <v>-334.26143951509755</v>
      </c>
      <c r="F227">
        <f t="shared" si="38"/>
        <v>0</v>
      </c>
      <c r="G227">
        <f t="shared" si="39"/>
        <v>-1240.7135558157893</v>
      </c>
      <c r="H227">
        <f t="shared" si="35"/>
        <v>5920.5638830185044</v>
      </c>
      <c r="I227" s="2">
        <f t="shared" si="40"/>
        <v>6049.1691016608402</v>
      </c>
      <c r="J227" s="41">
        <f t="shared" si="41"/>
        <v>461.57544734208187</v>
      </c>
      <c r="K227">
        <f t="shared" si="42"/>
        <v>1.5676859989873115</v>
      </c>
      <c r="L227">
        <f t="shared" si="43"/>
        <v>0</v>
      </c>
      <c r="M227" s="41">
        <f t="shared" si="44"/>
        <v>1.5676859989873115</v>
      </c>
      <c r="N227" s="5">
        <f t="shared" si="36"/>
        <v>4.977397940743678E-8</v>
      </c>
      <c r="O227" s="4">
        <f>SUM($N$41:N227)*0.1+$N$8</f>
        <v>1.4953867074595334E-6</v>
      </c>
      <c r="P227" s="4">
        <f>SUM($O$41:O227)+0</f>
        <v>2.2177423366746403E-4</v>
      </c>
      <c r="Q227" s="5">
        <f t="shared" si="37"/>
        <v>-2.3751656731114984E-7</v>
      </c>
      <c r="R227" s="4">
        <f>SUM($Q$41:Q227)*0.1+$T$8</f>
        <v>2.6292200956407528E-6</v>
      </c>
      <c r="S227" s="4">
        <f>SUM($R$41:R227)+0</f>
        <v>7.6778112599348739E-4</v>
      </c>
      <c r="T227">
        <f t="shared" si="45"/>
        <v>3.0247280400339852E-6</v>
      </c>
      <c r="U227">
        <f t="shared" si="46"/>
        <v>7.9916936136880171E-4</v>
      </c>
      <c r="W227" s="1"/>
    </row>
    <row r="228" spans="1:23" x14ac:dyDescent="0.25">
      <c r="A228" s="7"/>
      <c r="B228">
        <f t="shared" si="47"/>
        <v>18.699999999999996</v>
      </c>
      <c r="C228">
        <f t="shared" si="32"/>
        <v>-367.55259694786133</v>
      </c>
      <c r="D228">
        <f t="shared" si="33"/>
        <v>318.30988618379064</v>
      </c>
      <c r="E228" s="2">
        <f t="shared" si="34"/>
        <v>-334.26143951509755</v>
      </c>
      <c r="F228">
        <f t="shared" si="38"/>
        <v>0</v>
      </c>
      <c r="G228">
        <f t="shared" si="39"/>
        <v>-1247.3840588040462</v>
      </c>
      <c r="H228">
        <f t="shared" si="35"/>
        <v>5952.3948716368832</v>
      </c>
      <c r="I228" s="2">
        <f t="shared" si="40"/>
        <v>6081.6915161858969</v>
      </c>
      <c r="J228" s="41">
        <f t="shared" si="41"/>
        <v>461.57544734208187</v>
      </c>
      <c r="K228">
        <f t="shared" si="42"/>
        <v>1.5761144183367053</v>
      </c>
      <c r="L228">
        <f t="shared" si="43"/>
        <v>0</v>
      </c>
      <c r="M228" s="41">
        <f t="shared" si="44"/>
        <v>1.5761144183367053</v>
      </c>
      <c r="N228" s="5">
        <f t="shared" si="36"/>
        <v>5.0041581447261707E-8</v>
      </c>
      <c r="O228" s="4">
        <f>SUM($N$41:N228)*0.1+$N$8</f>
        <v>1.5003908656042596E-6</v>
      </c>
      <c r="P228" s="4">
        <f>SUM($O$41:O228)+0</f>
        <v>2.232746245330683E-4</v>
      </c>
      <c r="Q228" s="5">
        <f t="shared" si="37"/>
        <v>-2.3879353810314527E-7</v>
      </c>
      <c r="R228" s="4">
        <f>SUM($Q$41:Q228)*0.1+$T$8</f>
        <v>2.605340741830438E-6</v>
      </c>
      <c r="S228" s="4">
        <f>SUM($R$41:R228)+0</f>
        <v>7.7038646673531779E-4</v>
      </c>
      <c r="T228">
        <f t="shared" si="45"/>
        <v>3.0064885049888806E-6</v>
      </c>
      <c r="U228">
        <f t="shared" si="46"/>
        <v>8.0208906368888335E-4</v>
      </c>
      <c r="W228" s="1"/>
    </row>
    <row r="229" spans="1:23" x14ac:dyDescent="0.25">
      <c r="A229" s="7"/>
      <c r="B229">
        <f t="shared" si="47"/>
        <v>18.799999999999997</v>
      </c>
      <c r="C229">
        <f t="shared" si="32"/>
        <v>-367.55259694786133</v>
      </c>
      <c r="D229">
        <f t="shared" si="33"/>
        <v>318.30988618379064</v>
      </c>
      <c r="E229" s="2">
        <f t="shared" si="34"/>
        <v>-334.26143951509755</v>
      </c>
      <c r="F229">
        <f t="shared" si="38"/>
        <v>0</v>
      </c>
      <c r="G229">
        <f t="shared" si="39"/>
        <v>-1254.0545617923033</v>
      </c>
      <c r="H229">
        <f t="shared" si="35"/>
        <v>5984.2258602552629</v>
      </c>
      <c r="I229" s="2">
        <f t="shared" si="40"/>
        <v>6114.2139307109564</v>
      </c>
      <c r="J229" s="41">
        <f t="shared" si="41"/>
        <v>461.57544734208187</v>
      </c>
      <c r="K229">
        <f t="shared" si="42"/>
        <v>1.5845428376860997</v>
      </c>
      <c r="L229">
        <f t="shared" si="43"/>
        <v>0</v>
      </c>
      <c r="M229" s="41">
        <f t="shared" si="44"/>
        <v>1.5845428376860997</v>
      </c>
      <c r="N229" s="5">
        <f t="shared" si="36"/>
        <v>5.0309183487086647E-8</v>
      </c>
      <c r="O229" s="4">
        <f>SUM($N$41:N229)*0.1+$N$8</f>
        <v>1.5054217839529681E-6</v>
      </c>
      <c r="P229" s="4">
        <f>SUM($O$41:O229)+0</f>
        <v>2.2478004631702126E-4</v>
      </c>
      <c r="Q229" s="5">
        <f t="shared" si="37"/>
        <v>-2.4007050889514071E-7</v>
      </c>
      <c r="R229" s="4">
        <f>SUM($Q$41:Q229)*0.1+$T$8</f>
        <v>2.5813336909409242E-6</v>
      </c>
      <c r="S229" s="4">
        <f>SUM($R$41:R229)+0</f>
        <v>7.7296780042625875E-4</v>
      </c>
      <c r="T229">
        <f t="shared" si="45"/>
        <v>2.9882400123796668E-6</v>
      </c>
      <c r="U229">
        <f t="shared" si="46"/>
        <v>8.0498775749578383E-4</v>
      </c>
      <c r="W229" s="1"/>
    </row>
    <row r="230" spans="1:23" x14ac:dyDescent="0.25">
      <c r="A230" s="7"/>
      <c r="B230">
        <f t="shared" si="47"/>
        <v>18.899999999999999</v>
      </c>
      <c r="C230">
        <f t="shared" si="32"/>
        <v>-367.55259694786133</v>
      </c>
      <c r="D230">
        <f t="shared" si="33"/>
        <v>318.30988618379064</v>
      </c>
      <c r="E230" s="2">
        <f t="shared" si="34"/>
        <v>-334.26143951509755</v>
      </c>
      <c r="F230">
        <f t="shared" si="38"/>
        <v>0</v>
      </c>
      <c r="G230">
        <f t="shared" si="39"/>
        <v>-1260.7250647805604</v>
      </c>
      <c r="H230">
        <f t="shared" si="35"/>
        <v>6016.0568488736426</v>
      </c>
      <c r="I230" s="2">
        <f t="shared" si="40"/>
        <v>6146.736345236015</v>
      </c>
      <c r="J230" s="41">
        <f t="shared" si="41"/>
        <v>461.57544734208187</v>
      </c>
      <c r="K230">
        <f t="shared" si="42"/>
        <v>1.5929712570354939</v>
      </c>
      <c r="L230">
        <f t="shared" si="43"/>
        <v>0</v>
      </c>
      <c r="M230" s="41">
        <f t="shared" si="44"/>
        <v>1.5929712570354939</v>
      </c>
      <c r="N230" s="5">
        <f t="shared" si="36"/>
        <v>5.057678552691158E-8</v>
      </c>
      <c r="O230" s="4">
        <f>SUM($N$41:N230)*0.1+$N$8</f>
        <v>1.5104794625056592E-6</v>
      </c>
      <c r="P230" s="4">
        <f>SUM($O$41:O230)+0</f>
        <v>2.2629052577952693E-4</v>
      </c>
      <c r="Q230" s="5">
        <f t="shared" si="37"/>
        <v>-2.413474796871362E-7</v>
      </c>
      <c r="R230" s="4">
        <f>SUM($Q$41:Q230)*0.1+$T$8</f>
        <v>2.5571989429722105E-6</v>
      </c>
      <c r="S230" s="4">
        <f>SUM($R$41:R230)+0</f>
        <v>7.7552499936923091E-4</v>
      </c>
      <c r="T230">
        <f t="shared" si="45"/>
        <v>2.9699856296941196E-6</v>
      </c>
      <c r="U230">
        <f t="shared" si="46"/>
        <v>8.0786535184040431E-4</v>
      </c>
      <c r="W230" s="1"/>
    </row>
    <row r="231" spans="1:23" x14ac:dyDescent="0.25">
      <c r="A231" s="7"/>
      <c r="B231">
        <f t="shared" si="47"/>
        <v>19</v>
      </c>
      <c r="C231">
        <f t="shared" si="32"/>
        <v>-367.55259694786133</v>
      </c>
      <c r="D231">
        <f t="shared" si="33"/>
        <v>318.30988618379064</v>
      </c>
      <c r="E231" s="2">
        <f t="shared" si="34"/>
        <v>-334.26143951509755</v>
      </c>
      <c r="F231">
        <f t="shared" si="38"/>
        <v>0</v>
      </c>
      <c r="G231">
        <f t="shared" si="39"/>
        <v>-1267.3955677688173</v>
      </c>
      <c r="H231">
        <f t="shared" si="35"/>
        <v>6047.8878374920223</v>
      </c>
      <c r="I231" s="2">
        <f t="shared" si="40"/>
        <v>6179.2587597610745</v>
      </c>
      <c r="J231" s="41">
        <f t="shared" si="41"/>
        <v>461.57544734208187</v>
      </c>
      <c r="K231">
        <f t="shared" si="42"/>
        <v>1.6013996763848883</v>
      </c>
      <c r="L231">
        <f t="shared" si="43"/>
        <v>0</v>
      </c>
      <c r="M231" s="41">
        <f t="shared" si="44"/>
        <v>1.6013996763848883</v>
      </c>
      <c r="N231" s="5">
        <f t="shared" si="36"/>
        <v>5.0844387566736506E-8</v>
      </c>
      <c r="O231" s="4">
        <f>SUM($N$41:N231)*0.1+$N$8</f>
        <v>1.5155639012623331E-6</v>
      </c>
      <c r="P231" s="4">
        <f>SUM($O$41:O231)+0</f>
        <v>2.2780608968078926E-4</v>
      </c>
      <c r="Q231" s="5">
        <f t="shared" si="37"/>
        <v>-2.4262445047913163E-7</v>
      </c>
      <c r="R231" s="4">
        <f>SUM($Q$41:Q231)*0.1+$T$8</f>
        <v>2.5329364979242972E-6</v>
      </c>
      <c r="S231" s="4">
        <f>SUM($R$41:R231)+0</f>
        <v>7.7805793586715522E-4</v>
      </c>
      <c r="T231">
        <f t="shared" si="45"/>
        <v>2.9517285175514541E-6</v>
      </c>
      <c r="U231">
        <f t="shared" si="46"/>
        <v>8.1072175625272942E-4</v>
      </c>
      <c r="W231" s="1"/>
    </row>
    <row r="232" spans="1:23" x14ac:dyDescent="0.25">
      <c r="A232" s="7"/>
      <c r="B232">
        <f t="shared" si="47"/>
        <v>19.100000000000001</v>
      </c>
      <c r="C232">
        <f t="shared" si="32"/>
        <v>-367.55259694786133</v>
      </c>
      <c r="D232">
        <f t="shared" si="33"/>
        <v>318.30988618379064</v>
      </c>
      <c r="E232" s="2">
        <f t="shared" si="34"/>
        <v>-334.26143951509755</v>
      </c>
      <c r="F232">
        <f t="shared" si="38"/>
        <v>0</v>
      </c>
      <c r="G232">
        <f t="shared" si="39"/>
        <v>-1274.0660707570744</v>
      </c>
      <c r="H232">
        <f t="shared" si="35"/>
        <v>6079.718826110402</v>
      </c>
      <c r="I232" s="2">
        <f t="shared" si="40"/>
        <v>6211.7811742861331</v>
      </c>
      <c r="J232" s="41">
        <f t="shared" si="41"/>
        <v>461.57544734208187</v>
      </c>
      <c r="K232">
        <f t="shared" si="42"/>
        <v>1.6098280957342825</v>
      </c>
      <c r="L232">
        <f t="shared" si="43"/>
        <v>0</v>
      </c>
      <c r="M232" s="41">
        <f t="shared" si="44"/>
        <v>1.6098280957342825</v>
      </c>
      <c r="N232" s="5">
        <f t="shared" si="36"/>
        <v>5.1111989606561446E-8</v>
      </c>
      <c r="O232" s="4">
        <f>SUM($N$41:N232)*0.1+$N$8</f>
        <v>1.520675100222989E-6</v>
      </c>
      <c r="P232" s="4">
        <f>SUM($O$41:O232)+0</f>
        <v>2.2932676478101225E-4</v>
      </c>
      <c r="Q232" s="5">
        <f t="shared" si="37"/>
        <v>-2.4390142127112707E-7</v>
      </c>
      <c r="R232" s="4">
        <f>SUM($Q$41:Q232)*0.1+$T$8</f>
        <v>2.5085463557971845E-6</v>
      </c>
      <c r="S232" s="4">
        <f>SUM($R$41:R232)+0</f>
        <v>7.8056648222295244E-4</v>
      </c>
      <c r="T232">
        <f t="shared" si="45"/>
        <v>2.9334719326459446E-6</v>
      </c>
      <c r="U232">
        <f t="shared" si="46"/>
        <v>8.1355688074949027E-4</v>
      </c>
      <c r="W232" s="1"/>
    </row>
    <row r="233" spans="1:23" x14ac:dyDescent="0.25">
      <c r="A233" s="7"/>
      <c r="B233">
        <f t="shared" si="47"/>
        <v>19.200000000000003</v>
      </c>
      <c r="C233">
        <f t="shared" ref="C233:C296" si="48">IF(B233&lt;$G$6,$B$11,$B$11+$B$9)</f>
        <v>-367.55259694786133</v>
      </c>
      <c r="D233">
        <f t="shared" ref="D233:D296" si="49">IF(B233&lt;18, $B$12, $B$12+$B$8 )</f>
        <v>318.30988618379064</v>
      </c>
      <c r="E233" s="2">
        <f t="shared" ref="E233:E296" si="50">IF(B233&lt;18, $B$13, $B$13+$B$10 )</f>
        <v>-334.26143951509755</v>
      </c>
      <c r="F233">
        <f t="shared" si="38"/>
        <v>0</v>
      </c>
      <c r="G233">
        <f t="shared" si="39"/>
        <v>-1280.7365737453315</v>
      </c>
      <c r="H233">
        <f t="shared" ref="H233:H296" si="51">IF(B233&lt;$G$6,-B233*$B$12,-B233*$B$12+(-B233+$G$6)*$B$8)</f>
        <v>6111.5498147287808</v>
      </c>
      <c r="I233" s="2">
        <f t="shared" si="40"/>
        <v>6244.3035888111917</v>
      </c>
      <c r="J233" s="41">
        <f t="shared" si="41"/>
        <v>461.57544734208187</v>
      </c>
      <c r="K233">
        <f t="shared" si="42"/>
        <v>1.6182565150836767</v>
      </c>
      <c r="L233">
        <f t="shared" si="43"/>
        <v>0</v>
      </c>
      <c r="M233" s="41">
        <f t="shared" si="44"/>
        <v>1.6182565150836767</v>
      </c>
      <c r="N233" s="5">
        <f t="shared" ref="N233:N296" si="52">-G233/($G$18*$B$28)</f>
        <v>5.1379591646386379E-8</v>
      </c>
      <c r="O233" s="4">
        <f>SUM($N$41:N233)*0.1+$N$8</f>
        <v>1.5258130593876276E-6</v>
      </c>
      <c r="P233" s="4">
        <f>SUM($O$41:O233)+0</f>
        <v>2.3085257784039988E-4</v>
      </c>
      <c r="Q233" s="5">
        <f t="shared" ref="Q233:Q296" si="53">-H233/($G$18*$B$28)</f>
        <v>-2.451783920631225E-7</v>
      </c>
      <c r="R233" s="4">
        <f>SUM($Q$41:Q233)*0.1+$T$8</f>
        <v>2.4840285165908723E-6</v>
      </c>
      <c r="S233" s="4">
        <f>SUM($R$41:R233)+0</f>
        <v>7.830505107395433E-4</v>
      </c>
      <c r="T233">
        <f t="shared" si="45"/>
        <v>2.9152192307671274E-6</v>
      </c>
      <c r="U233">
        <f t="shared" si="46"/>
        <v>8.1637063584196693E-4</v>
      </c>
      <c r="W233" s="1"/>
    </row>
    <row r="234" spans="1:23" x14ac:dyDescent="0.25">
      <c r="A234" s="7"/>
      <c r="B234">
        <f t="shared" si="47"/>
        <v>19.300000000000004</v>
      </c>
      <c r="C234">
        <f t="shared" si="48"/>
        <v>-367.55259694786133</v>
      </c>
      <c r="D234">
        <f t="shared" si="49"/>
        <v>318.30988618379064</v>
      </c>
      <c r="E234" s="2">
        <f t="shared" si="50"/>
        <v>-334.26143951509755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-1287.4070767335884</v>
      </c>
      <c r="H234">
        <f t="shared" si="51"/>
        <v>6143.3808033471605</v>
      </c>
      <c r="I234" s="2">
        <f t="shared" ref="I234:I297" si="56">SQRT(H234*H234+G234*G234)</f>
        <v>6276.8260033362503</v>
      </c>
      <c r="J234" s="41">
        <f t="shared" ref="J234:J297" si="57">SQRT(D234*D234+E234*E234)</f>
        <v>461.57544734208187</v>
      </c>
      <c r="K234">
        <f t="shared" ref="K234:K297" si="58">32*I234/(PI()*$G$11^3)</f>
        <v>1.6266849344330709</v>
      </c>
      <c r="L234">
        <f t="shared" ref="L234:L297" si="59">16*F234/(PI()*$G$11^3)*$G$22</f>
        <v>0</v>
      </c>
      <c r="M234" s="41">
        <f t="shared" ref="M234:M297" si="60">SQRT(K234^2+3*L234^2)</f>
        <v>1.6266849344330709</v>
      </c>
      <c r="N234" s="5">
        <f t="shared" si="52"/>
        <v>5.1647193686211306E-8</v>
      </c>
      <c r="O234" s="4">
        <f>SUM($N$41:N234)*0.1+$N$8</f>
        <v>1.5309777787562487E-6</v>
      </c>
      <c r="P234" s="4">
        <f>SUM($O$41:O234)+0</f>
        <v>2.3238355561915614E-4</v>
      </c>
      <c r="Q234" s="5">
        <f t="shared" si="53"/>
        <v>-2.4645536285511794E-7</v>
      </c>
      <c r="R234" s="4">
        <f>SUM($Q$41:Q234)*0.1+$T$8</f>
        <v>2.4593829803053607E-6</v>
      </c>
      <c r="S234" s="4">
        <f>SUM($R$41:R234)+0</f>
        <v>7.8550989371984866E-4</v>
      </c>
      <c r="T234">
        <f t="shared" ref="T234:T297" si="61">SQRT(SUMSQ(O234,R234))</f>
        <v>2.8969738698961532E-6</v>
      </c>
      <c r="U234">
        <f t="shared" ref="U234:U297" si="62">SQRT(SUMSQ(S234,P234))</f>
        <v>8.1916293254392892E-4</v>
      </c>
      <c r="W234" s="1"/>
    </row>
    <row r="235" spans="1:23" x14ac:dyDescent="0.25">
      <c r="A235" s="7"/>
      <c r="B235">
        <f t="shared" ref="B235:B298" si="63">B234+0.1</f>
        <v>19.400000000000006</v>
      </c>
      <c r="C235">
        <f t="shared" si="48"/>
        <v>-367.55259694786133</v>
      </c>
      <c r="D235">
        <f t="shared" si="49"/>
        <v>318.30988618379064</v>
      </c>
      <c r="E235" s="2">
        <f t="shared" si="50"/>
        <v>-334.26143951509755</v>
      </c>
      <c r="F235">
        <f t="shared" si="54"/>
        <v>0</v>
      </c>
      <c r="G235">
        <f t="shared" si="55"/>
        <v>-1294.0775797218455</v>
      </c>
      <c r="H235">
        <f t="shared" si="51"/>
        <v>6175.2117919655402</v>
      </c>
      <c r="I235" s="2">
        <f t="shared" si="56"/>
        <v>6309.3484178613089</v>
      </c>
      <c r="J235" s="41">
        <f t="shared" si="57"/>
        <v>461.57544734208187</v>
      </c>
      <c r="K235">
        <f t="shared" si="58"/>
        <v>1.6351133537824654</v>
      </c>
      <c r="L235">
        <f t="shared" si="59"/>
        <v>0</v>
      </c>
      <c r="M235" s="41">
        <f t="shared" si="60"/>
        <v>1.6351133537824654</v>
      </c>
      <c r="N235" s="5">
        <f t="shared" si="52"/>
        <v>5.1914795726036246E-8</v>
      </c>
      <c r="O235" s="4">
        <f>SUM($N$41:N235)*0.1+$N$8</f>
        <v>1.5361692583288524E-6</v>
      </c>
      <c r="P235" s="4">
        <f>SUM($O$41:O235)+0</f>
        <v>2.3391972487748499E-4</v>
      </c>
      <c r="Q235" s="5">
        <f t="shared" si="53"/>
        <v>-2.4773233364711343E-7</v>
      </c>
      <c r="R235" s="4">
        <f>SUM($Q$41:Q235)*0.1+$T$8</f>
        <v>2.4346097469406491E-6</v>
      </c>
      <c r="S235" s="4">
        <f>SUM($R$41:R235)+0</f>
        <v>7.8794450346678926E-4</v>
      </c>
      <c r="T235">
        <f t="shared" si="61"/>
        <v>2.8787394133774991E-6</v>
      </c>
      <c r="U235">
        <f t="shared" si="62"/>
        <v>8.2193368237971811E-4</v>
      </c>
      <c r="W235" s="1"/>
    </row>
    <row r="236" spans="1:23" x14ac:dyDescent="0.25">
      <c r="A236" s="7"/>
      <c r="B236">
        <f t="shared" si="63"/>
        <v>19.500000000000007</v>
      </c>
      <c r="C236">
        <f t="shared" si="48"/>
        <v>-367.55259694786133</v>
      </c>
      <c r="D236">
        <f t="shared" si="49"/>
        <v>318.30988618379064</v>
      </c>
      <c r="E236" s="2">
        <f t="shared" si="50"/>
        <v>-334.26143951509755</v>
      </c>
      <c r="F236">
        <f t="shared" si="54"/>
        <v>0</v>
      </c>
      <c r="G236">
        <f t="shared" si="55"/>
        <v>-1300.7480827101026</v>
      </c>
      <c r="H236">
        <f t="shared" si="51"/>
        <v>6207.0427805839199</v>
      </c>
      <c r="I236" s="2">
        <f t="shared" si="56"/>
        <v>6341.8708323863684</v>
      </c>
      <c r="J236" s="41">
        <f t="shared" si="57"/>
        <v>461.57544734208187</v>
      </c>
      <c r="K236">
        <f t="shared" si="58"/>
        <v>1.6435417731318598</v>
      </c>
      <c r="L236">
        <f t="shared" si="59"/>
        <v>0</v>
      </c>
      <c r="M236" s="41">
        <f t="shared" si="60"/>
        <v>1.6435417731318598</v>
      </c>
      <c r="N236" s="5">
        <f t="shared" si="52"/>
        <v>5.2182397765861179E-8</v>
      </c>
      <c r="O236" s="4">
        <f>SUM($N$41:N236)*0.1+$N$8</f>
        <v>1.5413874981054386E-6</v>
      </c>
      <c r="P236" s="4">
        <f>SUM($O$41:O236)+0</f>
        <v>2.3546111237559043E-4</v>
      </c>
      <c r="Q236" s="5">
        <f t="shared" si="53"/>
        <v>-2.4900930443910886E-7</v>
      </c>
      <c r="R236" s="4">
        <f>SUM($Q$41:Q236)*0.1+$T$8</f>
        <v>2.409708816496738E-6</v>
      </c>
      <c r="S236" s="4">
        <f>SUM($R$41:R236)+0</f>
        <v>7.9035421228328595E-4</v>
      </c>
      <c r="T236">
        <f t="shared" si="61"/>
        <v>2.8605195331648851E-6</v>
      </c>
      <c r="U236">
        <f t="shared" si="62"/>
        <v>8.2468279739247863E-4</v>
      </c>
      <c r="W236" s="1"/>
    </row>
    <row r="237" spans="1:23" x14ac:dyDescent="0.25">
      <c r="A237" s="7"/>
      <c r="B237">
        <f t="shared" si="63"/>
        <v>19.600000000000009</v>
      </c>
      <c r="C237">
        <f t="shared" si="48"/>
        <v>-367.55259694786133</v>
      </c>
      <c r="D237">
        <f t="shared" si="49"/>
        <v>318.30988618379064</v>
      </c>
      <c r="E237" s="2">
        <f t="shared" si="50"/>
        <v>-334.26143951509755</v>
      </c>
      <c r="F237">
        <f t="shared" si="54"/>
        <v>0</v>
      </c>
      <c r="G237">
        <f t="shared" si="55"/>
        <v>-1307.4185856983595</v>
      </c>
      <c r="H237">
        <f t="shared" si="51"/>
        <v>6238.8737692022996</v>
      </c>
      <c r="I237" s="2">
        <f t="shared" si="56"/>
        <v>6374.393246911427</v>
      </c>
      <c r="J237" s="41">
        <f t="shared" si="57"/>
        <v>461.57544734208187</v>
      </c>
      <c r="K237">
        <f t="shared" si="58"/>
        <v>1.651970192481254</v>
      </c>
      <c r="L237">
        <f t="shared" si="59"/>
        <v>0</v>
      </c>
      <c r="M237" s="41">
        <f t="shared" si="60"/>
        <v>1.651970192481254</v>
      </c>
      <c r="N237" s="5">
        <f t="shared" si="52"/>
        <v>5.2449999805686105E-8</v>
      </c>
      <c r="O237" s="4">
        <f>SUM($N$41:N237)*0.1+$N$8</f>
        <v>1.5466324980860072E-6</v>
      </c>
      <c r="P237" s="4">
        <f>SUM($O$41:O237)+0</f>
        <v>2.3700774487367643E-4</v>
      </c>
      <c r="Q237" s="5">
        <f t="shared" si="53"/>
        <v>-2.5028627523110435E-7</v>
      </c>
      <c r="R237" s="4">
        <f>SUM($Q$41:Q237)*0.1+$T$8</f>
        <v>2.3846801889736279E-6</v>
      </c>
      <c r="S237" s="4">
        <f>SUM($R$41:R237)+0</f>
        <v>7.9273889247225959E-4</v>
      </c>
      <c r="T237">
        <f t="shared" si="61"/>
        <v>2.8423180131398141E-6</v>
      </c>
      <c r="U237">
        <f t="shared" si="62"/>
        <v>8.2741019015253271E-4</v>
      </c>
      <c r="W237" s="1"/>
    </row>
    <row r="238" spans="1:23" x14ac:dyDescent="0.25">
      <c r="A238" s="7"/>
      <c r="B238">
        <f t="shared" si="63"/>
        <v>19.70000000000001</v>
      </c>
      <c r="C238">
        <f t="shared" si="48"/>
        <v>-367.55259694786133</v>
      </c>
      <c r="D238">
        <f t="shared" si="49"/>
        <v>318.30988618379064</v>
      </c>
      <c r="E238" s="2">
        <f t="shared" si="50"/>
        <v>-334.26143951509755</v>
      </c>
      <c r="F238">
        <f t="shared" si="54"/>
        <v>0</v>
      </c>
      <c r="G238">
        <f t="shared" si="55"/>
        <v>-1314.0890886866166</v>
      </c>
      <c r="H238">
        <f t="shared" si="51"/>
        <v>6270.7047578206784</v>
      </c>
      <c r="I238" s="2">
        <f t="shared" si="56"/>
        <v>6406.9156614364856</v>
      </c>
      <c r="J238" s="41">
        <f t="shared" si="57"/>
        <v>461.57544734208187</v>
      </c>
      <c r="K238">
        <f t="shared" si="58"/>
        <v>1.6603986118306482</v>
      </c>
      <c r="L238">
        <f t="shared" si="59"/>
        <v>0</v>
      </c>
      <c r="M238" s="41">
        <f t="shared" si="60"/>
        <v>1.6603986118306482</v>
      </c>
      <c r="N238" s="5">
        <f t="shared" si="52"/>
        <v>5.2717601845511045E-8</v>
      </c>
      <c r="O238" s="4">
        <f>SUM($N$41:N238)*0.1+$N$8</f>
        <v>1.5519042582705583E-6</v>
      </c>
      <c r="P238" s="4">
        <f>SUM($O$41:O238)+0</f>
        <v>2.3855964913194698E-4</v>
      </c>
      <c r="Q238" s="5">
        <f t="shared" si="53"/>
        <v>-2.5156324602309973E-7</v>
      </c>
      <c r="R238" s="4">
        <f>SUM($Q$41:Q238)*0.1+$T$8</f>
        <v>2.3595238643713178E-6</v>
      </c>
      <c r="S238" s="4">
        <f>SUM($R$41:R238)+0</f>
        <v>7.9509841633663091E-4</v>
      </c>
      <c r="T238">
        <f t="shared" si="61"/>
        <v>2.8241387525006716E-6</v>
      </c>
      <c r="U238">
        <f t="shared" si="62"/>
        <v>8.3011577376591037E-4</v>
      </c>
      <c r="W238" s="1"/>
    </row>
    <row r="239" spans="1:23" x14ac:dyDescent="0.25">
      <c r="A239" s="7"/>
      <c r="B239">
        <f t="shared" si="63"/>
        <v>19.800000000000011</v>
      </c>
      <c r="C239">
        <f t="shared" si="48"/>
        <v>-367.55259694786133</v>
      </c>
      <c r="D239">
        <f t="shared" si="49"/>
        <v>318.30988618379064</v>
      </c>
      <c r="E239" s="2">
        <f t="shared" si="50"/>
        <v>-334.26143951509755</v>
      </c>
      <c r="F239">
        <f t="shared" si="54"/>
        <v>0</v>
      </c>
      <c r="G239">
        <f t="shared" si="55"/>
        <v>-1320.7595916748735</v>
      </c>
      <c r="H239">
        <f t="shared" si="51"/>
        <v>6302.5357464390581</v>
      </c>
      <c r="I239" s="2">
        <f t="shared" si="56"/>
        <v>6439.4380759615442</v>
      </c>
      <c r="J239" s="41">
        <f t="shared" si="57"/>
        <v>461.57544734208187</v>
      </c>
      <c r="K239">
        <f t="shared" si="58"/>
        <v>1.6688270311800424</v>
      </c>
      <c r="L239">
        <f t="shared" si="59"/>
        <v>0</v>
      </c>
      <c r="M239" s="41">
        <f t="shared" si="60"/>
        <v>1.6688270311800424</v>
      </c>
      <c r="N239" s="5">
        <f t="shared" si="52"/>
        <v>5.2985203885335972E-8</v>
      </c>
      <c r="O239" s="4">
        <f>SUM($N$41:N239)*0.1+$N$8</f>
        <v>1.5572027786590918E-6</v>
      </c>
      <c r="P239" s="4">
        <f>SUM($O$41:O239)+0</f>
        <v>2.4011685191060607E-4</v>
      </c>
      <c r="Q239" s="5">
        <f t="shared" si="53"/>
        <v>-2.5284021681509522E-7</v>
      </c>
      <c r="R239" s="4">
        <f>SUM($Q$41:Q239)*0.1+$T$8</f>
        <v>2.3342398426898083E-6</v>
      </c>
      <c r="S239" s="4">
        <f>SUM($R$41:R239)+0</f>
        <v>7.9743265617932067E-4</v>
      </c>
      <c r="T239">
        <f t="shared" si="61"/>
        <v>2.8059857692198184E-6</v>
      </c>
      <c r="U239">
        <f t="shared" si="62"/>
        <v>8.3279946188303134E-4</v>
      </c>
      <c r="W239" s="1"/>
    </row>
    <row r="240" spans="1:23" x14ac:dyDescent="0.25">
      <c r="A240" s="7"/>
      <c r="B240">
        <f t="shared" si="63"/>
        <v>19.900000000000013</v>
      </c>
      <c r="C240">
        <f t="shared" si="48"/>
        <v>-367.55259694786133</v>
      </c>
      <c r="D240">
        <f t="shared" si="49"/>
        <v>318.30988618379064</v>
      </c>
      <c r="E240" s="2">
        <f t="shared" si="50"/>
        <v>-334.26143951509755</v>
      </c>
      <c r="F240">
        <f t="shared" si="54"/>
        <v>0</v>
      </c>
      <c r="G240">
        <f t="shared" si="55"/>
        <v>-1327.4300946631306</v>
      </c>
      <c r="H240">
        <f t="shared" si="51"/>
        <v>6334.3667350574378</v>
      </c>
      <c r="I240" s="2">
        <f t="shared" si="56"/>
        <v>6471.9604904866028</v>
      </c>
      <c r="J240" s="41">
        <f t="shared" si="57"/>
        <v>461.57544734208187</v>
      </c>
      <c r="K240">
        <f t="shared" si="58"/>
        <v>1.6772554505294366</v>
      </c>
      <c r="L240">
        <f t="shared" si="59"/>
        <v>0</v>
      </c>
      <c r="M240" s="41">
        <f t="shared" si="60"/>
        <v>1.6772554505294366</v>
      </c>
      <c r="N240" s="5">
        <f t="shared" si="52"/>
        <v>5.3252805925160905E-8</v>
      </c>
      <c r="O240" s="4">
        <f>SUM($N$41:N240)*0.1+$N$8</f>
        <v>1.5625280592516079E-6</v>
      </c>
      <c r="P240" s="4">
        <f>SUM($O$41:O240)+0</f>
        <v>2.4167937996985768E-4</v>
      </c>
      <c r="Q240" s="5">
        <f t="shared" si="53"/>
        <v>-2.5411718760709066E-7</v>
      </c>
      <c r="R240" s="4">
        <f>SUM($Q$41:Q240)*0.1+$T$8</f>
        <v>2.3088281239290993E-6</v>
      </c>
      <c r="S240" s="4">
        <f>SUM($R$41:R240)+0</f>
        <v>7.9974148430324982E-4</v>
      </c>
      <c r="T240">
        <f t="shared" si="61"/>
        <v>2.7878632035655123E-6</v>
      </c>
      <c r="U240">
        <f t="shared" si="62"/>
        <v>8.3546116870754686E-4</v>
      </c>
      <c r="W240" s="1"/>
    </row>
    <row r="241" spans="1:23" x14ac:dyDescent="0.25">
      <c r="A241" s="7"/>
      <c r="B241">
        <f t="shared" si="63"/>
        <v>20.000000000000014</v>
      </c>
      <c r="C241">
        <f t="shared" si="48"/>
        <v>-367.55259694786133</v>
      </c>
      <c r="D241">
        <f t="shared" si="49"/>
        <v>318.30988618379064</v>
      </c>
      <c r="E241" s="2">
        <f t="shared" si="50"/>
        <v>-334.26143951509755</v>
      </c>
      <c r="F241">
        <f t="shared" si="54"/>
        <v>0</v>
      </c>
      <c r="G241">
        <f t="shared" si="55"/>
        <v>-1334.1005976513877</v>
      </c>
      <c r="H241">
        <f t="shared" si="51"/>
        <v>6366.1977236758175</v>
      </c>
      <c r="I241" s="2">
        <f t="shared" si="56"/>
        <v>6504.4829050116614</v>
      </c>
      <c r="J241" s="41">
        <f t="shared" si="57"/>
        <v>461.57544734208187</v>
      </c>
      <c r="K241">
        <f t="shared" si="58"/>
        <v>1.6856838698788308</v>
      </c>
      <c r="L241">
        <f t="shared" si="59"/>
        <v>0</v>
      </c>
      <c r="M241" s="41">
        <f t="shared" si="60"/>
        <v>1.6856838698788308</v>
      </c>
      <c r="N241" s="5">
        <f t="shared" si="52"/>
        <v>5.3520407964985845E-8</v>
      </c>
      <c r="O241" s="4">
        <f>SUM($N$41:N241)*0.1+$N$8</f>
        <v>1.5678801000481065E-6</v>
      </c>
      <c r="P241" s="4">
        <f>SUM($O$41:O241)+0</f>
        <v>2.4324726006990578E-4</v>
      </c>
      <c r="Q241" s="5">
        <f t="shared" si="53"/>
        <v>-2.5539415839908609E-7</v>
      </c>
      <c r="R241" s="4">
        <f>SUM($Q$41:Q241)*0.1+$T$8</f>
        <v>2.2832887080891908E-6</v>
      </c>
      <c r="S241" s="4">
        <f>SUM($R$41:R241)+0</f>
        <v>8.02024773011339E-4</v>
      </c>
      <c r="T241">
        <f t="shared" si="61"/>
        <v>2.7697753216848595E-6</v>
      </c>
      <c r="U241">
        <f t="shared" si="62"/>
        <v>8.3810080900534052E-4</v>
      </c>
      <c r="W241" s="1"/>
    </row>
    <row r="242" spans="1:23" x14ac:dyDescent="0.25">
      <c r="A242" s="7"/>
      <c r="B242">
        <f t="shared" si="63"/>
        <v>20.100000000000016</v>
      </c>
      <c r="C242">
        <f t="shared" si="48"/>
        <v>-367.55259694786133</v>
      </c>
      <c r="D242">
        <f t="shared" si="49"/>
        <v>318.30988618379064</v>
      </c>
      <c r="E242" s="2">
        <f t="shared" si="50"/>
        <v>-334.26143951509755</v>
      </c>
      <c r="F242">
        <f t="shared" si="54"/>
        <v>0</v>
      </c>
      <c r="G242">
        <f t="shared" si="55"/>
        <v>-1340.7711006396446</v>
      </c>
      <c r="H242">
        <f t="shared" si="51"/>
        <v>6398.0287122941972</v>
      </c>
      <c r="I242" s="2">
        <f t="shared" si="56"/>
        <v>6537.0053195367209</v>
      </c>
      <c r="J242" s="41">
        <f t="shared" si="57"/>
        <v>461.57544734208187</v>
      </c>
      <c r="K242">
        <f t="shared" si="58"/>
        <v>1.6941122892282254</v>
      </c>
      <c r="L242">
        <f t="shared" si="59"/>
        <v>0</v>
      </c>
      <c r="M242" s="41">
        <f t="shared" si="60"/>
        <v>1.6941122892282254</v>
      </c>
      <c r="N242" s="5">
        <f t="shared" si="52"/>
        <v>5.3788010004810771E-8</v>
      </c>
      <c r="O242" s="4">
        <f>SUM($N$41:N242)*0.1+$N$8</f>
        <v>1.5732589010485876E-6</v>
      </c>
      <c r="P242" s="4">
        <f>SUM($O$41:O242)+0</f>
        <v>2.4482051897095435E-4</v>
      </c>
      <c r="Q242" s="5">
        <f t="shared" si="53"/>
        <v>-2.5667112919108158E-7</v>
      </c>
      <c r="R242" s="4">
        <f>SUM($Q$41:Q242)*0.1+$T$8</f>
        <v>2.2576215951700824E-6</v>
      </c>
      <c r="S242" s="4">
        <f>SUM($R$41:R242)+0</f>
        <v>8.0428239460650906E-4</v>
      </c>
      <c r="T242">
        <f t="shared" si="61"/>
        <v>2.7517265192433123E-6</v>
      </c>
      <c r="U242">
        <f t="shared" si="62"/>
        <v>8.4071829811369504E-4</v>
      </c>
      <c r="W242" s="1"/>
    </row>
    <row r="243" spans="1:23" x14ac:dyDescent="0.25">
      <c r="A243" s="7"/>
      <c r="B243">
        <f t="shared" si="63"/>
        <v>20.200000000000017</v>
      </c>
      <c r="C243">
        <f t="shared" si="48"/>
        <v>-367.55259694786133</v>
      </c>
      <c r="D243">
        <f t="shared" si="49"/>
        <v>318.30988618379064</v>
      </c>
      <c r="E243" s="2">
        <f t="shared" si="50"/>
        <v>-334.26143951509755</v>
      </c>
      <c r="F243">
        <f t="shared" si="54"/>
        <v>0</v>
      </c>
      <c r="G243">
        <f t="shared" si="55"/>
        <v>-1347.4416036279017</v>
      </c>
      <c r="H243">
        <f t="shared" si="51"/>
        <v>6429.859700912576</v>
      </c>
      <c r="I243" s="2">
        <f t="shared" si="56"/>
        <v>6569.5277340617786</v>
      </c>
      <c r="J243" s="41">
        <f t="shared" si="57"/>
        <v>461.57544734208187</v>
      </c>
      <c r="K243">
        <f t="shared" si="58"/>
        <v>1.7025407085776194</v>
      </c>
      <c r="L243">
        <f t="shared" si="59"/>
        <v>0</v>
      </c>
      <c r="M243" s="41">
        <f t="shared" si="60"/>
        <v>1.7025407085776194</v>
      </c>
      <c r="N243" s="5">
        <f t="shared" si="52"/>
        <v>5.4055612044635705E-8</v>
      </c>
      <c r="O243" s="4">
        <f>SUM($N$41:N243)*0.1+$N$8</f>
        <v>1.5786644622530512E-6</v>
      </c>
      <c r="P243" s="4">
        <f>SUM($O$41:O243)+0</f>
        <v>2.4639918343320738E-4</v>
      </c>
      <c r="Q243" s="5">
        <f t="shared" si="53"/>
        <v>-2.5794809998307696E-7</v>
      </c>
      <c r="R243" s="4">
        <f>SUM($Q$41:Q243)*0.1+$T$8</f>
        <v>2.2318267851717749E-6</v>
      </c>
      <c r="S243" s="4">
        <f>SUM($R$41:R243)+0</f>
        <v>8.0651422139168085E-4</v>
      </c>
      <c r="T243">
        <f t="shared" si="61"/>
        <v>2.7337213251154357E-6</v>
      </c>
      <c r="U243">
        <f t="shared" si="62"/>
        <v>8.4331355195062566E-4</v>
      </c>
      <c r="W243" s="1"/>
    </row>
    <row r="244" spans="1:23" x14ac:dyDescent="0.25">
      <c r="A244" s="7"/>
      <c r="B244">
        <f t="shared" si="63"/>
        <v>20.300000000000018</v>
      </c>
      <c r="C244">
        <f t="shared" si="48"/>
        <v>-367.55259694786133</v>
      </c>
      <c r="D244">
        <f t="shared" si="49"/>
        <v>318.30988618379064</v>
      </c>
      <c r="E244" s="2">
        <f t="shared" si="50"/>
        <v>-334.26143951509755</v>
      </c>
      <c r="F244">
        <f t="shared" si="54"/>
        <v>0</v>
      </c>
      <c r="G244">
        <f t="shared" si="55"/>
        <v>-1354.1121066161588</v>
      </c>
      <c r="H244">
        <f t="shared" si="51"/>
        <v>6461.6906895309558</v>
      </c>
      <c r="I244" s="2">
        <f t="shared" si="56"/>
        <v>6602.0501485868381</v>
      </c>
      <c r="J244" s="41">
        <f t="shared" si="57"/>
        <v>461.57544734208187</v>
      </c>
      <c r="K244">
        <f t="shared" si="58"/>
        <v>1.7109691279270138</v>
      </c>
      <c r="L244">
        <f t="shared" si="59"/>
        <v>0</v>
      </c>
      <c r="M244" s="41">
        <f t="shared" si="60"/>
        <v>1.7109691279270138</v>
      </c>
      <c r="N244" s="5">
        <f t="shared" si="52"/>
        <v>5.4323214084460644E-8</v>
      </c>
      <c r="O244" s="4">
        <f>SUM($N$41:N244)*0.1+$N$8</f>
        <v>1.5840967836614972E-6</v>
      </c>
      <c r="P244" s="4">
        <f>SUM($O$41:O244)+0</f>
        <v>2.4798328021686887E-4</v>
      </c>
      <c r="Q244" s="5">
        <f t="shared" si="53"/>
        <v>-2.5922507077507245E-7</v>
      </c>
      <c r="R244" s="4">
        <f>SUM($Q$41:Q244)*0.1+$T$8</f>
        <v>2.205904278094268E-6</v>
      </c>
      <c r="S244" s="4">
        <f>SUM($R$41:R244)+0</f>
        <v>8.0872012566977512E-4</v>
      </c>
      <c r="T244">
        <f t="shared" si="61"/>
        <v>2.7157644051208299E-6</v>
      </c>
      <c r="U244">
        <f t="shared" si="62"/>
        <v>8.4588648702438503E-4</v>
      </c>
      <c r="W244" s="1"/>
    </row>
    <row r="245" spans="1:23" x14ac:dyDescent="0.25">
      <c r="A245" s="7"/>
      <c r="B245">
        <f t="shared" si="63"/>
        <v>20.40000000000002</v>
      </c>
      <c r="C245">
        <f t="shared" si="48"/>
        <v>-367.55259694786133</v>
      </c>
      <c r="D245">
        <f t="shared" si="49"/>
        <v>318.30988618379064</v>
      </c>
      <c r="E245" s="2">
        <f t="shared" si="50"/>
        <v>-334.26143951509755</v>
      </c>
      <c r="F245">
        <f t="shared" si="54"/>
        <v>0</v>
      </c>
      <c r="G245">
        <f t="shared" si="55"/>
        <v>-1360.7826096044157</v>
      </c>
      <c r="H245">
        <f t="shared" si="51"/>
        <v>6493.5216781493355</v>
      </c>
      <c r="I245" s="2">
        <f t="shared" si="56"/>
        <v>6634.5725631118967</v>
      </c>
      <c r="J245" s="41">
        <f t="shared" si="57"/>
        <v>461.57544734208187</v>
      </c>
      <c r="K245">
        <f t="shared" si="58"/>
        <v>1.719397547276408</v>
      </c>
      <c r="L245">
        <f t="shared" si="59"/>
        <v>0</v>
      </c>
      <c r="M245" s="41">
        <f t="shared" si="60"/>
        <v>1.719397547276408</v>
      </c>
      <c r="N245" s="5">
        <f t="shared" si="52"/>
        <v>5.4590816124285571E-8</v>
      </c>
      <c r="O245" s="4">
        <f>SUM($N$41:N245)*0.1+$N$8</f>
        <v>1.5895558652739257E-6</v>
      </c>
      <c r="P245" s="4">
        <f>SUM($O$41:O245)+0</f>
        <v>2.495728360821428E-4</v>
      </c>
      <c r="Q245" s="5">
        <f t="shared" si="53"/>
        <v>-2.6050204156706789E-7</v>
      </c>
      <c r="R245" s="4">
        <f>SUM($Q$41:Q245)*0.1+$T$8</f>
        <v>2.1798540739375611E-6</v>
      </c>
      <c r="S245" s="4">
        <f>SUM($R$41:R245)+0</f>
        <v>8.1089997974371272E-4</v>
      </c>
      <c r="T245">
        <f t="shared" si="61"/>
        <v>2.6978605657981884E-6</v>
      </c>
      <c r="U245">
        <f t="shared" si="62"/>
        <v>8.4843702044314279E-4</v>
      </c>
      <c r="W245" s="1"/>
    </row>
    <row r="246" spans="1:23" x14ac:dyDescent="0.25">
      <c r="A246" s="7"/>
      <c r="B246">
        <f t="shared" si="63"/>
        <v>20.500000000000021</v>
      </c>
      <c r="C246">
        <f t="shared" si="48"/>
        <v>-367.55259694786133</v>
      </c>
      <c r="D246">
        <f t="shared" si="49"/>
        <v>318.30988618379064</v>
      </c>
      <c r="E246" s="2">
        <f t="shared" si="50"/>
        <v>-334.26143951509755</v>
      </c>
      <c r="F246">
        <f t="shared" si="54"/>
        <v>0</v>
      </c>
      <c r="G246">
        <f t="shared" si="55"/>
        <v>-1367.4531125926728</v>
      </c>
      <c r="H246">
        <f t="shared" si="51"/>
        <v>6525.3526667677152</v>
      </c>
      <c r="I246" s="2">
        <f t="shared" si="56"/>
        <v>6667.0949776369553</v>
      </c>
      <c r="J246" s="41">
        <f t="shared" si="57"/>
        <v>461.57544734208187</v>
      </c>
      <c r="K246">
        <f t="shared" si="58"/>
        <v>1.7278259666258022</v>
      </c>
      <c r="L246">
        <f t="shared" si="59"/>
        <v>0</v>
      </c>
      <c r="M246" s="41">
        <f t="shared" si="60"/>
        <v>1.7278259666258022</v>
      </c>
      <c r="N246" s="5">
        <f t="shared" si="52"/>
        <v>5.4858418164110504E-8</v>
      </c>
      <c r="O246" s="4">
        <f>SUM($N$41:N246)*0.1+$N$8</f>
        <v>1.5950417070903367E-6</v>
      </c>
      <c r="P246" s="4">
        <f>SUM($O$41:O246)+0</f>
        <v>2.5116787778923312E-4</v>
      </c>
      <c r="Q246" s="5">
        <f t="shared" si="53"/>
        <v>-2.6177901235906338E-7</v>
      </c>
      <c r="R246" s="4">
        <f>SUM($Q$41:Q246)*0.1+$T$8</f>
        <v>2.1536761727016548E-6</v>
      </c>
      <c r="S246" s="4">
        <f>SUM($R$41:R246)+0</f>
        <v>8.1305365591641439E-4</v>
      </c>
      <c r="T246">
        <f t="shared" si="61"/>
        <v>2.6800147582094587E-6</v>
      </c>
      <c r="U246">
        <f t="shared" si="62"/>
        <v>8.5096506992484377E-4</v>
      </c>
      <c r="W246" s="1"/>
    </row>
    <row r="247" spans="1:23" x14ac:dyDescent="0.25">
      <c r="A247" s="7"/>
      <c r="B247">
        <f t="shared" si="63"/>
        <v>20.600000000000023</v>
      </c>
      <c r="C247">
        <f t="shared" si="48"/>
        <v>-367.55259694786133</v>
      </c>
      <c r="D247">
        <f t="shared" si="49"/>
        <v>318.30988618379064</v>
      </c>
      <c r="E247" s="2">
        <f t="shared" si="50"/>
        <v>-334.26143951509755</v>
      </c>
      <c r="F247">
        <f t="shared" si="54"/>
        <v>0</v>
      </c>
      <c r="G247">
        <f t="shared" si="55"/>
        <v>-1374.1236155809297</v>
      </c>
      <c r="H247">
        <f t="shared" si="51"/>
        <v>6557.183655386094</v>
      </c>
      <c r="I247" s="2">
        <f t="shared" si="56"/>
        <v>6699.6173921620139</v>
      </c>
      <c r="J247" s="41">
        <f t="shared" si="57"/>
        <v>461.57544734208187</v>
      </c>
      <c r="K247">
        <f t="shared" si="58"/>
        <v>1.7362543859751964</v>
      </c>
      <c r="L247">
        <f t="shared" si="59"/>
        <v>0</v>
      </c>
      <c r="M247" s="41">
        <f t="shared" si="60"/>
        <v>1.7362543859751964</v>
      </c>
      <c r="N247" s="5">
        <f t="shared" si="52"/>
        <v>5.5126020203935431E-8</v>
      </c>
      <c r="O247" s="4">
        <f>SUM($N$41:N247)*0.1+$N$8</f>
        <v>1.6005543091107302E-6</v>
      </c>
      <c r="P247" s="4">
        <f>SUM($O$41:O247)+0</f>
        <v>2.5276843209834387E-4</v>
      </c>
      <c r="Q247" s="5">
        <f t="shared" si="53"/>
        <v>-2.6305598315105876E-7</v>
      </c>
      <c r="R247" s="4">
        <f>SUM($Q$41:Q247)*0.1+$T$8</f>
        <v>2.1273705743865489E-6</v>
      </c>
      <c r="S247" s="4">
        <f>SUM($R$41:R247)+0</f>
        <v>8.1518102649080098E-4</v>
      </c>
      <c r="T247">
        <f t="shared" si="61"/>
        <v>2.662232081764977E-6</v>
      </c>
      <c r="U247">
        <f t="shared" si="62"/>
        <v>8.5347055380724827E-4</v>
      </c>
      <c r="W247" s="1"/>
    </row>
    <row r="248" spans="1:23" x14ac:dyDescent="0.25">
      <c r="A248" s="7"/>
      <c r="B248">
        <f t="shared" si="63"/>
        <v>20.700000000000024</v>
      </c>
      <c r="C248">
        <f t="shared" si="48"/>
        <v>-367.55259694786133</v>
      </c>
      <c r="D248">
        <f t="shared" si="49"/>
        <v>318.30988618379064</v>
      </c>
      <c r="E248" s="2">
        <f t="shared" si="50"/>
        <v>-334.26143951509755</v>
      </c>
      <c r="F248">
        <f t="shared" si="54"/>
        <v>0</v>
      </c>
      <c r="G248">
        <f t="shared" si="55"/>
        <v>-1380.7941185691868</v>
      </c>
      <c r="H248">
        <f t="shared" si="51"/>
        <v>6589.0146440044737</v>
      </c>
      <c r="I248" s="2">
        <f t="shared" si="56"/>
        <v>6732.1398066870725</v>
      </c>
      <c r="J248" s="41">
        <f t="shared" si="57"/>
        <v>461.57544734208187</v>
      </c>
      <c r="K248">
        <f t="shared" si="58"/>
        <v>1.7446828053245906</v>
      </c>
      <c r="L248">
        <f t="shared" si="59"/>
        <v>0</v>
      </c>
      <c r="M248" s="41">
        <f t="shared" si="60"/>
        <v>1.7446828053245906</v>
      </c>
      <c r="N248" s="5">
        <f t="shared" si="52"/>
        <v>5.5393622243760371E-8</v>
      </c>
      <c r="O248" s="4">
        <f>SUM($N$41:N248)*0.1+$N$8</f>
        <v>1.6060936713351063E-6</v>
      </c>
      <c r="P248" s="4">
        <f>SUM($O$41:O248)+0</f>
        <v>2.5437452576967896E-4</v>
      </c>
      <c r="Q248" s="5">
        <f t="shared" si="53"/>
        <v>-2.6433295394305425E-7</v>
      </c>
      <c r="R248" s="4">
        <f>SUM($Q$41:Q248)*0.1+$T$8</f>
        <v>2.1009372789922436E-6</v>
      </c>
      <c r="S248" s="4">
        <f>SUM($R$41:R248)+0</f>
        <v>8.1728196376979324E-4</v>
      </c>
      <c r="T248">
        <f t="shared" si="61"/>
        <v>2.6445177880592923E-6</v>
      </c>
      <c r="U248">
        <f t="shared" si="62"/>
        <v>8.5595339105815722E-4</v>
      </c>
      <c r="W248" s="1"/>
    </row>
    <row r="249" spans="1:23" x14ac:dyDescent="0.25">
      <c r="A249" s="7"/>
      <c r="B249">
        <f t="shared" si="63"/>
        <v>20.800000000000026</v>
      </c>
      <c r="C249">
        <f t="shared" si="48"/>
        <v>-367.55259694786133</v>
      </c>
      <c r="D249">
        <f t="shared" si="49"/>
        <v>318.30988618379064</v>
      </c>
      <c r="E249" s="2">
        <f t="shared" si="50"/>
        <v>-334.26143951509755</v>
      </c>
      <c r="F249">
        <f t="shared" si="54"/>
        <v>0</v>
      </c>
      <c r="G249">
        <f t="shared" si="55"/>
        <v>-1387.4646215574439</v>
      </c>
      <c r="H249">
        <f t="shared" si="51"/>
        <v>6620.8456326228534</v>
      </c>
      <c r="I249" s="2">
        <f t="shared" si="56"/>
        <v>6764.662221212132</v>
      </c>
      <c r="J249" s="41">
        <f t="shared" si="57"/>
        <v>461.57544734208187</v>
      </c>
      <c r="K249">
        <f t="shared" si="58"/>
        <v>1.7531112246739853</v>
      </c>
      <c r="L249">
        <f t="shared" si="59"/>
        <v>0</v>
      </c>
      <c r="M249" s="41">
        <f t="shared" si="60"/>
        <v>1.7531112246739853</v>
      </c>
      <c r="N249" s="5">
        <f t="shared" si="52"/>
        <v>5.5661224283585304E-8</v>
      </c>
      <c r="O249" s="4">
        <f>SUM($N$41:N249)*0.1+$N$8</f>
        <v>1.611659793763465E-6</v>
      </c>
      <c r="P249" s="4">
        <f>SUM($O$41:O249)+0</f>
        <v>2.5598618556344242E-4</v>
      </c>
      <c r="Q249" s="5">
        <f t="shared" si="53"/>
        <v>-2.6560992473504968E-7</v>
      </c>
      <c r="R249" s="4">
        <f>SUM($Q$41:Q249)*0.1+$T$8</f>
        <v>2.0743762865187388E-6</v>
      </c>
      <c r="S249" s="4">
        <f>SUM($R$41:R249)+0</f>
        <v>8.1935634005631203E-4</v>
      </c>
      <c r="T249">
        <f t="shared" si="61"/>
        <v>2.6268772847061142E-6</v>
      </c>
      <c r="U249">
        <f t="shared" si="62"/>
        <v>8.5841350128582907E-4</v>
      </c>
      <c r="W249" s="1"/>
    </row>
    <row r="250" spans="1:23" x14ac:dyDescent="0.25">
      <c r="A250" s="7"/>
      <c r="B250">
        <f t="shared" si="63"/>
        <v>20.900000000000027</v>
      </c>
      <c r="C250">
        <f t="shared" si="48"/>
        <v>-367.55259694786133</v>
      </c>
      <c r="D250">
        <f t="shared" si="49"/>
        <v>318.30988618379064</v>
      </c>
      <c r="E250" s="2">
        <f t="shared" si="50"/>
        <v>-334.26143951509755</v>
      </c>
      <c r="F250">
        <f t="shared" si="54"/>
        <v>0</v>
      </c>
      <c r="G250">
        <f t="shared" si="55"/>
        <v>-1394.1351245457008</v>
      </c>
      <c r="H250">
        <f t="shared" si="51"/>
        <v>6652.6766212412331</v>
      </c>
      <c r="I250" s="2">
        <f t="shared" si="56"/>
        <v>6797.1846357371905</v>
      </c>
      <c r="J250" s="41">
        <f t="shared" si="57"/>
        <v>461.57544734208187</v>
      </c>
      <c r="K250">
        <f t="shared" si="58"/>
        <v>1.7615396440233795</v>
      </c>
      <c r="L250">
        <f t="shared" si="59"/>
        <v>0</v>
      </c>
      <c r="M250" s="41">
        <f t="shared" si="60"/>
        <v>1.7615396440233795</v>
      </c>
      <c r="N250" s="5">
        <f t="shared" si="52"/>
        <v>5.592882632341023E-8</v>
      </c>
      <c r="O250" s="4">
        <f>SUM($N$41:N250)*0.1+$N$8</f>
        <v>1.6172526763958058E-6</v>
      </c>
      <c r="P250" s="4">
        <f>SUM($O$41:O250)+0</f>
        <v>2.5760343823983821E-4</v>
      </c>
      <c r="Q250" s="5">
        <f t="shared" si="53"/>
        <v>-2.6688689552704512E-7</v>
      </c>
      <c r="R250" s="4">
        <f>SUM($Q$41:Q250)*0.1+$T$8</f>
        <v>2.0476875969660341E-6</v>
      </c>
      <c r="S250" s="4">
        <f>SUM($R$41:R250)+0</f>
        <v>8.2140402765327808E-4</v>
      </c>
      <c r="T250">
        <f t="shared" si="61"/>
        <v>2.6093161391594403E-6</v>
      </c>
      <c r="U250">
        <f t="shared" si="62"/>
        <v>8.6085080474958807E-4</v>
      </c>
      <c r="W250" s="1"/>
    </row>
    <row r="251" spans="1:23" x14ac:dyDescent="0.25">
      <c r="A251" s="7"/>
      <c r="B251">
        <f t="shared" si="63"/>
        <v>21.000000000000028</v>
      </c>
      <c r="C251">
        <f t="shared" si="48"/>
        <v>-367.55259694786133</v>
      </c>
      <c r="D251">
        <f t="shared" si="49"/>
        <v>318.30988618379064</v>
      </c>
      <c r="E251" s="2">
        <f t="shared" si="50"/>
        <v>-334.26143951509755</v>
      </c>
      <c r="F251">
        <f t="shared" si="54"/>
        <v>0</v>
      </c>
      <c r="G251">
        <f t="shared" si="55"/>
        <v>-1400.8056275339579</v>
      </c>
      <c r="H251">
        <f t="shared" si="51"/>
        <v>6684.5076098596128</v>
      </c>
      <c r="I251" s="2">
        <f t="shared" si="56"/>
        <v>6829.70705026225</v>
      </c>
      <c r="J251" s="41">
        <f t="shared" si="57"/>
        <v>461.57544734208187</v>
      </c>
      <c r="K251">
        <f t="shared" si="58"/>
        <v>1.7699680633727739</v>
      </c>
      <c r="L251">
        <f t="shared" si="59"/>
        <v>0</v>
      </c>
      <c r="M251" s="41">
        <f t="shared" si="60"/>
        <v>1.7699680633727739</v>
      </c>
      <c r="N251" s="5">
        <f t="shared" si="52"/>
        <v>5.619642836323517E-8</v>
      </c>
      <c r="O251" s="4">
        <f>SUM($N$41:N251)*0.1+$N$8</f>
        <v>1.6228723192321294E-6</v>
      </c>
      <c r="P251" s="4">
        <f>SUM($O$41:O251)+0</f>
        <v>2.5922631055907036E-4</v>
      </c>
      <c r="Q251" s="5">
        <f t="shared" si="53"/>
        <v>-2.6816386631904061E-7</v>
      </c>
      <c r="R251" s="4">
        <f>SUM($Q$41:Q251)*0.1+$T$8</f>
        <v>2.0208712103341299E-6</v>
      </c>
      <c r="S251" s="4">
        <f>SUM($R$41:R251)+0</f>
        <v>8.2342489886361224E-4</v>
      </c>
      <c r="T251">
        <f t="shared" si="61"/>
        <v>2.5918400825064806E-6</v>
      </c>
      <c r="U251">
        <f t="shared" si="62"/>
        <v>8.6326522237063254E-4</v>
      </c>
      <c r="W251" s="1"/>
    </row>
    <row r="252" spans="1:23" x14ac:dyDescent="0.25">
      <c r="A252" s="7"/>
      <c r="B252">
        <f t="shared" si="63"/>
        <v>21.10000000000003</v>
      </c>
      <c r="C252">
        <f t="shared" si="48"/>
        <v>-367.55259694786133</v>
      </c>
      <c r="D252">
        <f t="shared" si="49"/>
        <v>318.30988618379064</v>
      </c>
      <c r="E252" s="2">
        <f t="shared" si="50"/>
        <v>-334.26143951509755</v>
      </c>
      <c r="F252">
        <f t="shared" si="54"/>
        <v>0</v>
      </c>
      <c r="G252">
        <f t="shared" si="55"/>
        <v>-1407.476130522215</v>
      </c>
      <c r="H252">
        <f t="shared" si="51"/>
        <v>6716.3385984779916</v>
      </c>
      <c r="I252" s="2">
        <f t="shared" si="56"/>
        <v>6862.2294647873077</v>
      </c>
      <c r="J252" s="41">
        <f t="shared" si="57"/>
        <v>461.57544734208187</v>
      </c>
      <c r="K252">
        <f t="shared" si="58"/>
        <v>1.7783964827221679</v>
      </c>
      <c r="L252">
        <f t="shared" si="59"/>
        <v>0</v>
      </c>
      <c r="M252" s="41">
        <f t="shared" si="60"/>
        <v>1.7783964827221679</v>
      </c>
      <c r="N252" s="5">
        <f t="shared" si="52"/>
        <v>5.6464030403060103E-8</v>
      </c>
      <c r="O252" s="4">
        <f>SUM($N$41:N252)*0.1+$N$8</f>
        <v>1.6285187222724355E-6</v>
      </c>
      <c r="P252" s="4">
        <f>SUM($O$41:O252)+0</f>
        <v>2.6085482928134279E-4</v>
      </c>
      <c r="Q252" s="5">
        <f t="shared" si="53"/>
        <v>-2.6944083711103599E-7</v>
      </c>
      <c r="R252" s="4">
        <f>SUM($Q$41:Q252)*0.1+$T$8</f>
        <v>1.9939271266230262E-6</v>
      </c>
      <c r="S252" s="4">
        <f>SUM($R$41:R252)+0</f>
        <v>8.2541882599023527E-4</v>
      </c>
      <c r="T252">
        <f t="shared" si="61"/>
        <v>2.5744550132163901E-6</v>
      </c>
      <c r="U252">
        <f t="shared" si="62"/>
        <v>8.6565667574304346E-4</v>
      </c>
      <c r="W252" s="1"/>
    </row>
    <row r="253" spans="1:23" x14ac:dyDescent="0.25">
      <c r="A253" s="7"/>
      <c r="B253">
        <f t="shared" si="63"/>
        <v>21.200000000000031</v>
      </c>
      <c r="C253">
        <f t="shared" si="48"/>
        <v>-367.55259694786133</v>
      </c>
      <c r="D253">
        <f t="shared" si="49"/>
        <v>318.30988618379064</v>
      </c>
      <c r="E253" s="2">
        <f t="shared" si="50"/>
        <v>-334.26143951509755</v>
      </c>
      <c r="F253">
        <f t="shared" si="54"/>
        <v>0</v>
      </c>
      <c r="G253">
        <f t="shared" si="55"/>
        <v>-1414.1466335104719</v>
      </c>
      <c r="H253">
        <f t="shared" si="51"/>
        <v>6748.1695870963713</v>
      </c>
      <c r="I253" s="2">
        <f t="shared" si="56"/>
        <v>6894.7518793123663</v>
      </c>
      <c r="J253" s="41">
        <f t="shared" si="57"/>
        <v>461.57544734208187</v>
      </c>
      <c r="K253">
        <f t="shared" si="58"/>
        <v>1.7868249020715621</v>
      </c>
      <c r="L253">
        <f t="shared" si="59"/>
        <v>0</v>
      </c>
      <c r="M253" s="41">
        <f t="shared" si="60"/>
        <v>1.7868249020715621</v>
      </c>
      <c r="N253" s="5">
        <f t="shared" si="52"/>
        <v>5.673163244288503E-8</v>
      </c>
      <c r="O253" s="4">
        <f>SUM($N$41:N253)*0.1+$N$8</f>
        <v>1.634191885516724E-6</v>
      </c>
      <c r="P253" s="4">
        <f>SUM($O$41:O253)+0</f>
        <v>2.6248902116685953E-4</v>
      </c>
      <c r="Q253" s="5">
        <f t="shared" si="53"/>
        <v>-2.7071780790303148E-7</v>
      </c>
      <c r="R253" s="4">
        <f>SUM($Q$41:Q253)*0.1+$T$8</f>
        <v>1.966855345832723E-6</v>
      </c>
      <c r="S253" s="4">
        <f>SUM($R$41:R253)+0</f>
        <v>8.27385681336068E-4</v>
      </c>
      <c r="T253">
        <f t="shared" si="61"/>
        <v>2.5571670008271781E-6</v>
      </c>
      <c r="U253">
        <f t="shared" si="62"/>
        <v>8.6802508714500044E-4</v>
      </c>
      <c r="W253" s="1"/>
    </row>
    <row r="254" spans="1:23" x14ac:dyDescent="0.25">
      <c r="A254" s="7"/>
      <c r="B254">
        <f t="shared" si="63"/>
        <v>21.300000000000033</v>
      </c>
      <c r="C254">
        <f t="shared" si="48"/>
        <v>-367.55259694786133</v>
      </c>
      <c r="D254">
        <f t="shared" si="49"/>
        <v>318.30988618379064</v>
      </c>
      <c r="E254" s="2">
        <f t="shared" si="50"/>
        <v>-334.26143951509755</v>
      </c>
      <c r="F254">
        <f t="shared" si="54"/>
        <v>0</v>
      </c>
      <c r="G254">
        <f t="shared" si="55"/>
        <v>-1420.817136498729</v>
      </c>
      <c r="H254">
        <f t="shared" si="51"/>
        <v>6780.000575714751</v>
      </c>
      <c r="I254" s="2">
        <f t="shared" si="56"/>
        <v>6927.2742938374258</v>
      </c>
      <c r="J254" s="41">
        <f t="shared" si="57"/>
        <v>461.57544734208187</v>
      </c>
      <c r="K254">
        <f t="shared" si="58"/>
        <v>1.7952533214209565</v>
      </c>
      <c r="L254">
        <f t="shared" si="59"/>
        <v>0</v>
      </c>
      <c r="M254" s="41">
        <f t="shared" si="60"/>
        <v>1.7952533214209565</v>
      </c>
      <c r="N254" s="5">
        <f t="shared" si="52"/>
        <v>5.699923448270997E-8</v>
      </c>
      <c r="O254" s="4">
        <f>SUM($N$41:N254)*0.1+$N$8</f>
        <v>1.6398918089649949E-6</v>
      </c>
      <c r="P254" s="4">
        <f>SUM($O$41:O254)+0</f>
        <v>2.6412891297582453E-4</v>
      </c>
      <c r="Q254" s="5">
        <f t="shared" si="53"/>
        <v>-2.7199477869502691E-7</v>
      </c>
      <c r="R254" s="4">
        <f>SUM($Q$41:Q254)*0.1+$T$8</f>
        <v>1.9396558679632204E-6</v>
      </c>
      <c r="S254" s="4">
        <f>SUM($R$41:R254)+0</f>
        <v>8.293253372040312E-4</v>
      </c>
      <c r="T254">
        <f t="shared" si="61"/>
        <v>2.5399822895513734E-6</v>
      </c>
      <c r="U254">
        <f t="shared" si="62"/>
        <v>8.7037037955020656E-4</v>
      </c>
      <c r="W254" s="1"/>
    </row>
    <row r="255" spans="1:23" x14ac:dyDescent="0.25">
      <c r="A255" s="7"/>
      <c r="B255">
        <f t="shared" si="63"/>
        <v>21.400000000000034</v>
      </c>
      <c r="C255">
        <f t="shared" si="48"/>
        <v>-367.55259694786133</v>
      </c>
      <c r="D255">
        <f t="shared" si="49"/>
        <v>318.30988618379064</v>
      </c>
      <c r="E255" s="2">
        <f t="shared" si="50"/>
        <v>-334.26143951509755</v>
      </c>
      <c r="F255">
        <f t="shared" si="54"/>
        <v>0</v>
      </c>
      <c r="G255">
        <f t="shared" si="55"/>
        <v>-1427.4876394869859</v>
      </c>
      <c r="H255">
        <f t="shared" si="51"/>
        <v>6811.8315643331307</v>
      </c>
      <c r="I255" s="2">
        <f t="shared" si="56"/>
        <v>6959.7967083624844</v>
      </c>
      <c r="J255" s="41">
        <f t="shared" si="57"/>
        <v>461.57544734208187</v>
      </c>
      <c r="K255">
        <f t="shared" si="58"/>
        <v>1.8036817407703507</v>
      </c>
      <c r="L255">
        <f t="shared" si="59"/>
        <v>0</v>
      </c>
      <c r="M255" s="41">
        <f t="shared" si="60"/>
        <v>1.8036817407703507</v>
      </c>
      <c r="N255" s="5">
        <f t="shared" si="52"/>
        <v>5.7266836522534896E-8</v>
      </c>
      <c r="O255" s="4">
        <f>SUM($N$41:N255)*0.1+$N$8</f>
        <v>1.6456184926172485E-6</v>
      </c>
      <c r="P255" s="4">
        <f>SUM($O$41:O255)+0</f>
        <v>2.6577453146844177E-4</v>
      </c>
      <c r="Q255" s="5">
        <f t="shared" si="53"/>
        <v>-2.732717494870224E-7</v>
      </c>
      <c r="R255" s="4">
        <f>SUM($Q$41:Q255)*0.1+$T$8</f>
        <v>1.9123286930145182E-6</v>
      </c>
      <c r="S255" s="4">
        <f>SUM($R$41:R255)+0</f>
        <v>8.312376658970457E-4</v>
      </c>
      <c r="T255">
        <f t="shared" si="61"/>
        <v>2.5229073017791362E-6</v>
      </c>
      <c r="U255">
        <f t="shared" si="62"/>
        <v>8.7269247663953101E-4</v>
      </c>
      <c r="W255" s="1"/>
    </row>
    <row r="256" spans="1:23" x14ac:dyDescent="0.25">
      <c r="A256" s="7"/>
      <c r="B256">
        <f t="shared" si="63"/>
        <v>21.500000000000036</v>
      </c>
      <c r="C256">
        <f t="shared" si="48"/>
        <v>-367.55259694786133</v>
      </c>
      <c r="D256">
        <f t="shared" si="49"/>
        <v>318.30988618379064</v>
      </c>
      <c r="E256" s="2">
        <f t="shared" si="50"/>
        <v>-334.26143951509755</v>
      </c>
      <c r="F256">
        <f t="shared" si="54"/>
        <v>0</v>
      </c>
      <c r="G256">
        <f t="shared" si="55"/>
        <v>-1434.158142475243</v>
      </c>
      <c r="H256">
        <f t="shared" si="51"/>
        <v>6843.6625529515104</v>
      </c>
      <c r="I256" s="2">
        <f t="shared" si="56"/>
        <v>6992.3191228875439</v>
      </c>
      <c r="J256" s="41">
        <f t="shared" si="57"/>
        <v>461.57544734208187</v>
      </c>
      <c r="K256">
        <f t="shared" si="58"/>
        <v>1.8121101601197454</v>
      </c>
      <c r="L256">
        <f t="shared" si="59"/>
        <v>0</v>
      </c>
      <c r="M256" s="41">
        <f t="shared" si="60"/>
        <v>1.8121101601197454</v>
      </c>
      <c r="N256" s="5">
        <f t="shared" si="52"/>
        <v>5.753443856235983E-8</v>
      </c>
      <c r="O256" s="4">
        <f>SUM($N$41:N256)*0.1+$N$8</f>
        <v>1.6513719364734845E-6</v>
      </c>
      <c r="P256" s="4">
        <f>SUM($O$41:O256)+0</f>
        <v>2.6742590340491528E-4</v>
      </c>
      <c r="Q256" s="5">
        <f t="shared" si="53"/>
        <v>-2.7454872027901784E-7</v>
      </c>
      <c r="R256" s="4">
        <f>SUM($Q$41:Q256)*0.1+$T$8</f>
        <v>1.8848738209866162E-6</v>
      </c>
      <c r="S256" s="4">
        <f>SUM($R$41:R256)+0</f>
        <v>8.3312253971803236E-4</v>
      </c>
      <c r="T256">
        <f t="shared" si="61"/>
        <v>2.5059486414555413E-6</v>
      </c>
      <c r="U256">
        <f t="shared" si="62"/>
        <v>8.7499130281286765E-4</v>
      </c>
      <c r="W256" s="1"/>
    </row>
    <row r="257" spans="1:23" x14ac:dyDescent="0.25">
      <c r="A257" s="7"/>
      <c r="B257">
        <f t="shared" si="63"/>
        <v>21.600000000000037</v>
      </c>
      <c r="C257">
        <f t="shared" si="48"/>
        <v>-367.55259694786133</v>
      </c>
      <c r="D257">
        <f t="shared" si="49"/>
        <v>318.30988618379064</v>
      </c>
      <c r="E257" s="2">
        <f t="shared" si="50"/>
        <v>-334.26143951509755</v>
      </c>
      <c r="F257">
        <f t="shared" si="54"/>
        <v>0</v>
      </c>
      <c r="G257">
        <f t="shared" si="55"/>
        <v>-1440.8286454635002</v>
      </c>
      <c r="H257">
        <f t="shared" si="51"/>
        <v>6875.4935415698892</v>
      </c>
      <c r="I257" s="2">
        <f t="shared" si="56"/>
        <v>7024.8415374126016</v>
      </c>
      <c r="J257" s="41">
        <f t="shared" si="57"/>
        <v>461.57544734208187</v>
      </c>
      <c r="K257">
        <f t="shared" si="58"/>
        <v>1.8205385794691393</v>
      </c>
      <c r="L257">
        <f t="shared" si="59"/>
        <v>0</v>
      </c>
      <c r="M257" s="41">
        <f t="shared" si="60"/>
        <v>1.8205385794691393</v>
      </c>
      <c r="N257" s="5">
        <f t="shared" si="52"/>
        <v>5.7802040602184769E-8</v>
      </c>
      <c r="O257" s="4">
        <f>SUM($N$41:N257)*0.1+$N$8</f>
        <v>1.657152140533703E-6</v>
      </c>
      <c r="P257" s="4">
        <f>SUM($O$41:O257)+0</f>
        <v>2.6908305554544898E-4</v>
      </c>
      <c r="Q257" s="5">
        <f t="shared" si="53"/>
        <v>-2.7582569107101327E-7</v>
      </c>
      <c r="R257" s="4">
        <f>SUM($Q$41:Q257)*0.1+$T$8</f>
        <v>1.8572912518795151E-6</v>
      </c>
      <c r="S257" s="4">
        <f>SUM($R$41:R257)+0</f>
        <v>8.3497983096991193E-4</v>
      </c>
      <c r="T257">
        <f t="shared" si="61"/>
        <v>2.4891130973066712E-6</v>
      </c>
      <c r="U257">
        <f t="shared" si="62"/>
        <v>8.7726678320122092E-4</v>
      </c>
      <c r="W257" s="1"/>
    </row>
    <row r="258" spans="1:23" x14ac:dyDescent="0.25">
      <c r="A258" s="7"/>
      <c r="B258">
        <f t="shared" si="63"/>
        <v>21.700000000000038</v>
      </c>
      <c r="C258">
        <f t="shared" si="48"/>
        <v>-367.55259694786133</v>
      </c>
      <c r="D258">
        <f t="shared" si="49"/>
        <v>318.30988618379064</v>
      </c>
      <c r="E258" s="2">
        <f t="shared" si="50"/>
        <v>-334.26143951509755</v>
      </c>
      <c r="F258">
        <f t="shared" si="54"/>
        <v>0</v>
      </c>
      <c r="G258">
        <f t="shared" si="55"/>
        <v>-1447.499148451757</v>
      </c>
      <c r="H258">
        <f t="shared" si="51"/>
        <v>6907.3245301882689</v>
      </c>
      <c r="I258" s="2">
        <f t="shared" si="56"/>
        <v>7057.3639519376602</v>
      </c>
      <c r="J258" s="41">
        <f t="shared" si="57"/>
        <v>461.57544734208187</v>
      </c>
      <c r="K258">
        <f t="shared" si="58"/>
        <v>1.8289669988185335</v>
      </c>
      <c r="L258">
        <f t="shared" si="59"/>
        <v>0</v>
      </c>
      <c r="M258" s="41">
        <f t="shared" si="60"/>
        <v>1.8289669988185335</v>
      </c>
      <c r="N258" s="5">
        <f t="shared" si="52"/>
        <v>5.8069642642009696E-8</v>
      </c>
      <c r="O258" s="4">
        <f>SUM($N$41:N258)*0.1+$N$8</f>
        <v>1.6629591047979039E-6</v>
      </c>
      <c r="P258" s="4">
        <f>SUM($O$41:O258)+0</f>
        <v>2.7074601465024688E-4</v>
      </c>
      <c r="Q258" s="5">
        <f t="shared" si="53"/>
        <v>-2.7710266186300871E-7</v>
      </c>
      <c r="R258" s="4">
        <f>SUM($Q$41:Q258)*0.1+$T$8</f>
        <v>1.8295809856932141E-6</v>
      </c>
      <c r="S258" s="4">
        <f>SUM($R$41:R258)+0</f>
        <v>8.3680941195560514E-4</v>
      </c>
      <c r="T258">
        <f t="shared" si="61"/>
        <v>2.4724076458869798E-6</v>
      </c>
      <c r="U258">
        <f t="shared" si="62"/>
        <v>8.7951884367901828E-4</v>
      </c>
      <c r="W258" s="1"/>
    </row>
    <row r="259" spans="1:23" x14ac:dyDescent="0.25">
      <c r="A259" s="7"/>
      <c r="B259">
        <f t="shared" si="63"/>
        <v>21.80000000000004</v>
      </c>
      <c r="C259">
        <f t="shared" si="48"/>
        <v>-367.55259694786133</v>
      </c>
      <c r="D259">
        <f t="shared" si="49"/>
        <v>318.30988618379064</v>
      </c>
      <c r="E259" s="2">
        <f t="shared" si="50"/>
        <v>-334.26143951509755</v>
      </c>
      <c r="F259">
        <f t="shared" si="54"/>
        <v>0</v>
      </c>
      <c r="G259">
        <f t="shared" si="55"/>
        <v>-1454.1696514400141</v>
      </c>
      <c r="H259">
        <f t="shared" si="51"/>
        <v>6939.1555188066486</v>
      </c>
      <c r="I259" s="2">
        <f t="shared" si="56"/>
        <v>7089.8863664627197</v>
      </c>
      <c r="J259" s="41">
        <f t="shared" si="57"/>
        <v>461.57544734208187</v>
      </c>
      <c r="K259">
        <f t="shared" si="58"/>
        <v>1.837395418167928</v>
      </c>
      <c r="L259">
        <f t="shared" si="59"/>
        <v>0</v>
      </c>
      <c r="M259" s="41">
        <f t="shared" si="60"/>
        <v>1.837395418167928</v>
      </c>
      <c r="N259" s="5">
        <f t="shared" si="52"/>
        <v>5.8337244681834629E-8</v>
      </c>
      <c r="O259" s="4">
        <f>SUM($N$41:N259)*0.1+$N$8</f>
        <v>1.6687928292660873E-6</v>
      </c>
      <c r="P259" s="4">
        <f>SUM($O$41:O259)+0</f>
        <v>2.7241480747951295E-4</v>
      </c>
      <c r="Q259" s="5">
        <f t="shared" si="53"/>
        <v>-2.7837963265500414E-7</v>
      </c>
      <c r="R259" s="4">
        <f>SUM($Q$41:Q259)*0.1+$T$8</f>
        <v>1.8017430224277136E-6</v>
      </c>
      <c r="S259" s="4">
        <f>SUM($R$41:R259)+0</f>
        <v>8.3861115497803286E-4</v>
      </c>
      <c r="T259">
        <f t="shared" si="61"/>
        <v>2.4558394544181556E-6</v>
      </c>
      <c r="U259">
        <f t="shared" si="62"/>
        <v>8.8174741087665822E-4</v>
      </c>
      <c r="W259" s="1"/>
    </row>
    <row r="260" spans="1:23" x14ac:dyDescent="0.25">
      <c r="A260" s="7"/>
      <c r="B260">
        <f t="shared" si="63"/>
        <v>21.900000000000041</v>
      </c>
      <c r="C260">
        <f t="shared" si="48"/>
        <v>-367.55259694786133</v>
      </c>
      <c r="D260">
        <f t="shared" si="49"/>
        <v>318.30988618379064</v>
      </c>
      <c r="E260" s="2">
        <f t="shared" si="50"/>
        <v>-334.26143951509755</v>
      </c>
      <c r="F260">
        <f t="shared" si="54"/>
        <v>0</v>
      </c>
      <c r="G260">
        <f t="shared" si="55"/>
        <v>-1460.8401544282713</v>
      </c>
      <c r="H260">
        <f t="shared" si="51"/>
        <v>6970.9865074250283</v>
      </c>
      <c r="I260" s="2">
        <f t="shared" si="56"/>
        <v>7122.4087809877783</v>
      </c>
      <c r="J260" s="41">
        <f t="shared" si="57"/>
        <v>461.57544734208187</v>
      </c>
      <c r="K260">
        <f t="shared" si="58"/>
        <v>1.8458238375173222</v>
      </c>
      <c r="L260">
        <f t="shared" si="59"/>
        <v>0</v>
      </c>
      <c r="M260" s="41">
        <f t="shared" si="60"/>
        <v>1.8458238375173222</v>
      </c>
      <c r="N260" s="5">
        <f t="shared" si="52"/>
        <v>5.8604846721659569E-8</v>
      </c>
      <c r="O260" s="4">
        <f>SUM($N$41:N260)*0.1+$N$8</f>
        <v>1.6746533139382533E-6</v>
      </c>
      <c r="P260" s="4">
        <f>SUM($O$41:O260)+0</f>
        <v>2.7408946079345123E-4</v>
      </c>
      <c r="Q260" s="5">
        <f t="shared" si="53"/>
        <v>-2.7965660344699963E-7</v>
      </c>
      <c r="R260" s="4">
        <f>SUM($Q$41:Q260)*0.1+$T$8</f>
        <v>1.773777362083014E-6</v>
      </c>
      <c r="S260" s="4">
        <f>SUM($R$41:R260)+0</f>
        <v>8.4038493234011593E-4</v>
      </c>
      <c r="T260">
        <f t="shared" si="61"/>
        <v>2.4394158833873634E-6</v>
      </c>
      <c r="U260">
        <f t="shared" si="62"/>
        <v>8.8395241219329569E-4</v>
      </c>
      <c r="W260" s="1"/>
    </row>
    <row r="261" spans="1:23" x14ac:dyDescent="0.25">
      <c r="A261" s="7"/>
      <c r="B261">
        <f t="shared" si="63"/>
        <v>22.000000000000043</v>
      </c>
      <c r="C261">
        <f t="shared" si="48"/>
        <v>-367.55259694786133</v>
      </c>
      <c r="D261">
        <f t="shared" si="49"/>
        <v>318.30988618379064</v>
      </c>
      <c r="E261" s="2">
        <f t="shared" si="50"/>
        <v>-334.26143951509755</v>
      </c>
      <c r="F261">
        <f t="shared" si="54"/>
        <v>0</v>
      </c>
      <c r="G261">
        <f t="shared" si="55"/>
        <v>-1467.5106574165281</v>
      </c>
      <c r="H261">
        <f t="shared" si="51"/>
        <v>7002.817496043408</v>
      </c>
      <c r="I261" s="2">
        <f t="shared" si="56"/>
        <v>7154.9311955128378</v>
      </c>
      <c r="J261" s="41">
        <f t="shared" si="57"/>
        <v>461.57544734208187</v>
      </c>
      <c r="K261">
        <f t="shared" si="58"/>
        <v>1.8542522568667166</v>
      </c>
      <c r="L261">
        <f t="shared" si="59"/>
        <v>0</v>
      </c>
      <c r="M261" s="41">
        <f t="shared" si="60"/>
        <v>1.8542522568667166</v>
      </c>
      <c r="N261" s="5">
        <f t="shared" si="52"/>
        <v>5.8872448761484496E-8</v>
      </c>
      <c r="O261" s="4">
        <f>SUM($N$41:N261)*0.1+$N$8</f>
        <v>1.6805405588144018E-6</v>
      </c>
      <c r="P261" s="4">
        <f>SUM($O$41:O261)+0</f>
        <v>2.7577000135226563E-4</v>
      </c>
      <c r="Q261" s="5">
        <f t="shared" si="53"/>
        <v>-2.8093357423899507E-7</v>
      </c>
      <c r="R261" s="4">
        <f>SUM($Q$41:Q261)*0.1+$T$8</f>
        <v>1.7456840046591145E-6</v>
      </c>
      <c r="S261" s="4">
        <f>SUM($R$41:R261)+0</f>
        <v>8.4213061634477509E-4</v>
      </c>
      <c r="T261">
        <f t="shared" si="61"/>
        <v>2.423144488870382E-6</v>
      </c>
      <c r="U261">
        <f t="shared" si="62"/>
        <v>8.8613377580987131E-4</v>
      </c>
      <c r="W261" s="1"/>
    </row>
    <row r="262" spans="1:23" x14ac:dyDescent="0.25">
      <c r="A262" s="7"/>
      <c r="B262">
        <f t="shared" si="63"/>
        <v>22.100000000000044</v>
      </c>
      <c r="C262">
        <f t="shared" si="48"/>
        <v>-367.55259694786133</v>
      </c>
      <c r="D262">
        <f t="shared" si="49"/>
        <v>318.30988618379064</v>
      </c>
      <c r="E262" s="2">
        <f t="shared" si="50"/>
        <v>-334.26143951509755</v>
      </c>
      <c r="F262">
        <f t="shared" si="54"/>
        <v>0</v>
      </c>
      <c r="G262">
        <f t="shared" si="55"/>
        <v>-1474.1811604047853</v>
      </c>
      <c r="H262">
        <f t="shared" si="51"/>
        <v>7034.6484846617868</v>
      </c>
      <c r="I262" s="2">
        <f t="shared" si="56"/>
        <v>7187.4536100378955</v>
      </c>
      <c r="J262" s="41">
        <f t="shared" si="57"/>
        <v>461.57544734208187</v>
      </c>
      <c r="K262">
        <f t="shared" si="58"/>
        <v>1.8626806762161106</v>
      </c>
      <c r="L262">
        <f t="shared" si="59"/>
        <v>0</v>
      </c>
      <c r="M262" s="41">
        <f t="shared" si="60"/>
        <v>1.8626806762161106</v>
      </c>
      <c r="N262" s="5">
        <f t="shared" si="52"/>
        <v>5.9140050801309429E-8</v>
      </c>
      <c r="O262" s="4">
        <f>SUM($N$41:N262)*0.1+$N$8</f>
        <v>1.6864545638945328E-6</v>
      </c>
      <c r="P262" s="4">
        <f>SUM($O$41:O262)+0</f>
        <v>2.7745645591616017E-4</v>
      </c>
      <c r="Q262" s="5">
        <f t="shared" si="53"/>
        <v>-2.822105450309905E-7</v>
      </c>
      <c r="R262" s="4">
        <f>SUM($Q$41:Q262)*0.1+$T$8</f>
        <v>1.7174629501560156E-6</v>
      </c>
      <c r="S262" s="4">
        <f>SUM($R$41:R262)+0</f>
        <v>8.438480792949311E-4</v>
      </c>
      <c r="T262">
        <f t="shared" si="61"/>
        <v>2.4070330245427261E-6</v>
      </c>
      <c r="U262">
        <f t="shared" si="62"/>
        <v>8.8829143070239089E-4</v>
      </c>
      <c r="W262" s="1"/>
    </row>
    <row r="263" spans="1:23" x14ac:dyDescent="0.25">
      <c r="A263" s="7"/>
      <c r="B263">
        <f t="shared" si="63"/>
        <v>22.200000000000045</v>
      </c>
      <c r="C263">
        <f t="shared" si="48"/>
        <v>-367.55259694786133</v>
      </c>
      <c r="D263">
        <f t="shared" si="49"/>
        <v>318.30988618379064</v>
      </c>
      <c r="E263" s="2">
        <f t="shared" si="50"/>
        <v>-334.26143951509755</v>
      </c>
      <c r="F263">
        <f t="shared" si="54"/>
        <v>0</v>
      </c>
      <c r="G263">
        <f t="shared" si="55"/>
        <v>-1480.8516633930424</v>
      </c>
      <c r="H263">
        <f t="shared" si="51"/>
        <v>7066.4794732801665</v>
      </c>
      <c r="I263" s="2">
        <f t="shared" si="56"/>
        <v>7219.9760245629541</v>
      </c>
      <c r="J263" s="41">
        <f t="shared" si="57"/>
        <v>461.57544734208187</v>
      </c>
      <c r="K263">
        <f t="shared" si="58"/>
        <v>1.8711090955655048</v>
      </c>
      <c r="L263">
        <f t="shared" si="59"/>
        <v>0</v>
      </c>
      <c r="M263" s="41">
        <f t="shared" si="60"/>
        <v>1.8711090955655048</v>
      </c>
      <c r="N263" s="5">
        <f t="shared" si="52"/>
        <v>5.9407652841134369E-8</v>
      </c>
      <c r="O263" s="4">
        <f>SUM($N$41:N263)*0.1+$N$8</f>
        <v>1.6923953291786462E-6</v>
      </c>
      <c r="P263" s="4">
        <f>SUM($O$41:O263)+0</f>
        <v>2.7914885124533882E-4</v>
      </c>
      <c r="Q263" s="5">
        <f t="shared" si="53"/>
        <v>-2.8348751582298594E-7</v>
      </c>
      <c r="R263" s="4">
        <f>SUM($Q$41:Q263)*0.1+$T$8</f>
        <v>1.6891141985737171E-6</v>
      </c>
      <c r="S263" s="4">
        <f>SUM($R$41:R263)+0</f>
        <v>8.4553719349350479E-4</v>
      </c>
      <c r="T263">
        <f t="shared" si="61"/>
        <v>2.3910894433393805E-6</v>
      </c>
      <c r="U263">
        <f t="shared" si="62"/>
        <v>8.9042530665545713E-4</v>
      </c>
      <c r="W263" s="1"/>
    </row>
    <row r="264" spans="1:23" x14ac:dyDescent="0.25">
      <c r="A264" s="7"/>
      <c r="B264">
        <f t="shared" si="63"/>
        <v>22.300000000000047</v>
      </c>
      <c r="C264">
        <f t="shared" si="48"/>
        <v>-367.55259694786133</v>
      </c>
      <c r="D264">
        <f t="shared" si="49"/>
        <v>318.30988618379064</v>
      </c>
      <c r="E264" s="2">
        <f t="shared" si="50"/>
        <v>-334.26143951509755</v>
      </c>
      <c r="F264">
        <f t="shared" si="54"/>
        <v>0</v>
      </c>
      <c r="G264">
        <f t="shared" si="55"/>
        <v>-1487.5221663812993</v>
      </c>
      <c r="H264">
        <f t="shared" si="51"/>
        <v>7098.3104618985462</v>
      </c>
      <c r="I264" s="2">
        <f t="shared" si="56"/>
        <v>7252.4984390880127</v>
      </c>
      <c r="J264" s="41">
        <f t="shared" si="57"/>
        <v>461.57544734208187</v>
      </c>
      <c r="K264">
        <f t="shared" si="58"/>
        <v>1.8795375149148992</v>
      </c>
      <c r="L264">
        <f t="shared" si="59"/>
        <v>0</v>
      </c>
      <c r="M264" s="41">
        <f t="shared" si="60"/>
        <v>1.8795375149148992</v>
      </c>
      <c r="N264" s="5">
        <f t="shared" si="52"/>
        <v>5.9675254880959295E-8</v>
      </c>
      <c r="O264" s="4">
        <f>SUM($N$41:N264)*0.1+$N$8</f>
        <v>1.698362854666742E-6</v>
      </c>
      <c r="P264" s="4">
        <f>SUM($O$41:O264)+0</f>
        <v>2.8084721410000555E-4</v>
      </c>
      <c r="Q264" s="5">
        <f t="shared" si="53"/>
        <v>-2.8476448661498143E-7</v>
      </c>
      <c r="R264" s="4">
        <f>SUM($Q$41:Q264)*0.1+$T$8</f>
        <v>1.6606377499122188E-6</v>
      </c>
      <c r="S264" s="4">
        <f>SUM($R$41:R264)+0</f>
        <v>8.4719783124341703E-4</v>
      </c>
      <c r="T264">
        <f t="shared" si="61"/>
        <v>2.3753218987213675E-6</v>
      </c>
      <c r="U264">
        <f t="shared" si="62"/>
        <v>8.9253533427606317E-4</v>
      </c>
      <c r="W264" s="1"/>
    </row>
    <row r="265" spans="1:23" x14ac:dyDescent="0.25">
      <c r="A265" s="7"/>
      <c r="B265">
        <f t="shared" si="63"/>
        <v>22.400000000000048</v>
      </c>
      <c r="C265">
        <f t="shared" si="48"/>
        <v>-367.55259694786133</v>
      </c>
      <c r="D265">
        <f t="shared" si="49"/>
        <v>318.30988618379064</v>
      </c>
      <c r="E265" s="2">
        <f t="shared" si="50"/>
        <v>-334.26143951509755</v>
      </c>
      <c r="F265">
        <f t="shared" si="54"/>
        <v>0</v>
      </c>
      <c r="G265">
        <f t="shared" si="55"/>
        <v>-1494.1926693695564</v>
      </c>
      <c r="H265">
        <f t="shared" si="51"/>
        <v>7130.1414505169259</v>
      </c>
      <c r="I265" s="2">
        <f t="shared" si="56"/>
        <v>7285.0208536130713</v>
      </c>
      <c r="J265" s="41">
        <f t="shared" si="57"/>
        <v>461.57544734208187</v>
      </c>
      <c r="K265">
        <f t="shared" si="58"/>
        <v>1.8879659342642934</v>
      </c>
      <c r="L265">
        <f t="shared" si="59"/>
        <v>0</v>
      </c>
      <c r="M265" s="41">
        <f t="shared" si="60"/>
        <v>1.8879659342642934</v>
      </c>
      <c r="N265" s="5">
        <f t="shared" si="52"/>
        <v>5.9942856920784228E-8</v>
      </c>
      <c r="O265" s="4">
        <f>SUM($N$41:N265)*0.1+$N$8</f>
        <v>1.7043571403588206E-6</v>
      </c>
      <c r="P265" s="4">
        <f>SUM($O$41:O265)+0</f>
        <v>2.8255157124036439E-4</v>
      </c>
      <c r="Q265" s="5">
        <f t="shared" si="53"/>
        <v>-2.8604145740697686E-7</v>
      </c>
      <c r="R265" s="4">
        <f>SUM($Q$41:Q265)*0.1+$T$8</f>
        <v>1.6320336041715213E-6</v>
      </c>
      <c r="S265" s="4">
        <f>SUM($R$41:R265)+0</f>
        <v>8.4882986484758856E-4</v>
      </c>
      <c r="T265">
        <f t="shared" si="61"/>
        <v>2.3597387455049306E-6</v>
      </c>
      <c r="U265">
        <f t="shared" si="62"/>
        <v>8.9462144500764907E-4</v>
      </c>
      <c r="W265" s="1"/>
    </row>
    <row r="266" spans="1:23" x14ac:dyDescent="0.25">
      <c r="A266" s="7"/>
      <c r="B266">
        <f t="shared" si="63"/>
        <v>22.50000000000005</v>
      </c>
      <c r="C266">
        <f t="shared" si="48"/>
        <v>-367.55259694786133</v>
      </c>
      <c r="D266">
        <f t="shared" si="49"/>
        <v>318.30988618379064</v>
      </c>
      <c r="E266" s="2">
        <f t="shared" si="50"/>
        <v>-334.26143951509755</v>
      </c>
      <c r="F266">
        <f t="shared" si="54"/>
        <v>0</v>
      </c>
      <c r="G266">
        <f t="shared" si="55"/>
        <v>-1500.8631723578133</v>
      </c>
      <c r="H266">
        <f t="shared" si="51"/>
        <v>7161.9724391353056</v>
      </c>
      <c r="I266" s="2">
        <f t="shared" si="56"/>
        <v>7317.5432681381308</v>
      </c>
      <c r="J266" s="41">
        <f t="shared" si="57"/>
        <v>461.57544734208187</v>
      </c>
      <c r="K266">
        <f t="shared" si="58"/>
        <v>1.8963943536136878</v>
      </c>
      <c r="L266">
        <f t="shared" si="59"/>
        <v>0</v>
      </c>
      <c r="M266" s="41">
        <f t="shared" si="60"/>
        <v>1.8963943536136878</v>
      </c>
      <c r="N266" s="5">
        <f t="shared" si="52"/>
        <v>6.0210458960609161E-8</v>
      </c>
      <c r="O266" s="4">
        <f>SUM($N$41:N266)*0.1+$N$8</f>
        <v>1.7103781862548816E-6</v>
      </c>
      <c r="P266" s="4">
        <f>SUM($O$41:O266)+0</f>
        <v>2.8426194942661925E-4</v>
      </c>
      <c r="Q266" s="5">
        <f t="shared" si="53"/>
        <v>-2.873184281989723E-7</v>
      </c>
      <c r="R266" s="4">
        <f>SUM($Q$41:Q266)*0.1+$T$8</f>
        <v>1.6033017613516244E-6</v>
      </c>
      <c r="S266" s="4">
        <f>SUM($R$41:R266)+0</f>
        <v>8.5043316660894023E-4</v>
      </c>
      <c r="T266">
        <f t="shared" si="61"/>
        <v>2.344348540206801E-6</v>
      </c>
      <c r="U266">
        <f t="shared" si="62"/>
        <v>8.9668357114443178E-4</v>
      </c>
      <c r="W266" s="1"/>
    </row>
    <row r="267" spans="1:23" x14ac:dyDescent="0.25">
      <c r="A267" s="7"/>
      <c r="B267">
        <f t="shared" si="63"/>
        <v>22.600000000000051</v>
      </c>
      <c r="C267">
        <f t="shared" si="48"/>
        <v>-367.55259694786133</v>
      </c>
      <c r="D267">
        <f t="shared" si="49"/>
        <v>318.30988618379064</v>
      </c>
      <c r="E267" s="2">
        <f t="shared" si="50"/>
        <v>-334.26143951509755</v>
      </c>
      <c r="F267">
        <f t="shared" si="54"/>
        <v>0</v>
      </c>
      <c r="G267">
        <f t="shared" si="55"/>
        <v>-1507.5336753460704</v>
      </c>
      <c r="H267">
        <f t="shared" si="51"/>
        <v>7193.8034277536844</v>
      </c>
      <c r="I267" s="2">
        <f t="shared" si="56"/>
        <v>7350.0656826631885</v>
      </c>
      <c r="J267" s="41">
        <f t="shared" si="57"/>
        <v>461.57544734208187</v>
      </c>
      <c r="K267">
        <f t="shared" si="58"/>
        <v>1.9048227729630818</v>
      </c>
      <c r="L267">
        <f t="shared" si="59"/>
        <v>0</v>
      </c>
      <c r="M267" s="41">
        <f t="shared" si="60"/>
        <v>1.9048227729630818</v>
      </c>
      <c r="N267" s="5">
        <f t="shared" si="52"/>
        <v>6.0478061000434095E-8</v>
      </c>
      <c r="O267" s="4">
        <f>SUM($N$41:N267)*0.1+$N$8</f>
        <v>1.7164259923549248E-6</v>
      </c>
      <c r="P267" s="4">
        <f>SUM($O$41:O267)+0</f>
        <v>2.8597837541897417E-4</v>
      </c>
      <c r="Q267" s="5">
        <f t="shared" si="53"/>
        <v>-2.8859539899096773E-7</v>
      </c>
      <c r="R267" s="4">
        <f>SUM($Q$41:Q267)*0.1+$T$8</f>
        <v>1.5744422214525276E-6</v>
      </c>
      <c r="S267" s="4">
        <f>SUM($R$41:R267)+0</f>
        <v>8.5200760883039279E-4</v>
      </c>
      <c r="T267">
        <f t="shared" si="61"/>
        <v>2.3291600408567806E-6</v>
      </c>
      <c r="U267">
        <f t="shared" si="62"/>
        <v>8.9872164584600905E-4</v>
      </c>
      <c r="W267" s="1"/>
    </row>
    <row r="268" spans="1:23" x14ac:dyDescent="0.25">
      <c r="A268" s="7"/>
      <c r="B268">
        <f t="shared" si="63"/>
        <v>22.700000000000053</v>
      </c>
      <c r="C268">
        <f t="shared" si="48"/>
        <v>-367.55259694786133</v>
      </c>
      <c r="D268">
        <f t="shared" si="49"/>
        <v>318.30988618379064</v>
      </c>
      <c r="E268" s="2">
        <f t="shared" si="50"/>
        <v>-334.26143951509755</v>
      </c>
      <c r="F268">
        <f t="shared" si="54"/>
        <v>0</v>
      </c>
      <c r="G268">
        <f t="shared" si="55"/>
        <v>-1514.2041783343275</v>
      </c>
      <c r="H268">
        <f t="shared" si="51"/>
        <v>7225.6344163720642</v>
      </c>
      <c r="I268" s="2">
        <f t="shared" si="56"/>
        <v>7382.588097188248</v>
      </c>
      <c r="J268" s="41">
        <f t="shared" si="57"/>
        <v>461.57544734208187</v>
      </c>
      <c r="K268">
        <f t="shared" si="58"/>
        <v>1.9132511923124762</v>
      </c>
      <c r="L268">
        <f t="shared" si="59"/>
        <v>0</v>
      </c>
      <c r="M268" s="41">
        <f t="shared" si="60"/>
        <v>1.9132511923124762</v>
      </c>
      <c r="N268" s="5">
        <f t="shared" si="52"/>
        <v>6.0745663040259028E-8</v>
      </c>
      <c r="O268" s="4">
        <f>SUM($N$41:N268)*0.1+$N$8</f>
        <v>1.7225005586589507E-6</v>
      </c>
      <c r="P268" s="4">
        <f>SUM($O$41:O268)+0</f>
        <v>2.877008759776331E-4</v>
      </c>
      <c r="Q268" s="5">
        <f t="shared" si="53"/>
        <v>-2.8987236978296317E-7</v>
      </c>
      <c r="R268" s="4">
        <f>SUM($Q$41:Q268)*0.1+$T$8</f>
        <v>1.5454549844742313E-6</v>
      </c>
      <c r="S268" s="4">
        <f>SUM($R$41:R268)+0</f>
        <v>8.5355306381486697E-4</v>
      </c>
      <c r="T268">
        <f t="shared" si="61"/>
        <v>2.3141822062267794E-6</v>
      </c>
      <c r="U268">
        <f t="shared" si="62"/>
        <v>9.0073560315224782E-4</v>
      </c>
      <c r="W268" s="1"/>
    </row>
    <row r="269" spans="1:23" x14ac:dyDescent="0.25">
      <c r="A269" s="7"/>
      <c r="B269">
        <f t="shared" si="63"/>
        <v>22.800000000000054</v>
      </c>
      <c r="C269">
        <f t="shared" si="48"/>
        <v>-367.55259694786133</v>
      </c>
      <c r="D269">
        <f t="shared" si="49"/>
        <v>318.30988618379064</v>
      </c>
      <c r="E269" s="2">
        <f t="shared" si="50"/>
        <v>-334.26143951509755</v>
      </c>
      <c r="F269">
        <f t="shared" si="54"/>
        <v>0</v>
      </c>
      <c r="G269">
        <f t="shared" si="55"/>
        <v>-1520.8746813225844</v>
      </c>
      <c r="H269">
        <f t="shared" si="51"/>
        <v>7257.4654049904439</v>
      </c>
      <c r="I269" s="2">
        <f t="shared" si="56"/>
        <v>7415.1105117133066</v>
      </c>
      <c r="J269" s="41">
        <f t="shared" si="57"/>
        <v>461.57544734208187</v>
      </c>
      <c r="K269">
        <f t="shared" si="58"/>
        <v>1.9216796116618704</v>
      </c>
      <c r="L269">
        <f t="shared" si="59"/>
        <v>0</v>
      </c>
      <c r="M269" s="41">
        <f t="shared" si="60"/>
        <v>1.9216796116618704</v>
      </c>
      <c r="N269" s="5">
        <f t="shared" si="52"/>
        <v>6.1013265080083961E-8</v>
      </c>
      <c r="O269" s="4">
        <f>SUM($N$41:N269)*0.1+$N$8</f>
        <v>1.7286018851669591E-6</v>
      </c>
      <c r="P269" s="4">
        <f>SUM($O$41:O269)+0</f>
        <v>2.8942947786280007E-4</v>
      </c>
      <c r="Q269" s="5">
        <f t="shared" si="53"/>
        <v>-2.9114934057495866E-7</v>
      </c>
      <c r="R269" s="4">
        <f>SUM($Q$41:Q269)*0.1+$T$8</f>
        <v>1.5163400504167351E-6</v>
      </c>
      <c r="S269" s="4">
        <f>SUM($R$41:R269)+0</f>
        <v>8.5506940386528374E-4</v>
      </c>
      <c r="T269">
        <f t="shared" si="61"/>
        <v>2.2994241944235934E-6</v>
      </c>
      <c r="U269">
        <f t="shared" si="62"/>
        <v>9.0272537799846125E-4</v>
      </c>
      <c r="W269" s="1"/>
    </row>
    <row r="270" spans="1:23" x14ac:dyDescent="0.25">
      <c r="A270" s="7"/>
      <c r="B270">
        <f t="shared" si="63"/>
        <v>22.900000000000055</v>
      </c>
      <c r="C270">
        <f t="shared" si="48"/>
        <v>-367.55259694786133</v>
      </c>
      <c r="D270">
        <f t="shared" si="49"/>
        <v>318.30988618379064</v>
      </c>
      <c r="E270" s="2">
        <f t="shared" si="50"/>
        <v>-334.26143951509755</v>
      </c>
      <c r="F270">
        <f t="shared" si="54"/>
        <v>0</v>
      </c>
      <c r="G270">
        <f t="shared" si="55"/>
        <v>-1527.5451843108415</v>
      </c>
      <c r="H270">
        <f t="shared" si="51"/>
        <v>7289.2963936088236</v>
      </c>
      <c r="I270" s="2">
        <f t="shared" si="56"/>
        <v>7447.6329262383661</v>
      </c>
      <c r="J270" s="41">
        <f t="shared" si="57"/>
        <v>461.57544734208187</v>
      </c>
      <c r="K270">
        <f t="shared" si="58"/>
        <v>1.9301080310112648</v>
      </c>
      <c r="L270">
        <f t="shared" si="59"/>
        <v>0</v>
      </c>
      <c r="M270" s="41">
        <f t="shared" si="60"/>
        <v>1.9301080310112648</v>
      </c>
      <c r="N270" s="5">
        <f t="shared" si="52"/>
        <v>6.1280867119908894E-8</v>
      </c>
      <c r="O270" s="4">
        <f>SUM($N$41:N270)*0.1+$N$8</f>
        <v>1.7347299718789501E-6</v>
      </c>
      <c r="P270" s="4">
        <f>SUM($O$41:O270)+0</f>
        <v>2.91164207834679E-4</v>
      </c>
      <c r="Q270" s="5">
        <f t="shared" si="53"/>
        <v>-2.9242631136695409E-7</v>
      </c>
      <c r="R270" s="4">
        <f>SUM($Q$41:Q270)*0.1+$T$8</f>
        <v>1.4870974192800394E-6</v>
      </c>
      <c r="S270" s="4">
        <f>SUM($R$41:R270)+0</f>
        <v>8.5655650128456373E-4</v>
      </c>
      <c r="T270">
        <f t="shared" si="61"/>
        <v>2.2848953607910572E-6</v>
      </c>
      <c r="U270">
        <f t="shared" si="62"/>
        <v>9.0469090623087895E-4</v>
      </c>
      <c r="W270" s="1"/>
    </row>
    <row r="271" spans="1:23" x14ac:dyDescent="0.25">
      <c r="A271" s="7"/>
      <c r="B271">
        <f t="shared" si="63"/>
        <v>23.000000000000057</v>
      </c>
      <c r="C271">
        <f t="shared" si="48"/>
        <v>-367.55259694786133</v>
      </c>
      <c r="D271">
        <f t="shared" si="49"/>
        <v>318.30988618379064</v>
      </c>
      <c r="E271" s="2">
        <f t="shared" si="50"/>
        <v>-334.26143951509755</v>
      </c>
      <c r="F271">
        <f t="shared" si="54"/>
        <v>0</v>
      </c>
      <c r="G271">
        <f t="shared" si="55"/>
        <v>-1534.2156872990986</v>
      </c>
      <c r="H271">
        <f t="shared" si="51"/>
        <v>7321.1273822272024</v>
      </c>
      <c r="I271" s="2">
        <f t="shared" si="56"/>
        <v>7480.1553407634237</v>
      </c>
      <c r="J271" s="41">
        <f t="shared" si="57"/>
        <v>461.57544734208187</v>
      </c>
      <c r="K271">
        <f t="shared" si="58"/>
        <v>1.938536450360659</v>
      </c>
      <c r="L271">
        <f t="shared" si="59"/>
        <v>0</v>
      </c>
      <c r="M271" s="41">
        <f t="shared" si="60"/>
        <v>1.938536450360659</v>
      </c>
      <c r="N271" s="5">
        <f t="shared" si="52"/>
        <v>6.1548469159733827E-8</v>
      </c>
      <c r="O271" s="4">
        <f>SUM($N$41:N271)*0.1+$N$8</f>
        <v>1.7408848187949234E-6</v>
      </c>
      <c r="P271" s="4">
        <f>SUM($O$41:O271)+0</f>
        <v>2.9290509265347391E-4</v>
      </c>
      <c r="Q271" s="5">
        <f t="shared" si="53"/>
        <v>-2.9370328215894953E-7</v>
      </c>
      <c r="R271" s="4">
        <f>SUM($Q$41:Q271)*0.1+$T$8</f>
        <v>1.4577270910641447E-6</v>
      </c>
      <c r="S271" s="4">
        <f>SUM($R$41:R271)+0</f>
        <v>8.5801422837562791E-4</v>
      </c>
      <c r="T271">
        <f t="shared" si="61"/>
        <v>2.2706052550659191E-6</v>
      </c>
      <c r="U271">
        <f t="shared" si="62"/>
        <v>9.0663212462242055E-4</v>
      </c>
      <c r="W271" s="1"/>
    </row>
    <row r="272" spans="1:23" x14ac:dyDescent="0.25">
      <c r="A272" s="7"/>
      <c r="B272">
        <f t="shared" si="63"/>
        <v>23.100000000000058</v>
      </c>
      <c r="C272">
        <f t="shared" si="48"/>
        <v>-367.55259694786133</v>
      </c>
      <c r="D272">
        <f t="shared" si="49"/>
        <v>318.30988618379064</v>
      </c>
      <c r="E272" s="2">
        <f t="shared" si="50"/>
        <v>-334.26143951509755</v>
      </c>
      <c r="F272">
        <f t="shared" si="54"/>
        <v>0</v>
      </c>
      <c r="G272">
        <f t="shared" si="55"/>
        <v>-1540.8861902873555</v>
      </c>
      <c r="H272">
        <f t="shared" si="51"/>
        <v>7352.9583708455821</v>
      </c>
      <c r="I272" s="2">
        <f t="shared" si="56"/>
        <v>7512.6777552884823</v>
      </c>
      <c r="J272" s="41">
        <f t="shared" si="57"/>
        <v>461.57544734208187</v>
      </c>
      <c r="K272">
        <f t="shared" si="58"/>
        <v>1.9469648697100532</v>
      </c>
      <c r="L272">
        <f t="shared" si="59"/>
        <v>0</v>
      </c>
      <c r="M272" s="41">
        <f t="shared" si="60"/>
        <v>1.9469648697100532</v>
      </c>
      <c r="N272" s="5">
        <f t="shared" si="52"/>
        <v>6.1816071199558761E-8</v>
      </c>
      <c r="O272" s="4">
        <f>SUM($N$41:N272)*0.1+$N$8</f>
        <v>1.7470664259148793E-6</v>
      </c>
      <c r="P272" s="4">
        <f>SUM($O$41:O272)+0</f>
        <v>2.9465215907938878E-4</v>
      </c>
      <c r="Q272" s="5">
        <f t="shared" si="53"/>
        <v>-2.9498025295094496E-7</v>
      </c>
      <c r="R272" s="4">
        <f>SUM($Q$41:Q272)*0.1+$T$8</f>
        <v>1.42822906576905E-6</v>
      </c>
      <c r="S272" s="4">
        <f>SUM($R$41:R272)+0</f>
        <v>8.5944245744139691E-4</v>
      </c>
      <c r="T272">
        <f t="shared" si="61"/>
        <v>2.256563617730846E-6</v>
      </c>
      <c r="U272">
        <f t="shared" si="62"/>
        <v>9.0854897088877532E-4</v>
      </c>
      <c r="W272" s="1"/>
    </row>
    <row r="273" spans="1:23" x14ac:dyDescent="0.25">
      <c r="A273" s="7"/>
      <c r="B273">
        <f t="shared" si="63"/>
        <v>23.20000000000006</v>
      </c>
      <c r="C273">
        <f t="shared" si="48"/>
        <v>-367.55259694786133</v>
      </c>
      <c r="D273">
        <f t="shared" si="49"/>
        <v>318.30988618379064</v>
      </c>
      <c r="E273" s="2">
        <f t="shared" si="50"/>
        <v>-334.26143951509755</v>
      </c>
      <c r="F273">
        <f t="shared" si="54"/>
        <v>0</v>
      </c>
      <c r="G273">
        <f t="shared" si="55"/>
        <v>-1547.5566932756126</v>
      </c>
      <c r="H273">
        <f t="shared" si="51"/>
        <v>7384.7893594639618</v>
      </c>
      <c r="I273" s="2">
        <f t="shared" si="56"/>
        <v>7545.2001698135418</v>
      </c>
      <c r="J273" s="41">
        <f t="shared" si="57"/>
        <v>461.57544734208187</v>
      </c>
      <c r="K273">
        <f t="shared" si="58"/>
        <v>1.9553932890594476</v>
      </c>
      <c r="L273">
        <f t="shared" si="59"/>
        <v>0</v>
      </c>
      <c r="M273" s="41">
        <f t="shared" si="60"/>
        <v>1.9553932890594476</v>
      </c>
      <c r="N273" s="5">
        <f t="shared" si="52"/>
        <v>6.2083673239383694E-8</v>
      </c>
      <c r="O273" s="4">
        <f>SUM($N$41:N273)*0.1+$N$8</f>
        <v>1.7532747932388177E-6</v>
      </c>
      <c r="P273" s="4">
        <f>SUM($O$41:O273)+0</f>
        <v>2.9640543387262762E-4</v>
      </c>
      <c r="Q273" s="5">
        <f t="shared" si="53"/>
        <v>-2.9625722374294045E-7</v>
      </c>
      <c r="R273" s="4">
        <f>SUM($Q$41:Q273)*0.1+$T$8</f>
        <v>1.3986033433947559E-6</v>
      </c>
      <c r="S273" s="4">
        <f>SUM($R$41:R273)+0</f>
        <v>8.6084106078479169E-4</v>
      </c>
      <c r="T273">
        <f t="shared" si="61"/>
        <v>2.24278037550751E-6</v>
      </c>
      <c r="U273">
        <f t="shared" si="62"/>
        <v>9.1044138370479733E-4</v>
      </c>
      <c r="W273" s="1"/>
    </row>
    <row r="274" spans="1:23" x14ac:dyDescent="0.25">
      <c r="A274" s="7"/>
      <c r="B274">
        <f t="shared" si="63"/>
        <v>23.300000000000061</v>
      </c>
      <c r="C274">
        <f t="shared" si="48"/>
        <v>-367.55259694786133</v>
      </c>
      <c r="D274">
        <f t="shared" si="49"/>
        <v>318.30988618379064</v>
      </c>
      <c r="E274" s="2">
        <f t="shared" si="50"/>
        <v>-334.26143951509755</v>
      </c>
      <c r="F274">
        <f t="shared" si="54"/>
        <v>0</v>
      </c>
      <c r="G274">
        <f t="shared" si="55"/>
        <v>-1554.2271962638695</v>
      </c>
      <c r="H274">
        <f t="shared" si="51"/>
        <v>7416.6203480823415</v>
      </c>
      <c r="I274" s="2">
        <f t="shared" si="56"/>
        <v>7577.7225843386004</v>
      </c>
      <c r="J274" s="41">
        <f t="shared" si="57"/>
        <v>461.57544734208187</v>
      </c>
      <c r="K274">
        <f t="shared" si="58"/>
        <v>1.9638217084088418</v>
      </c>
      <c r="L274">
        <f t="shared" si="59"/>
        <v>0</v>
      </c>
      <c r="M274" s="41">
        <f t="shared" si="60"/>
        <v>1.9638217084088418</v>
      </c>
      <c r="N274" s="5">
        <f t="shared" si="52"/>
        <v>6.2351275279208614E-8</v>
      </c>
      <c r="O274" s="4">
        <f>SUM($N$41:N274)*0.1+$N$8</f>
        <v>1.7595099207667385E-6</v>
      </c>
      <c r="P274" s="4">
        <f>SUM($O$41:O274)+0</f>
        <v>2.9816494379339436E-4</v>
      </c>
      <c r="Q274" s="5">
        <f t="shared" si="53"/>
        <v>-2.9753419453493589E-7</v>
      </c>
      <c r="R274" s="4">
        <f>SUM($Q$41:Q274)*0.1+$T$8</f>
        <v>1.3688499239412623E-6</v>
      </c>
      <c r="S274" s="4">
        <f>SUM($R$41:R274)+0</f>
        <v>8.6220991070873299E-4</v>
      </c>
      <c r="T274">
        <f t="shared" si="61"/>
        <v>2.2292656359327331E-6</v>
      </c>
      <c r="U274">
        <f t="shared" si="62"/>
        <v>9.1230930272122041E-4</v>
      </c>
      <c r="W274" s="1"/>
    </row>
    <row r="275" spans="1:23" x14ac:dyDescent="0.25">
      <c r="A275" s="7"/>
      <c r="B275">
        <f t="shared" si="63"/>
        <v>23.400000000000063</v>
      </c>
      <c r="C275">
        <f t="shared" si="48"/>
        <v>-367.55259694786133</v>
      </c>
      <c r="D275">
        <f t="shared" si="49"/>
        <v>318.30988618379064</v>
      </c>
      <c r="E275" s="2">
        <f t="shared" si="50"/>
        <v>-334.26143951509755</v>
      </c>
      <c r="F275">
        <f t="shared" si="54"/>
        <v>0</v>
      </c>
      <c r="G275">
        <f t="shared" si="55"/>
        <v>-1560.8976992521266</v>
      </c>
      <c r="H275">
        <f t="shared" si="51"/>
        <v>7448.4513367007212</v>
      </c>
      <c r="I275" s="2">
        <f t="shared" si="56"/>
        <v>7610.244998863659</v>
      </c>
      <c r="J275" s="41">
        <f t="shared" si="57"/>
        <v>461.57544734208187</v>
      </c>
      <c r="K275">
        <f t="shared" si="58"/>
        <v>1.972250127758236</v>
      </c>
      <c r="L275">
        <f t="shared" si="59"/>
        <v>0</v>
      </c>
      <c r="M275" s="41">
        <f t="shared" si="60"/>
        <v>1.972250127758236</v>
      </c>
      <c r="N275" s="5">
        <f t="shared" si="52"/>
        <v>6.261887731903356E-8</v>
      </c>
      <c r="O275" s="4">
        <f>SUM($N$41:N275)*0.1+$N$8</f>
        <v>1.7657718084986418E-6</v>
      </c>
      <c r="P275" s="4">
        <f>SUM($O$41:O275)+0</f>
        <v>2.9993071560189302E-4</v>
      </c>
      <c r="Q275" s="5">
        <f t="shared" si="53"/>
        <v>-2.9881116532693132E-7</v>
      </c>
      <c r="R275" s="4">
        <f>SUM($Q$41:Q275)*0.1+$T$8</f>
        <v>1.3389688074085687E-6</v>
      </c>
      <c r="S275" s="4">
        <f>SUM($R$41:R275)+0</f>
        <v>8.6354887951614156E-4</v>
      </c>
      <c r="T275">
        <f t="shared" si="61"/>
        <v>2.2160296809613558E-6</v>
      </c>
      <c r="U275">
        <f t="shared" si="62"/>
        <v>9.1415266858170204E-4</v>
      </c>
      <c r="W275" s="1"/>
    </row>
    <row r="276" spans="1:23" x14ac:dyDescent="0.25">
      <c r="A276" s="7"/>
      <c r="B276">
        <f t="shared" si="63"/>
        <v>23.500000000000064</v>
      </c>
      <c r="C276">
        <f t="shared" si="48"/>
        <v>-367.55259694786133</v>
      </c>
      <c r="D276">
        <f t="shared" si="49"/>
        <v>318.30988618379064</v>
      </c>
      <c r="E276" s="2">
        <f t="shared" si="50"/>
        <v>-334.26143951509755</v>
      </c>
      <c r="F276">
        <f t="shared" si="54"/>
        <v>0</v>
      </c>
      <c r="G276">
        <f t="shared" si="55"/>
        <v>-1567.5682022403837</v>
      </c>
      <c r="H276">
        <f t="shared" si="51"/>
        <v>7480.2823253191</v>
      </c>
      <c r="I276" s="2">
        <f t="shared" si="56"/>
        <v>7642.7674133887176</v>
      </c>
      <c r="J276" s="41">
        <f t="shared" si="57"/>
        <v>461.57544734208187</v>
      </c>
      <c r="K276">
        <f t="shared" si="58"/>
        <v>1.9806785471076302</v>
      </c>
      <c r="L276">
        <f t="shared" si="59"/>
        <v>0</v>
      </c>
      <c r="M276" s="41">
        <f t="shared" si="60"/>
        <v>1.9806785471076302</v>
      </c>
      <c r="N276" s="5">
        <f t="shared" si="52"/>
        <v>6.2886479358858493E-8</v>
      </c>
      <c r="O276" s="4">
        <f>SUM($N$41:N276)*0.1+$N$8</f>
        <v>1.7720604564345278E-6</v>
      </c>
      <c r="P276" s="4">
        <f>SUM($O$41:O276)+0</f>
        <v>3.0170277605832756E-4</v>
      </c>
      <c r="Q276" s="5">
        <f t="shared" si="53"/>
        <v>-3.0008813611892676E-7</v>
      </c>
      <c r="R276" s="4">
        <f>SUM($Q$41:Q276)*0.1+$T$8</f>
        <v>1.3089599937966761E-6</v>
      </c>
      <c r="S276" s="4">
        <f>SUM($R$41:R276)+0</f>
        <v>8.6485783950993825E-4</v>
      </c>
      <c r="T276">
        <f t="shared" si="61"/>
        <v>2.2030829595408206E-6</v>
      </c>
      <c r="U276">
        <f t="shared" si="62"/>
        <v>9.1597142294020252E-4</v>
      </c>
      <c r="W276" s="1"/>
    </row>
    <row r="277" spans="1:23" x14ac:dyDescent="0.25">
      <c r="A277" s="7"/>
      <c r="B277">
        <f t="shared" si="63"/>
        <v>23.600000000000065</v>
      </c>
      <c r="C277">
        <f t="shared" si="48"/>
        <v>-367.55259694786133</v>
      </c>
      <c r="D277">
        <f t="shared" si="49"/>
        <v>318.30988618379064</v>
      </c>
      <c r="E277" s="2">
        <f t="shared" si="50"/>
        <v>-334.26143951509755</v>
      </c>
      <c r="F277">
        <f t="shared" si="54"/>
        <v>0</v>
      </c>
      <c r="G277">
        <f t="shared" si="55"/>
        <v>-1574.2387052286406</v>
      </c>
      <c r="H277">
        <f t="shared" si="51"/>
        <v>7512.1133139374797</v>
      </c>
      <c r="I277" s="2">
        <f t="shared" si="56"/>
        <v>7675.2898279137762</v>
      </c>
      <c r="J277" s="41">
        <f t="shared" si="57"/>
        <v>461.57544734208187</v>
      </c>
      <c r="K277">
        <f t="shared" si="58"/>
        <v>1.9891069664570245</v>
      </c>
      <c r="L277">
        <f t="shared" si="59"/>
        <v>0</v>
      </c>
      <c r="M277" s="41">
        <f t="shared" si="60"/>
        <v>1.9891069664570245</v>
      </c>
      <c r="N277" s="5">
        <f t="shared" si="52"/>
        <v>6.3154081398683413E-8</v>
      </c>
      <c r="O277" s="4">
        <f>SUM($N$41:N277)*0.1+$N$8</f>
        <v>1.7783758645743962E-6</v>
      </c>
      <c r="P277" s="4">
        <f>SUM($O$41:O277)+0</f>
        <v>3.0348115192290197E-4</v>
      </c>
      <c r="Q277" s="5">
        <f t="shared" si="53"/>
        <v>-3.0136510691092219E-7</v>
      </c>
      <c r="R277" s="4">
        <f>SUM($Q$41:Q277)*0.1+$T$8</f>
        <v>1.278823483105584E-6</v>
      </c>
      <c r="S277" s="4">
        <f>SUM($R$41:R277)+0</f>
        <v>8.6613666299304381E-4</v>
      </c>
      <c r="T277">
        <f t="shared" si="61"/>
        <v>2.1904360791045763E-6</v>
      </c>
      <c r="U277">
        <f t="shared" si="62"/>
        <v>9.1776550847870561E-4</v>
      </c>
      <c r="W277" s="1"/>
    </row>
    <row r="278" spans="1:23" x14ac:dyDescent="0.25">
      <c r="A278" s="7"/>
      <c r="B278">
        <f t="shared" si="63"/>
        <v>23.700000000000067</v>
      </c>
      <c r="C278">
        <f t="shared" si="48"/>
        <v>-367.55259694786133</v>
      </c>
      <c r="D278">
        <f t="shared" si="49"/>
        <v>318.30988618379064</v>
      </c>
      <c r="E278" s="2">
        <f t="shared" si="50"/>
        <v>-334.26143951509755</v>
      </c>
      <c r="F278">
        <f t="shared" si="54"/>
        <v>0</v>
      </c>
      <c r="G278">
        <f t="shared" si="55"/>
        <v>-1580.9092082168977</v>
      </c>
      <c r="H278">
        <f t="shared" si="51"/>
        <v>7543.9443025558594</v>
      </c>
      <c r="I278" s="2">
        <f t="shared" si="56"/>
        <v>7707.8122424388357</v>
      </c>
      <c r="J278" s="41">
        <f t="shared" si="57"/>
        <v>461.57544734208187</v>
      </c>
      <c r="K278">
        <f t="shared" si="58"/>
        <v>1.9975353858064191</v>
      </c>
      <c r="L278">
        <f t="shared" si="59"/>
        <v>0</v>
      </c>
      <c r="M278" s="41">
        <f t="shared" si="60"/>
        <v>1.9975353858064191</v>
      </c>
      <c r="N278" s="5">
        <f t="shared" si="52"/>
        <v>6.342168343850836E-8</v>
      </c>
      <c r="O278" s="4">
        <f>SUM($N$41:N278)*0.1+$N$8</f>
        <v>1.784718032918247E-6</v>
      </c>
      <c r="P278" s="4">
        <f>SUM($O$41:O278)+0</f>
        <v>3.052658699558202E-4</v>
      </c>
      <c r="Q278" s="5">
        <f t="shared" si="53"/>
        <v>-3.0264207770291768E-7</v>
      </c>
      <c r="R278" s="4">
        <f>SUM($Q$41:Q278)*0.1+$T$8</f>
        <v>1.248559275335292E-6</v>
      </c>
      <c r="S278" s="4">
        <f>SUM($R$41:R278)+0</f>
        <v>8.6738522226837908E-4</v>
      </c>
      <c r="T278">
        <f t="shared" si="61"/>
        <v>2.1780997959343753E-6</v>
      </c>
      <c r="U278">
        <f t="shared" si="62"/>
        <v>9.1953486892528931E-4</v>
      </c>
      <c r="W278" s="1"/>
    </row>
    <row r="279" spans="1:23" x14ac:dyDescent="0.25">
      <c r="A279" s="7"/>
      <c r="B279">
        <f t="shared" si="63"/>
        <v>23.800000000000068</v>
      </c>
      <c r="C279">
        <f t="shared" si="48"/>
        <v>-367.55259694786133</v>
      </c>
      <c r="D279">
        <f t="shared" si="49"/>
        <v>318.30988618379064</v>
      </c>
      <c r="E279" s="2">
        <f t="shared" si="50"/>
        <v>-334.26143951509755</v>
      </c>
      <c r="F279">
        <f t="shared" si="54"/>
        <v>0</v>
      </c>
      <c r="G279">
        <f t="shared" si="55"/>
        <v>-1587.5797112051548</v>
      </c>
      <c r="H279">
        <f t="shared" si="51"/>
        <v>7575.7752911742391</v>
      </c>
      <c r="I279" s="2">
        <f t="shared" si="56"/>
        <v>7740.3346569638943</v>
      </c>
      <c r="J279" s="41">
        <f t="shared" si="57"/>
        <v>461.57544734208187</v>
      </c>
      <c r="K279">
        <f t="shared" si="58"/>
        <v>2.0059638051558131</v>
      </c>
      <c r="L279">
        <f t="shared" si="59"/>
        <v>0</v>
      </c>
      <c r="M279" s="41">
        <f t="shared" si="60"/>
        <v>2.0059638051558131</v>
      </c>
      <c r="N279" s="5">
        <f t="shared" si="52"/>
        <v>6.3689285478333293E-8</v>
      </c>
      <c r="O279" s="4">
        <f>SUM($N$41:N279)*0.1+$N$8</f>
        <v>1.7910869614660802E-6</v>
      </c>
      <c r="P279" s="4">
        <f>SUM($O$41:O279)+0</f>
        <v>3.0705695691728629E-4</v>
      </c>
      <c r="Q279" s="5">
        <f t="shared" si="53"/>
        <v>-3.0391904849491312E-7</v>
      </c>
      <c r="R279" s="4">
        <f>SUM($Q$41:Q279)*0.1+$T$8</f>
        <v>1.2181673704858006E-6</v>
      </c>
      <c r="S279" s="4">
        <f>SUM($R$41:R279)+0</f>
        <v>8.6860338963886492E-4</v>
      </c>
      <c r="T279">
        <f t="shared" si="61"/>
        <v>2.1660850043454172E-6</v>
      </c>
      <c r="U279">
        <f t="shared" si="62"/>
        <v>9.2127944907255475E-4</v>
      </c>
      <c r="W279" s="1"/>
    </row>
    <row r="280" spans="1:23" x14ac:dyDescent="0.25">
      <c r="A280" s="7"/>
      <c r="B280">
        <f t="shared" si="63"/>
        <v>23.90000000000007</v>
      </c>
      <c r="C280">
        <f t="shared" si="48"/>
        <v>-367.55259694786133</v>
      </c>
      <c r="D280">
        <f t="shared" si="49"/>
        <v>318.30988618379064</v>
      </c>
      <c r="E280" s="2">
        <f t="shared" si="50"/>
        <v>-334.26143951509755</v>
      </c>
      <c r="F280">
        <f t="shared" si="54"/>
        <v>0</v>
      </c>
      <c r="G280">
        <f t="shared" si="55"/>
        <v>-1594.2502141934117</v>
      </c>
      <c r="H280">
        <f t="shared" si="51"/>
        <v>7607.6062797926188</v>
      </c>
      <c r="I280" s="2">
        <f t="shared" si="56"/>
        <v>7772.8570714889538</v>
      </c>
      <c r="J280" s="41">
        <f t="shared" si="57"/>
        <v>461.57544734208187</v>
      </c>
      <c r="K280">
        <f t="shared" si="58"/>
        <v>2.0143922245052077</v>
      </c>
      <c r="L280">
        <f t="shared" si="59"/>
        <v>0</v>
      </c>
      <c r="M280" s="41">
        <f t="shared" si="60"/>
        <v>2.0143922245052077</v>
      </c>
      <c r="N280" s="5">
        <f t="shared" si="52"/>
        <v>6.3956887518158213E-8</v>
      </c>
      <c r="O280" s="4">
        <f>SUM($N$41:N280)*0.1+$N$8</f>
        <v>1.7974826502178959E-6</v>
      </c>
      <c r="P280" s="4">
        <f>SUM($O$41:O280)+0</f>
        <v>3.088544395675042E-4</v>
      </c>
      <c r="Q280" s="5">
        <f t="shared" si="53"/>
        <v>-3.0519601928690855E-7</v>
      </c>
      <c r="R280" s="4">
        <f>SUM($Q$41:Q280)*0.1+$T$8</f>
        <v>1.1876477685571096E-6</v>
      </c>
      <c r="S280" s="4">
        <f>SUM($R$41:R280)+0</f>
        <v>8.6979103740742207E-4</v>
      </c>
      <c r="T280">
        <f t="shared" si="61"/>
        <v>2.154402724653177E-6</v>
      </c>
      <c r="U280">
        <f t="shared" si="62"/>
        <v>9.2299919479641834E-4</v>
      </c>
      <c r="W280" s="1"/>
    </row>
    <row r="281" spans="1:23" x14ac:dyDescent="0.25">
      <c r="A281" s="7"/>
      <c r="B281">
        <f t="shared" si="63"/>
        <v>24.000000000000071</v>
      </c>
      <c r="C281">
        <f t="shared" si="48"/>
        <v>-367.55259694786133</v>
      </c>
      <c r="D281">
        <f t="shared" si="49"/>
        <v>318.30988618379064</v>
      </c>
      <c r="E281" s="2">
        <f t="shared" si="50"/>
        <v>-334.26143951509755</v>
      </c>
      <c r="F281">
        <f t="shared" si="54"/>
        <v>0</v>
      </c>
      <c r="G281">
        <f t="shared" si="55"/>
        <v>-1600.9207171816688</v>
      </c>
      <c r="H281">
        <f t="shared" si="51"/>
        <v>7639.4372684109976</v>
      </c>
      <c r="I281" s="2">
        <f t="shared" si="56"/>
        <v>7805.3794860140115</v>
      </c>
      <c r="J281" s="41">
        <f t="shared" si="57"/>
        <v>461.57544734208187</v>
      </c>
      <c r="K281">
        <f t="shared" si="58"/>
        <v>2.0228206438546015</v>
      </c>
      <c r="L281">
        <f t="shared" si="59"/>
        <v>0</v>
      </c>
      <c r="M281" s="41">
        <f t="shared" si="60"/>
        <v>2.0228206438546015</v>
      </c>
      <c r="N281" s="5">
        <f t="shared" si="52"/>
        <v>6.4224489557983159E-8</v>
      </c>
      <c r="O281" s="4">
        <f>SUM($N$41:N281)*0.1+$N$8</f>
        <v>1.8039050991736944E-6</v>
      </c>
      <c r="P281" s="4">
        <f>SUM($O$41:O281)+0</f>
        <v>3.1065834466667791E-4</v>
      </c>
      <c r="Q281" s="5">
        <f t="shared" si="53"/>
        <v>-3.0647299007890399E-7</v>
      </c>
      <c r="R281" s="4">
        <f>SUM($Q$41:Q281)*0.1+$T$8</f>
        <v>1.1570004695492191E-6</v>
      </c>
      <c r="S281" s="4">
        <f>SUM($R$41:R281)+0</f>
        <v>8.7094803787697128E-4</v>
      </c>
      <c r="T281">
        <f t="shared" si="61"/>
        <v>2.1430640898867143E-6</v>
      </c>
      <c r="U281">
        <f t="shared" si="62"/>
        <v>9.2469405307527887E-4</v>
      </c>
      <c r="W281" s="1"/>
    </row>
    <row r="282" spans="1:23" x14ac:dyDescent="0.25">
      <c r="A282" s="7"/>
      <c r="B282">
        <f t="shared" si="63"/>
        <v>24.100000000000072</v>
      </c>
      <c r="C282">
        <f t="shared" si="48"/>
        <v>-367.55259694786133</v>
      </c>
      <c r="D282">
        <f t="shared" si="49"/>
        <v>318.30988618379064</v>
      </c>
      <c r="E282" s="2">
        <f t="shared" si="50"/>
        <v>-334.26143951509755</v>
      </c>
      <c r="F282">
        <f t="shared" si="54"/>
        <v>0</v>
      </c>
      <c r="G282">
        <f t="shared" si="55"/>
        <v>-1607.5912201699257</v>
      </c>
      <c r="H282">
        <f t="shared" si="51"/>
        <v>7671.2682570293773</v>
      </c>
      <c r="I282" s="2">
        <f t="shared" si="56"/>
        <v>7837.901900539071</v>
      </c>
      <c r="J282" s="41">
        <f t="shared" si="57"/>
        <v>461.57544734208187</v>
      </c>
      <c r="K282">
        <f t="shared" si="58"/>
        <v>2.0312490632039961</v>
      </c>
      <c r="L282">
        <f t="shared" si="59"/>
        <v>0</v>
      </c>
      <c r="M282" s="41">
        <f t="shared" si="60"/>
        <v>2.0312490632039961</v>
      </c>
      <c r="N282" s="5">
        <f t="shared" si="52"/>
        <v>6.4492091597808079E-8</v>
      </c>
      <c r="O282" s="4">
        <f>SUM($N$41:N282)*0.1+$N$8</f>
        <v>1.8103543083334751E-6</v>
      </c>
      <c r="P282" s="4">
        <f>SUM($O$41:O282)+0</f>
        <v>3.1246869897501138E-4</v>
      </c>
      <c r="Q282" s="5">
        <f t="shared" si="53"/>
        <v>-3.0774996087089948E-7</v>
      </c>
      <c r="R282" s="4">
        <f>SUM($Q$41:Q282)*0.1+$T$8</f>
        <v>1.1262254734621292E-6</v>
      </c>
      <c r="S282" s="4">
        <f>SUM($R$41:R282)+0</f>
        <v>8.7207426335043339E-4</v>
      </c>
      <c r="T282">
        <f t="shared" si="61"/>
        <v>2.1320803312203253E-6</v>
      </c>
      <c r="U282">
        <f t="shared" si="62"/>
        <v>9.2636397200956456E-4</v>
      </c>
      <c r="W282" s="1"/>
    </row>
    <row r="283" spans="1:23" x14ac:dyDescent="0.25">
      <c r="A283" s="7"/>
      <c r="B283">
        <f t="shared" si="63"/>
        <v>24.200000000000074</v>
      </c>
      <c r="C283">
        <f t="shared" si="48"/>
        <v>-367.55259694786133</v>
      </c>
      <c r="D283">
        <f t="shared" si="49"/>
        <v>318.30988618379064</v>
      </c>
      <c r="E283" s="2">
        <f t="shared" si="50"/>
        <v>-334.26143951509755</v>
      </c>
      <c r="F283">
        <f t="shared" si="54"/>
        <v>0</v>
      </c>
      <c r="G283">
        <f t="shared" si="55"/>
        <v>-1614.2617231581828</v>
      </c>
      <c r="H283">
        <f t="shared" si="51"/>
        <v>7703.099245647757</v>
      </c>
      <c r="I283" s="2">
        <f t="shared" si="56"/>
        <v>7870.4243150641296</v>
      </c>
      <c r="J283" s="41">
        <f t="shared" si="57"/>
        <v>461.57544734208187</v>
      </c>
      <c r="K283">
        <f t="shared" si="58"/>
        <v>2.0396774825533903</v>
      </c>
      <c r="L283">
        <f t="shared" si="59"/>
        <v>0</v>
      </c>
      <c r="M283" s="41">
        <f t="shared" si="60"/>
        <v>2.0396774825533903</v>
      </c>
      <c r="N283" s="5">
        <f t="shared" si="52"/>
        <v>6.4759693637633013E-8</v>
      </c>
      <c r="O283" s="4">
        <f>SUM($N$41:N283)*0.1+$N$8</f>
        <v>1.8168302776972385E-6</v>
      </c>
      <c r="P283" s="4">
        <f>SUM($O$41:O283)+0</f>
        <v>3.1428552925270864E-4</v>
      </c>
      <c r="Q283" s="5">
        <f t="shared" si="53"/>
        <v>-3.0902693166289491E-7</v>
      </c>
      <c r="R283" s="4">
        <f>SUM($Q$41:Q283)*0.1+$T$8</f>
        <v>1.0953227802958398E-6</v>
      </c>
      <c r="S283" s="4">
        <f>SUM($R$41:R283)+0</f>
        <v>8.7316958613072927E-4</v>
      </c>
      <c r="T283">
        <f t="shared" si="61"/>
        <v>2.1214627621036465E-6</v>
      </c>
      <c r="U283">
        <f t="shared" si="62"/>
        <v>9.2800890084166984E-4</v>
      </c>
      <c r="W283" s="1"/>
    </row>
    <row r="284" spans="1:23" x14ac:dyDescent="0.25">
      <c r="A284" s="7"/>
      <c r="B284">
        <f t="shared" si="63"/>
        <v>24.300000000000075</v>
      </c>
      <c r="C284">
        <f t="shared" si="48"/>
        <v>-367.55259694786133</v>
      </c>
      <c r="D284">
        <f t="shared" si="49"/>
        <v>318.30988618379064</v>
      </c>
      <c r="E284" s="2">
        <f t="shared" si="50"/>
        <v>-334.26143951509755</v>
      </c>
      <c r="F284">
        <f t="shared" si="54"/>
        <v>0</v>
      </c>
      <c r="G284">
        <f t="shared" si="55"/>
        <v>-1620.9322261464399</v>
      </c>
      <c r="H284">
        <f t="shared" si="51"/>
        <v>7734.9302342661367</v>
      </c>
      <c r="I284" s="2">
        <f t="shared" si="56"/>
        <v>7902.9467295891882</v>
      </c>
      <c r="J284" s="41">
        <f t="shared" si="57"/>
        <v>461.57544734208187</v>
      </c>
      <c r="K284">
        <f t="shared" si="58"/>
        <v>2.0481059019027845</v>
      </c>
      <c r="L284">
        <f t="shared" si="59"/>
        <v>0</v>
      </c>
      <c r="M284" s="41">
        <f t="shared" si="60"/>
        <v>2.0481059019027845</v>
      </c>
      <c r="N284" s="5">
        <f t="shared" si="52"/>
        <v>6.5027295677457946E-8</v>
      </c>
      <c r="O284" s="4">
        <f>SUM($N$41:N284)*0.1+$N$8</f>
        <v>1.8233330072649843E-6</v>
      </c>
      <c r="P284" s="4">
        <f>SUM($O$41:O284)+0</f>
        <v>3.161088622599736E-4</v>
      </c>
      <c r="Q284" s="5">
        <f t="shared" si="53"/>
        <v>-3.1030390245489035E-7</v>
      </c>
      <c r="R284" s="4">
        <f>SUM($Q$41:Q284)*0.1+$T$8</f>
        <v>1.0642923900503504E-6</v>
      </c>
      <c r="S284" s="4">
        <f>SUM($R$41:R284)+0</f>
        <v>8.7423387852077965E-4</v>
      </c>
      <c r="T284">
        <f t="shared" si="61"/>
        <v>2.1112227610797156E-6</v>
      </c>
      <c r="U284">
        <f t="shared" si="62"/>
        <v>9.2962878997628951E-4</v>
      </c>
      <c r="W284" s="1"/>
    </row>
    <row r="285" spans="1:23" x14ac:dyDescent="0.25">
      <c r="A285" s="7"/>
      <c r="B285">
        <f t="shared" si="63"/>
        <v>24.400000000000077</v>
      </c>
      <c r="C285">
        <f t="shared" si="48"/>
        <v>-367.55259694786133</v>
      </c>
      <c r="D285">
        <f t="shared" si="49"/>
        <v>318.30988618379064</v>
      </c>
      <c r="E285" s="2">
        <f t="shared" si="50"/>
        <v>-334.26143951509755</v>
      </c>
      <c r="F285">
        <f t="shared" si="54"/>
        <v>0</v>
      </c>
      <c r="G285">
        <f t="shared" si="55"/>
        <v>-1627.6027291346968</v>
      </c>
      <c r="H285">
        <f t="shared" si="51"/>
        <v>7766.7612228845164</v>
      </c>
      <c r="I285" s="2">
        <f t="shared" si="56"/>
        <v>7935.4691441142477</v>
      </c>
      <c r="J285" s="41">
        <f t="shared" si="57"/>
        <v>461.57544734208187</v>
      </c>
      <c r="K285">
        <f t="shared" si="58"/>
        <v>2.0565343212521792</v>
      </c>
      <c r="L285">
        <f t="shared" si="59"/>
        <v>0</v>
      </c>
      <c r="M285" s="41">
        <f t="shared" si="60"/>
        <v>2.0565343212521792</v>
      </c>
      <c r="N285" s="5">
        <f t="shared" si="52"/>
        <v>6.5294897717282879E-8</v>
      </c>
      <c r="O285" s="4">
        <f>SUM($N$41:N285)*0.1+$N$8</f>
        <v>1.8298624970367124E-6</v>
      </c>
      <c r="P285" s="4">
        <f>SUM($O$41:O285)+0</f>
        <v>3.179387247570103E-4</v>
      </c>
      <c r="Q285" s="5">
        <f t="shared" si="53"/>
        <v>-3.1158087324688584E-7</v>
      </c>
      <c r="R285" s="4">
        <f>SUM($Q$41:Q285)*0.1+$T$8</f>
        <v>1.033134302725662E-6</v>
      </c>
      <c r="S285" s="4">
        <f>SUM($R$41:R285)+0</f>
        <v>8.7526701282350527E-4</v>
      </c>
      <c r="T285">
        <f t="shared" si="61"/>
        <v>2.1013717532911382E-6</v>
      </c>
      <c r="U285">
        <f t="shared" si="62"/>
        <v>9.3122359100116013E-4</v>
      </c>
      <c r="W285" s="1"/>
    </row>
    <row r="286" spans="1:23" x14ac:dyDescent="0.25">
      <c r="A286" s="7"/>
      <c r="B286">
        <f t="shared" si="63"/>
        <v>24.500000000000078</v>
      </c>
      <c r="C286">
        <f t="shared" si="48"/>
        <v>-367.55259694786133</v>
      </c>
      <c r="D286">
        <f t="shared" si="49"/>
        <v>318.30988618379064</v>
      </c>
      <c r="E286" s="2">
        <f t="shared" si="50"/>
        <v>-334.26143951509755</v>
      </c>
      <c r="F286">
        <f t="shared" si="54"/>
        <v>0</v>
      </c>
      <c r="G286">
        <f t="shared" si="55"/>
        <v>-1634.2732321229539</v>
      </c>
      <c r="H286">
        <f t="shared" si="51"/>
        <v>7798.5922115028952</v>
      </c>
      <c r="I286" s="2">
        <f t="shared" si="56"/>
        <v>7967.9915586393054</v>
      </c>
      <c r="J286" s="41">
        <f t="shared" si="57"/>
        <v>461.57544734208187</v>
      </c>
      <c r="K286">
        <f t="shared" si="58"/>
        <v>2.0649627406015729</v>
      </c>
      <c r="L286">
        <f t="shared" si="59"/>
        <v>0</v>
      </c>
      <c r="M286" s="41">
        <f t="shared" si="60"/>
        <v>2.0649627406015729</v>
      </c>
      <c r="N286" s="5">
        <f t="shared" si="52"/>
        <v>6.5562499757107812E-8</v>
      </c>
      <c r="O286" s="4">
        <f>SUM($N$41:N286)*0.1+$N$8</f>
        <v>1.8364187470124233E-6</v>
      </c>
      <c r="P286" s="4">
        <f>SUM($O$41:O286)+0</f>
        <v>3.1977514350402275E-4</v>
      </c>
      <c r="Q286" s="5">
        <f t="shared" si="53"/>
        <v>-3.1285784403888122E-7</v>
      </c>
      <c r="R286" s="4">
        <f>SUM($Q$41:Q286)*0.1+$T$8</f>
        <v>1.0018485183217737E-6</v>
      </c>
      <c r="S286" s="4">
        <f>SUM($R$41:R286)+0</f>
        <v>8.76268861341827E-4</v>
      </c>
      <c r="T286">
        <f t="shared" si="61"/>
        <v>2.0919211906862583E-6</v>
      </c>
      <c r="U286">
        <f t="shared" si="62"/>
        <v>9.3279325670821633E-4</v>
      </c>
      <c r="W286" s="1"/>
    </row>
    <row r="287" spans="1:23" x14ac:dyDescent="0.25">
      <c r="A287" s="7"/>
      <c r="B287">
        <f t="shared" si="63"/>
        <v>24.60000000000008</v>
      </c>
      <c r="C287">
        <f t="shared" si="48"/>
        <v>-367.55259694786133</v>
      </c>
      <c r="D287">
        <f t="shared" si="49"/>
        <v>318.30988618379064</v>
      </c>
      <c r="E287" s="2">
        <f t="shared" si="50"/>
        <v>-334.26143951509755</v>
      </c>
      <c r="F287">
        <f t="shared" si="54"/>
        <v>0</v>
      </c>
      <c r="G287">
        <f t="shared" si="55"/>
        <v>-1640.943735111211</v>
      </c>
      <c r="H287">
        <f t="shared" si="51"/>
        <v>7830.4232001212749</v>
      </c>
      <c r="I287" s="2">
        <f t="shared" si="56"/>
        <v>8000.513973164364</v>
      </c>
      <c r="J287" s="41">
        <f t="shared" si="57"/>
        <v>461.57544734208187</v>
      </c>
      <c r="K287">
        <f t="shared" si="58"/>
        <v>2.0733911599509671</v>
      </c>
      <c r="L287">
        <f t="shared" si="59"/>
        <v>0</v>
      </c>
      <c r="M287" s="41">
        <f t="shared" si="60"/>
        <v>2.0733911599509671</v>
      </c>
      <c r="N287" s="5">
        <f t="shared" si="52"/>
        <v>6.5830101796932745E-8</v>
      </c>
      <c r="O287" s="4">
        <f>SUM($N$41:N287)*0.1+$N$8</f>
        <v>1.8430017571921165E-6</v>
      </c>
      <c r="P287" s="4">
        <f>SUM($O$41:O287)+0</f>
        <v>3.2161814526121486E-4</v>
      </c>
      <c r="Q287" s="5">
        <f t="shared" si="53"/>
        <v>-3.1413481483087671E-7</v>
      </c>
      <c r="R287" s="4">
        <f>SUM($Q$41:Q287)*0.1+$T$8</f>
        <v>9.7043503683868596E-7</v>
      </c>
      <c r="S287" s="4">
        <f>SUM($R$41:R287)+0</f>
        <v>8.7723929637866568E-4</v>
      </c>
      <c r="T287">
        <f t="shared" si="61"/>
        <v>2.0828825309501566E-6</v>
      </c>
      <c r="U287">
        <f t="shared" si="62"/>
        <v>9.34337741115171E-4</v>
      </c>
      <c r="W287" s="1"/>
    </row>
    <row r="288" spans="1:23" x14ac:dyDescent="0.25">
      <c r="A288" s="7"/>
      <c r="B288">
        <f t="shared" si="63"/>
        <v>24.700000000000081</v>
      </c>
      <c r="C288">
        <f t="shared" si="48"/>
        <v>-367.55259694786133</v>
      </c>
      <c r="D288">
        <f t="shared" si="49"/>
        <v>318.30988618379064</v>
      </c>
      <c r="E288" s="2">
        <f t="shared" si="50"/>
        <v>-334.26143951509755</v>
      </c>
      <c r="F288">
        <f t="shared" si="54"/>
        <v>0</v>
      </c>
      <c r="G288">
        <f t="shared" si="55"/>
        <v>-1647.6142380994679</v>
      </c>
      <c r="H288">
        <f t="shared" si="51"/>
        <v>7862.2541887396546</v>
      </c>
      <c r="I288" s="2">
        <f t="shared" si="56"/>
        <v>8033.0363876894235</v>
      </c>
      <c r="J288" s="41">
        <f t="shared" si="57"/>
        <v>461.57544734208187</v>
      </c>
      <c r="K288">
        <f t="shared" si="58"/>
        <v>2.0818195793003618</v>
      </c>
      <c r="L288">
        <f t="shared" si="59"/>
        <v>0</v>
      </c>
      <c r="M288" s="41">
        <f t="shared" si="60"/>
        <v>2.0818195793003618</v>
      </c>
      <c r="N288" s="5">
        <f t="shared" si="52"/>
        <v>6.6097703836757679E-8</v>
      </c>
      <c r="O288" s="4">
        <f>SUM($N$41:N288)*0.1+$N$8</f>
        <v>1.8496115275757923E-6</v>
      </c>
      <c r="P288" s="4">
        <f>SUM($O$41:O288)+0</f>
        <v>3.2346775678879068E-4</v>
      </c>
      <c r="Q288" s="5">
        <f t="shared" si="53"/>
        <v>-3.1541178562287214E-7</v>
      </c>
      <c r="R288" s="4">
        <f>SUM($Q$41:Q288)*0.1+$T$8</f>
        <v>9.3889385827639869E-7</v>
      </c>
      <c r="S288" s="4">
        <f>SUM($R$41:R288)+0</f>
        <v>8.7817819023694205E-4</v>
      </c>
      <c r="T288">
        <f t="shared" si="61"/>
        <v>2.0742672151992369E-6</v>
      </c>
      <c r="U288">
        <f t="shared" si="62"/>
        <v>9.3585699948753017E-4</v>
      </c>
      <c r="W288" s="1"/>
    </row>
    <row r="289" spans="1:23" x14ac:dyDescent="0.25">
      <c r="A289" s="7"/>
      <c r="B289">
        <f t="shared" si="63"/>
        <v>24.800000000000082</v>
      </c>
      <c r="C289">
        <f t="shared" si="48"/>
        <v>-367.55259694786133</v>
      </c>
      <c r="D289">
        <f t="shared" si="49"/>
        <v>318.30988618379064</v>
      </c>
      <c r="E289" s="2">
        <f t="shared" si="50"/>
        <v>-334.26143951509755</v>
      </c>
      <c r="F289">
        <f t="shared" si="54"/>
        <v>0</v>
      </c>
      <c r="G289">
        <f t="shared" si="55"/>
        <v>-1654.284741087725</v>
      </c>
      <c r="H289">
        <f t="shared" si="51"/>
        <v>7894.0851773580343</v>
      </c>
      <c r="I289" s="2">
        <f t="shared" si="56"/>
        <v>8065.5588022144821</v>
      </c>
      <c r="J289" s="41">
        <f t="shared" si="57"/>
        <v>461.57544734208187</v>
      </c>
      <c r="K289">
        <f t="shared" si="58"/>
        <v>2.090247998649756</v>
      </c>
      <c r="L289">
        <f t="shared" si="59"/>
        <v>0</v>
      </c>
      <c r="M289" s="41">
        <f t="shared" si="60"/>
        <v>2.090247998649756</v>
      </c>
      <c r="N289" s="5">
        <f t="shared" si="52"/>
        <v>6.6365305876582612E-8</v>
      </c>
      <c r="O289" s="4">
        <f>SUM($N$41:N289)*0.1+$N$8</f>
        <v>1.8562480581634506E-6</v>
      </c>
      <c r="P289" s="4">
        <f>SUM($O$41:O289)+0</f>
        <v>3.253240048469541E-4</v>
      </c>
      <c r="Q289" s="5">
        <f t="shared" si="53"/>
        <v>-3.1668875641486758E-7</v>
      </c>
      <c r="R289" s="4">
        <f>SUM($Q$41:Q289)*0.1+$T$8</f>
        <v>9.0722498263491193E-7</v>
      </c>
      <c r="S289" s="4">
        <f>SUM($R$41:R289)+0</f>
        <v>8.7908541521957697E-4</v>
      </c>
      <c r="T289">
        <f t="shared" si="61"/>
        <v>2.066086644493037E-6</v>
      </c>
      <c r="U289">
        <f t="shared" si="62"/>
        <v>9.3735098836104989E-4</v>
      </c>
      <c r="W289" s="1"/>
    </row>
    <row r="290" spans="1:23" x14ac:dyDescent="0.25">
      <c r="A290" s="7"/>
      <c r="B290">
        <f t="shared" si="63"/>
        <v>24.900000000000084</v>
      </c>
      <c r="C290">
        <f t="shared" si="48"/>
        <v>-367.55259694786133</v>
      </c>
      <c r="D290">
        <f t="shared" si="49"/>
        <v>318.30988618379064</v>
      </c>
      <c r="E290" s="2">
        <f t="shared" si="50"/>
        <v>-334.26143951509755</v>
      </c>
      <c r="F290">
        <f t="shared" si="54"/>
        <v>0</v>
      </c>
      <c r="G290">
        <f t="shared" si="55"/>
        <v>-1660.9552440759821</v>
      </c>
      <c r="H290">
        <f t="shared" si="51"/>
        <v>7925.9161659764131</v>
      </c>
      <c r="I290" s="2">
        <f t="shared" si="56"/>
        <v>8098.0812167395397</v>
      </c>
      <c r="J290" s="41">
        <f t="shared" si="57"/>
        <v>461.57544734208187</v>
      </c>
      <c r="K290">
        <f t="shared" si="58"/>
        <v>2.0986764179991502</v>
      </c>
      <c r="L290">
        <f t="shared" si="59"/>
        <v>0</v>
      </c>
      <c r="M290" s="41">
        <f t="shared" si="60"/>
        <v>2.0986764179991502</v>
      </c>
      <c r="N290" s="5">
        <f t="shared" si="52"/>
        <v>6.6632907916407545E-8</v>
      </c>
      <c r="O290" s="4">
        <f>SUM($N$41:N290)*0.1+$N$8</f>
        <v>1.8629113489550916E-6</v>
      </c>
      <c r="P290" s="4">
        <f>SUM($O$41:O290)+0</f>
        <v>3.2718691619590921E-4</v>
      </c>
      <c r="Q290" s="5">
        <f t="shared" si="53"/>
        <v>-3.1796572720686301E-7</v>
      </c>
      <c r="R290" s="4">
        <f>SUM($Q$41:Q290)*0.1+$T$8</f>
        <v>8.7542840991422569E-7</v>
      </c>
      <c r="S290" s="4">
        <f>SUM($R$41:R290)+0</f>
        <v>8.7996084362949119E-4</v>
      </c>
      <c r="T290">
        <f t="shared" si="61"/>
        <v>2.0583521552325853E-6</v>
      </c>
      <c r="U290">
        <f t="shared" si="62"/>
        <v>9.388196655646465E-4</v>
      </c>
      <c r="W290" s="1"/>
    </row>
    <row r="291" spans="1:23" x14ac:dyDescent="0.25">
      <c r="A291" s="7"/>
      <c r="B291">
        <f t="shared" si="63"/>
        <v>25.000000000000085</v>
      </c>
      <c r="C291">
        <f t="shared" si="48"/>
        <v>-367.55259694786133</v>
      </c>
      <c r="D291">
        <f t="shared" si="49"/>
        <v>318.30988618379064</v>
      </c>
      <c r="E291" s="2">
        <f t="shared" si="50"/>
        <v>-334.26143951509755</v>
      </c>
      <c r="F291">
        <f t="shared" si="54"/>
        <v>0</v>
      </c>
      <c r="G291">
        <f t="shared" si="55"/>
        <v>-1667.625747064239</v>
      </c>
      <c r="H291">
        <f t="shared" si="51"/>
        <v>7957.7471545947928</v>
      </c>
      <c r="I291" s="2">
        <f t="shared" si="56"/>
        <v>8130.6036312645983</v>
      </c>
      <c r="J291" s="41">
        <f t="shared" si="57"/>
        <v>461.57544734208187</v>
      </c>
      <c r="K291">
        <f t="shared" si="58"/>
        <v>2.1071048373485444</v>
      </c>
      <c r="L291">
        <f t="shared" si="59"/>
        <v>0</v>
      </c>
      <c r="M291" s="41">
        <f t="shared" si="60"/>
        <v>2.1071048373485444</v>
      </c>
      <c r="N291" s="5">
        <f t="shared" si="52"/>
        <v>6.6900509956232478E-8</v>
      </c>
      <c r="O291" s="4">
        <f>SUM($N$41:N291)*0.1+$N$8</f>
        <v>1.8696013999507148E-6</v>
      </c>
      <c r="P291" s="4">
        <f>SUM($O$41:O291)+0</f>
        <v>3.2905651759585993E-4</v>
      </c>
      <c r="Q291" s="5">
        <f t="shared" si="53"/>
        <v>-3.192426979988585E-7</v>
      </c>
      <c r="R291" s="4">
        <f>SUM($Q$41:Q291)*0.1+$T$8</f>
        <v>8.4350414011433911E-7</v>
      </c>
      <c r="S291" s="4">
        <f>SUM($R$41:R291)+0</f>
        <v>8.8080434776960554E-4</v>
      </c>
      <c r="T291">
        <f t="shared" si="61"/>
        <v>2.0510749935308808E-6</v>
      </c>
      <c r="U291">
        <f t="shared" si="62"/>
        <v>9.4026299024376934E-4</v>
      </c>
      <c r="W291" s="1"/>
    </row>
    <row r="292" spans="1:23" x14ac:dyDescent="0.25">
      <c r="A292" s="7"/>
      <c r="B292">
        <f t="shared" si="63"/>
        <v>25.100000000000087</v>
      </c>
      <c r="C292">
        <f t="shared" si="48"/>
        <v>-367.55259694786133</v>
      </c>
      <c r="D292">
        <f t="shared" si="49"/>
        <v>318.30988618379064</v>
      </c>
      <c r="E292" s="2">
        <f t="shared" si="50"/>
        <v>-334.26143951509755</v>
      </c>
      <c r="F292">
        <f t="shared" si="54"/>
        <v>0</v>
      </c>
      <c r="G292">
        <f t="shared" si="55"/>
        <v>-1674.2962500524961</v>
      </c>
      <c r="H292">
        <f t="shared" si="51"/>
        <v>7989.5781432131726</v>
      </c>
      <c r="I292" s="2">
        <f t="shared" si="56"/>
        <v>8163.1260457896578</v>
      </c>
      <c r="J292" s="41">
        <f t="shared" si="57"/>
        <v>461.57544734208187</v>
      </c>
      <c r="K292">
        <f t="shared" si="58"/>
        <v>2.1155332566979386</v>
      </c>
      <c r="L292">
        <f t="shared" si="59"/>
        <v>0</v>
      </c>
      <c r="M292" s="41">
        <f t="shared" si="60"/>
        <v>2.1155332566979386</v>
      </c>
      <c r="N292" s="5">
        <f t="shared" si="52"/>
        <v>6.7168111996057411E-8</v>
      </c>
      <c r="O292" s="4">
        <f>SUM($N$41:N292)*0.1+$N$8</f>
        <v>1.8763182111503204E-6</v>
      </c>
      <c r="P292" s="4">
        <f>SUM($O$41:O292)+0</f>
        <v>3.3093283580701023E-4</v>
      </c>
      <c r="Q292" s="5">
        <f t="shared" si="53"/>
        <v>-3.2051966879085394E-7</v>
      </c>
      <c r="R292" s="4">
        <f>SUM($Q$41:Q292)*0.1+$T$8</f>
        <v>8.114521732352539E-7</v>
      </c>
      <c r="S292" s="4">
        <f>SUM($R$41:R292)+0</f>
        <v>8.8161579994284079E-4</v>
      </c>
      <c r="T292">
        <f t="shared" si="61"/>
        <v>2.0442662886577556E-6</v>
      </c>
      <c r="U292">
        <f t="shared" si="62"/>
        <v>9.4168092288424566E-4</v>
      </c>
      <c r="W292" s="1"/>
    </row>
    <row r="293" spans="1:23" x14ac:dyDescent="0.25">
      <c r="A293" s="7"/>
      <c r="B293">
        <f t="shared" si="63"/>
        <v>25.200000000000088</v>
      </c>
      <c r="C293">
        <f t="shared" si="48"/>
        <v>-367.55259694786133</v>
      </c>
      <c r="D293">
        <f t="shared" si="49"/>
        <v>318.30988618379064</v>
      </c>
      <c r="E293" s="2">
        <f t="shared" si="50"/>
        <v>-334.26143951509755</v>
      </c>
      <c r="F293">
        <f t="shared" si="54"/>
        <v>0</v>
      </c>
      <c r="G293">
        <f t="shared" si="55"/>
        <v>-1680.966753040753</v>
      </c>
      <c r="H293">
        <f t="shared" si="51"/>
        <v>8021.4091318315523</v>
      </c>
      <c r="I293" s="2">
        <f t="shared" si="56"/>
        <v>8195.6484603147164</v>
      </c>
      <c r="J293" s="41">
        <f t="shared" si="57"/>
        <v>461.57544734208187</v>
      </c>
      <c r="K293">
        <f t="shared" si="58"/>
        <v>2.1239616760473328</v>
      </c>
      <c r="L293">
        <f t="shared" si="59"/>
        <v>0</v>
      </c>
      <c r="M293" s="41">
        <f t="shared" si="60"/>
        <v>2.1239616760473328</v>
      </c>
      <c r="N293" s="5">
        <f t="shared" si="52"/>
        <v>6.7435714035882345E-8</v>
      </c>
      <c r="O293" s="4">
        <f>SUM($N$41:N293)*0.1+$N$8</f>
        <v>1.8830617825539086E-6</v>
      </c>
      <c r="P293" s="4">
        <f>SUM($O$41:O293)+0</f>
        <v>3.3281589758956412E-4</v>
      </c>
      <c r="Q293" s="5">
        <f t="shared" si="53"/>
        <v>-3.2179663958284937E-7</v>
      </c>
      <c r="R293" s="4">
        <f>SUM($Q$41:Q293)*0.1+$T$8</f>
        <v>7.792725092769692E-7</v>
      </c>
      <c r="S293" s="4">
        <f>SUM($R$41:R293)+0</f>
        <v>8.8239507245211778E-4</v>
      </c>
      <c r="T293">
        <f t="shared" si="61"/>
        <v>2.0379370256781557E-6</v>
      </c>
      <c r="U293">
        <f t="shared" si="62"/>
        <v>9.4307342533660947E-4</v>
      </c>
      <c r="W293" s="1"/>
    </row>
    <row r="294" spans="1:23" x14ac:dyDescent="0.25">
      <c r="A294" s="7"/>
      <c r="B294">
        <f t="shared" si="63"/>
        <v>25.30000000000009</v>
      </c>
      <c r="C294">
        <f t="shared" si="48"/>
        <v>-367.55259694786133</v>
      </c>
      <c r="D294">
        <f t="shared" si="49"/>
        <v>318.30988618379064</v>
      </c>
      <c r="E294" s="2">
        <f t="shared" si="50"/>
        <v>-334.26143951509755</v>
      </c>
      <c r="F294">
        <f t="shared" si="54"/>
        <v>0</v>
      </c>
      <c r="G294">
        <f t="shared" si="55"/>
        <v>-1687.6372560290101</v>
      </c>
      <c r="H294">
        <f t="shared" si="51"/>
        <v>8053.240120449932</v>
      </c>
      <c r="I294" s="2">
        <f t="shared" si="56"/>
        <v>8228.1708748397759</v>
      </c>
      <c r="J294" s="41">
        <f t="shared" si="57"/>
        <v>461.57544734208187</v>
      </c>
      <c r="K294">
        <f t="shared" si="58"/>
        <v>2.1323900953967274</v>
      </c>
      <c r="L294">
        <f t="shared" si="59"/>
        <v>0</v>
      </c>
      <c r="M294" s="41">
        <f t="shared" si="60"/>
        <v>2.1323900953967274</v>
      </c>
      <c r="N294" s="5">
        <f t="shared" si="52"/>
        <v>6.7703316075707278E-8</v>
      </c>
      <c r="O294" s="4">
        <f>SUM($N$41:N294)*0.1+$N$8</f>
        <v>1.8898321141614793E-6</v>
      </c>
      <c r="P294" s="4">
        <f>SUM($O$41:O294)+0</f>
        <v>3.3470572970372559E-4</v>
      </c>
      <c r="Q294" s="5">
        <f t="shared" si="53"/>
        <v>-3.2307361037484486E-7</v>
      </c>
      <c r="R294" s="4">
        <f>SUM($Q$41:Q294)*0.1+$T$8</f>
        <v>7.4696514823948417E-7</v>
      </c>
      <c r="S294" s="4">
        <f>SUM($R$41:R294)+0</f>
        <v>8.8314203760035724E-4</v>
      </c>
      <c r="T294">
        <f t="shared" si="61"/>
        <v>2.0320980174195539E-6</v>
      </c>
      <c r="U294">
        <f t="shared" si="62"/>
        <v>9.4444046084092256E-4</v>
      </c>
      <c r="W294" s="1"/>
    </row>
    <row r="295" spans="1:23" x14ac:dyDescent="0.25">
      <c r="A295" s="7"/>
      <c r="B295">
        <f t="shared" si="63"/>
        <v>25.400000000000091</v>
      </c>
      <c r="C295">
        <f t="shared" si="48"/>
        <v>-367.55259694786133</v>
      </c>
      <c r="D295">
        <f t="shared" si="49"/>
        <v>318.30988618379064</v>
      </c>
      <c r="E295" s="2">
        <f t="shared" si="50"/>
        <v>-334.26143951509755</v>
      </c>
      <c r="F295">
        <f t="shared" si="54"/>
        <v>0</v>
      </c>
      <c r="G295">
        <f t="shared" si="55"/>
        <v>-1694.3077590172672</v>
      </c>
      <c r="H295">
        <f t="shared" si="51"/>
        <v>8085.0711090683108</v>
      </c>
      <c r="I295" s="2">
        <f t="shared" si="56"/>
        <v>8260.6932893648336</v>
      </c>
      <c r="J295" s="41">
        <f t="shared" si="57"/>
        <v>461.57544734208187</v>
      </c>
      <c r="K295">
        <f t="shared" si="58"/>
        <v>2.1408185147461212</v>
      </c>
      <c r="L295">
        <f t="shared" si="59"/>
        <v>0</v>
      </c>
      <c r="M295" s="41">
        <f t="shared" si="60"/>
        <v>2.1408185147461212</v>
      </c>
      <c r="N295" s="5">
        <f t="shared" si="52"/>
        <v>6.7970918115532211E-8</v>
      </c>
      <c r="O295" s="4">
        <f>SUM($N$41:N295)*0.1+$N$8</f>
        <v>1.8966292059730326E-6</v>
      </c>
      <c r="P295" s="4">
        <f>SUM($O$41:O295)+0</f>
        <v>3.3660235890969859E-4</v>
      </c>
      <c r="Q295" s="5">
        <f t="shared" si="53"/>
        <v>-3.2435058116684024E-7</v>
      </c>
      <c r="R295" s="4">
        <f>SUM($Q$41:Q295)*0.1+$T$8</f>
        <v>7.145300901228005E-7</v>
      </c>
      <c r="S295" s="4">
        <f>SUM($R$41:R295)+0</f>
        <v>8.8385656769048005E-4</v>
      </c>
      <c r="T295">
        <f t="shared" si="61"/>
        <v>2.0267598759203801E-6</v>
      </c>
      <c r="U295">
        <f t="shared" si="62"/>
        <v>9.4578199405210162E-4</v>
      </c>
      <c r="W295" s="1"/>
    </row>
    <row r="296" spans="1:23" x14ac:dyDescent="0.25">
      <c r="A296" s="7"/>
      <c r="B296">
        <f t="shared" si="63"/>
        <v>25.500000000000092</v>
      </c>
      <c r="C296">
        <f t="shared" si="48"/>
        <v>-367.55259694786133</v>
      </c>
      <c r="D296">
        <f t="shared" si="49"/>
        <v>318.30988618379064</v>
      </c>
      <c r="E296" s="2">
        <f t="shared" si="50"/>
        <v>-334.26143951509755</v>
      </c>
      <c r="F296">
        <f t="shared" si="54"/>
        <v>0</v>
      </c>
      <c r="G296">
        <f t="shared" si="55"/>
        <v>-1700.9782620055241</v>
      </c>
      <c r="H296">
        <f t="shared" si="51"/>
        <v>8116.9020976866905</v>
      </c>
      <c r="I296" s="2">
        <f t="shared" si="56"/>
        <v>8293.2157038898931</v>
      </c>
      <c r="J296" s="41">
        <f t="shared" si="57"/>
        <v>461.57544734208187</v>
      </c>
      <c r="K296">
        <f t="shared" si="58"/>
        <v>2.1492469340955158</v>
      </c>
      <c r="L296">
        <f t="shared" si="59"/>
        <v>0</v>
      </c>
      <c r="M296" s="41">
        <f t="shared" si="60"/>
        <v>2.1492469340955158</v>
      </c>
      <c r="N296" s="5">
        <f t="shared" si="52"/>
        <v>6.8238520155357144E-8</v>
      </c>
      <c r="O296" s="4">
        <f>SUM($N$41:N296)*0.1+$N$8</f>
        <v>1.9034530579885683E-6</v>
      </c>
      <c r="P296" s="4">
        <f>SUM($O$41:O296)+0</f>
        <v>3.3850581196768716E-4</v>
      </c>
      <c r="Q296" s="5">
        <f t="shared" si="53"/>
        <v>-3.2562755195883573E-7</v>
      </c>
      <c r="R296" s="4">
        <f>SUM($Q$41:Q296)*0.1+$T$8</f>
        <v>6.8196733492691649E-7</v>
      </c>
      <c r="S296" s="4">
        <f>SUM($R$41:R296)+0</f>
        <v>8.8453853502540693E-4</v>
      </c>
      <c r="T296">
        <f t="shared" si="61"/>
        <v>2.0219329835267422E-6</v>
      </c>
      <c r="U296">
        <f t="shared" si="62"/>
        <v>9.470979910657588E-4</v>
      </c>
      <c r="W296" s="1"/>
    </row>
    <row r="297" spans="1:23" x14ac:dyDescent="0.25">
      <c r="A297" s="7"/>
      <c r="B297">
        <f t="shared" si="63"/>
        <v>25.600000000000094</v>
      </c>
      <c r="C297">
        <f t="shared" ref="C297:C360" si="64">IF(B297&lt;$G$6,$B$11,$B$11+$B$9)</f>
        <v>-367.55259694786133</v>
      </c>
      <c r="D297">
        <f t="shared" ref="D297:D360" si="65">IF(B297&lt;18, $B$12, $B$12+$B$8 )</f>
        <v>318.30988618379064</v>
      </c>
      <c r="E297" s="2">
        <f t="shared" ref="E297:E360" si="66">IF(B297&lt;18, $B$13, $B$13+$B$10 )</f>
        <v>-334.26143951509755</v>
      </c>
      <c r="F297">
        <f t="shared" si="54"/>
        <v>0</v>
      </c>
      <c r="G297">
        <f t="shared" si="55"/>
        <v>-1707.6487649937812</v>
      </c>
      <c r="H297">
        <f t="shared" ref="H297:H360" si="67">IF(B297&lt;$G$6,-B297*$B$12,-B297*$B$12+(-B297+$G$6)*$B$8)</f>
        <v>8148.7330863050702</v>
      </c>
      <c r="I297" s="2">
        <f t="shared" si="56"/>
        <v>8325.7381184149526</v>
      </c>
      <c r="J297" s="41">
        <f t="shared" si="57"/>
        <v>461.57544734208187</v>
      </c>
      <c r="K297">
        <f t="shared" si="58"/>
        <v>2.1576753534449105</v>
      </c>
      <c r="L297">
        <f t="shared" si="59"/>
        <v>0</v>
      </c>
      <c r="M297" s="41">
        <f t="shared" si="60"/>
        <v>2.1576753534449105</v>
      </c>
      <c r="N297" s="5">
        <f t="shared" ref="N297:N360" si="68">-G297/($G$18*$B$28)</f>
        <v>6.8506122195182077E-8</v>
      </c>
      <c r="O297" s="4">
        <f>SUM($N$41:N297)*0.1+$N$8</f>
        <v>1.9103036702080865E-6</v>
      </c>
      <c r="P297" s="4">
        <f>SUM($O$41:O297)+0</f>
        <v>3.4041611563789527E-4</v>
      </c>
      <c r="Q297" s="5">
        <f t="shared" ref="Q297:Q360" si="69">-H297/($G$18*$B$28)</f>
        <v>-3.2690452275083117E-7</v>
      </c>
      <c r="R297" s="4">
        <f>SUM($Q$41:Q297)*0.1+$T$8</f>
        <v>6.4927688265183385E-7</v>
      </c>
      <c r="S297" s="4">
        <f>SUM($R$41:R297)+0</f>
        <v>8.8518781190805875E-4</v>
      </c>
      <c r="T297">
        <f t="shared" si="61"/>
        <v>2.0176274638189701E-6</v>
      </c>
      <c r="U297">
        <f t="shared" si="62"/>
        <v>9.483884194445701E-4</v>
      </c>
      <c r="W297" s="1"/>
    </row>
    <row r="298" spans="1:23" x14ac:dyDescent="0.25">
      <c r="A298" s="7"/>
      <c r="B298">
        <f t="shared" si="63"/>
        <v>25.700000000000095</v>
      </c>
      <c r="C298">
        <f t="shared" si="64"/>
        <v>-367.55259694786133</v>
      </c>
      <c r="D298">
        <f t="shared" si="65"/>
        <v>318.30988618379064</v>
      </c>
      <c r="E298" s="2">
        <f t="shared" si="66"/>
        <v>-334.26143951509755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-1714.3192679820384</v>
      </c>
      <c r="H298">
        <f t="shared" si="67"/>
        <v>8180.5640749234499</v>
      </c>
      <c r="I298" s="2">
        <f t="shared" ref="I298:I361" si="72">SQRT(H298*H298+G298*G298)</f>
        <v>8358.2605329400103</v>
      </c>
      <c r="J298" s="41">
        <f t="shared" ref="J298:J361" si="73">SQRT(D298*D298+E298*E298)</f>
        <v>461.57544734208187</v>
      </c>
      <c r="K298">
        <f t="shared" ref="K298:K361" si="74">32*I298/(PI()*$G$11^3)</f>
        <v>2.1661037727943042</v>
      </c>
      <c r="L298">
        <f t="shared" ref="L298:L361" si="75">16*F298/(PI()*$G$11^3)*$G$22</f>
        <v>0</v>
      </c>
      <c r="M298" s="41">
        <f t="shared" ref="M298:M361" si="76">SQRT(K298^2+3*L298^2)</f>
        <v>2.1661037727943042</v>
      </c>
      <c r="N298" s="5">
        <f t="shared" si="68"/>
        <v>6.877372423500701E-8</v>
      </c>
      <c r="O298" s="4">
        <f>SUM($N$41:N298)*0.1+$N$8</f>
        <v>1.9171810426315872E-6</v>
      </c>
      <c r="P298" s="4">
        <f>SUM($O$41:O298)+0</f>
        <v>3.4233329668052688E-4</v>
      </c>
      <c r="Q298" s="5">
        <f t="shared" si="69"/>
        <v>-3.281814935428266E-7</v>
      </c>
      <c r="R298" s="4">
        <f>SUM($Q$41:Q298)*0.1+$T$8</f>
        <v>6.1645873329755088E-7</v>
      </c>
      <c r="S298" s="4">
        <f>SUM($R$41:R298)+0</f>
        <v>8.8580427064135635E-4</v>
      </c>
      <c r="T298">
        <f t="shared" ref="T298:T361" si="77">SQRT(SUMSQ(O298,R298))</f>
        <v>2.0138531525622124E-6</v>
      </c>
      <c r="U298">
        <f t="shared" ref="U298:U361" si="78">SQRT(SUMSQ(S298,P298))</f>
        <v>9.4965324824518066E-4</v>
      </c>
      <c r="W298" s="1"/>
    </row>
    <row r="299" spans="1:23" x14ac:dyDescent="0.25">
      <c r="A299" s="7"/>
      <c r="B299">
        <f t="shared" ref="B299:B362" si="79">B298+0.1</f>
        <v>25.800000000000097</v>
      </c>
      <c r="C299">
        <f t="shared" si="64"/>
        <v>-367.55259694786133</v>
      </c>
      <c r="D299">
        <f t="shared" si="65"/>
        <v>318.30988618379064</v>
      </c>
      <c r="E299" s="2">
        <f t="shared" si="66"/>
        <v>-334.26143951509755</v>
      </c>
      <c r="F299">
        <f t="shared" si="70"/>
        <v>0</v>
      </c>
      <c r="G299">
        <f t="shared" si="71"/>
        <v>-1720.9897709702952</v>
      </c>
      <c r="H299">
        <f t="shared" si="67"/>
        <v>8212.3950635418296</v>
      </c>
      <c r="I299" s="2">
        <f t="shared" si="72"/>
        <v>8390.7829474650698</v>
      </c>
      <c r="J299" s="41">
        <f t="shared" si="73"/>
        <v>461.57544734208187</v>
      </c>
      <c r="K299">
        <f t="shared" si="74"/>
        <v>2.1745321921436989</v>
      </c>
      <c r="L299">
        <f t="shared" si="75"/>
        <v>0</v>
      </c>
      <c r="M299" s="41">
        <f t="shared" si="76"/>
        <v>2.1745321921436989</v>
      </c>
      <c r="N299" s="5">
        <f t="shared" si="68"/>
        <v>6.9041326274831944E-8</v>
      </c>
      <c r="O299" s="4">
        <f>SUM($N$41:N299)*0.1+$N$8</f>
        <v>1.9240851752590706E-6</v>
      </c>
      <c r="P299" s="4">
        <f>SUM($O$41:O299)+0</f>
        <v>3.4425738185578597E-4</v>
      </c>
      <c r="Q299" s="5">
        <f t="shared" si="69"/>
        <v>-3.2945846433482209E-7</v>
      </c>
      <c r="R299" s="4">
        <f>SUM($Q$41:Q299)*0.1+$T$8</f>
        <v>5.8351288686406842E-7</v>
      </c>
      <c r="S299" s="4">
        <f>SUM($R$41:R299)+0</f>
        <v>8.8638778352822037E-4</v>
      </c>
      <c r="T299">
        <f t="shared" si="77"/>
        <v>2.0106195688862096E-6</v>
      </c>
      <c r="U299">
        <f t="shared" si="78"/>
        <v>9.5089244804566183E-4</v>
      </c>
      <c r="W299" s="1"/>
    </row>
    <row r="300" spans="1:23" x14ac:dyDescent="0.25">
      <c r="A300" s="7"/>
      <c r="B300">
        <f t="shared" si="79"/>
        <v>25.900000000000098</v>
      </c>
      <c r="C300">
        <f t="shared" si="64"/>
        <v>-367.55259694786133</v>
      </c>
      <c r="D300">
        <f t="shared" si="65"/>
        <v>318.30988618379064</v>
      </c>
      <c r="E300" s="2">
        <f t="shared" si="66"/>
        <v>-334.26143951509755</v>
      </c>
      <c r="F300">
        <f t="shared" si="70"/>
        <v>0</v>
      </c>
      <c r="G300">
        <f t="shared" si="71"/>
        <v>-1727.6602739585524</v>
      </c>
      <c r="H300">
        <f t="shared" si="67"/>
        <v>8244.2260521602093</v>
      </c>
      <c r="I300" s="2">
        <f t="shared" si="72"/>
        <v>8423.3053619901293</v>
      </c>
      <c r="J300" s="41">
        <f t="shared" si="73"/>
        <v>461.57544734208187</v>
      </c>
      <c r="K300">
        <f t="shared" si="74"/>
        <v>2.1829606114930931</v>
      </c>
      <c r="L300">
        <f t="shared" si="75"/>
        <v>0</v>
      </c>
      <c r="M300" s="41">
        <f t="shared" si="76"/>
        <v>2.1829606114930931</v>
      </c>
      <c r="N300" s="5">
        <f t="shared" si="68"/>
        <v>6.9308928314656877E-8</v>
      </c>
      <c r="O300" s="4">
        <f>SUM($N$41:N300)*0.1+$N$8</f>
        <v>1.931016068090536E-6</v>
      </c>
      <c r="P300" s="4">
        <f>SUM($O$41:O300)+0</f>
        <v>3.4618839792387651E-4</v>
      </c>
      <c r="Q300" s="5">
        <f t="shared" si="69"/>
        <v>-3.3073543512681753E-7</v>
      </c>
      <c r="R300" s="4">
        <f>SUM($Q$41:Q300)*0.1+$T$8</f>
        <v>5.5043934335138733E-7</v>
      </c>
      <c r="S300" s="4">
        <f>SUM($R$41:R300)+0</f>
        <v>8.8693822287157177E-4</v>
      </c>
      <c r="T300">
        <f t="shared" si="77"/>
        <v>2.007935886907981E-6</v>
      </c>
      <c r="U300">
        <f t="shared" si="78"/>
        <v>9.5210599097352716E-4</v>
      </c>
      <c r="W300" s="1"/>
    </row>
    <row r="301" spans="1:23" x14ac:dyDescent="0.25">
      <c r="A301" s="7"/>
      <c r="B301">
        <f t="shared" si="79"/>
        <v>26.000000000000099</v>
      </c>
      <c r="C301">
        <f t="shared" si="64"/>
        <v>-367.55259694786133</v>
      </c>
      <c r="D301">
        <f t="shared" si="65"/>
        <v>318.30988618379064</v>
      </c>
      <c r="E301" s="2">
        <f t="shared" si="66"/>
        <v>-334.26143951509755</v>
      </c>
      <c r="F301">
        <f t="shared" si="70"/>
        <v>0</v>
      </c>
      <c r="G301">
        <f t="shared" si="71"/>
        <v>-1734.3307769468092</v>
      </c>
      <c r="H301">
        <f t="shared" si="67"/>
        <v>8276.057040778589</v>
      </c>
      <c r="I301" s="2">
        <f t="shared" si="72"/>
        <v>8455.827776515187</v>
      </c>
      <c r="J301" s="41">
        <f t="shared" si="73"/>
        <v>461.57544734208187</v>
      </c>
      <c r="K301">
        <f t="shared" si="74"/>
        <v>2.1913890308424873</v>
      </c>
      <c r="L301">
        <f t="shared" si="75"/>
        <v>0</v>
      </c>
      <c r="M301" s="41">
        <f t="shared" si="76"/>
        <v>2.1913890308424873</v>
      </c>
      <c r="N301" s="5">
        <f t="shared" si="68"/>
        <v>6.957653035448181E-8</v>
      </c>
      <c r="O301" s="4">
        <f>SUM($N$41:N301)*0.1+$N$8</f>
        <v>1.9379737211259845E-6</v>
      </c>
      <c r="P301" s="4">
        <f>SUM($O$41:O301)+0</f>
        <v>3.4812637164500251E-4</v>
      </c>
      <c r="Q301" s="5">
        <f t="shared" si="69"/>
        <v>-3.3201240591881302E-7</v>
      </c>
      <c r="R301" s="4">
        <f>SUM($Q$41:Q301)*0.1+$T$8</f>
        <v>5.172381027595059E-7</v>
      </c>
      <c r="S301" s="4">
        <f>SUM($R$41:R301)+0</f>
        <v>8.8745546097433129E-4</v>
      </c>
      <c r="T301">
        <f t="shared" si="77"/>
        <v>2.0058109080172906E-6</v>
      </c>
      <c r="U301">
        <f t="shared" si="78"/>
        <v>9.5329385073432491E-4</v>
      </c>
      <c r="W301" s="1"/>
    </row>
    <row r="302" spans="1:23" x14ac:dyDescent="0.25">
      <c r="A302" s="7"/>
      <c r="B302">
        <f t="shared" si="79"/>
        <v>26.100000000000101</v>
      </c>
      <c r="C302">
        <f t="shared" si="64"/>
        <v>-367.55259694786133</v>
      </c>
      <c r="D302">
        <f t="shared" si="65"/>
        <v>318.30988618379064</v>
      </c>
      <c r="E302" s="2">
        <f t="shared" si="66"/>
        <v>-334.26143951509755</v>
      </c>
      <c r="F302">
        <f t="shared" si="70"/>
        <v>0</v>
      </c>
      <c r="G302">
        <f t="shared" si="71"/>
        <v>-1741.0012799350663</v>
      </c>
      <c r="H302">
        <f t="shared" si="67"/>
        <v>8307.8880293969669</v>
      </c>
      <c r="I302" s="2">
        <f t="shared" si="72"/>
        <v>8488.3501910402447</v>
      </c>
      <c r="J302" s="41">
        <f t="shared" si="73"/>
        <v>461.57544734208187</v>
      </c>
      <c r="K302">
        <f t="shared" si="74"/>
        <v>2.199817450191881</v>
      </c>
      <c r="L302">
        <f t="shared" si="75"/>
        <v>0</v>
      </c>
      <c r="M302" s="41">
        <f t="shared" si="76"/>
        <v>2.199817450191881</v>
      </c>
      <c r="N302" s="5">
        <f t="shared" si="68"/>
        <v>6.9844132394306743E-8</v>
      </c>
      <c r="O302" s="4">
        <f>SUM($N$41:N302)*0.1+$N$8</f>
        <v>1.9449581343654151E-6</v>
      </c>
      <c r="P302" s="4">
        <f>SUM($O$41:O302)+0</f>
        <v>3.5007132977936791E-4</v>
      </c>
      <c r="Q302" s="5">
        <f t="shared" si="69"/>
        <v>-3.332893767108084E-7</v>
      </c>
      <c r="R302" s="4">
        <f>SUM($Q$41:Q302)*0.1+$T$8</f>
        <v>4.8390916508842498E-7</v>
      </c>
      <c r="S302" s="4">
        <f>SUM($R$41:R302)+0</f>
        <v>8.8793937013941968E-4</v>
      </c>
      <c r="T302">
        <f t="shared" si="77"/>
        <v>2.0042530340480396E-6</v>
      </c>
      <c r="U302">
        <f t="shared" si="78"/>
        <v>9.5445600264081542E-4</v>
      </c>
      <c r="W302" s="1"/>
    </row>
    <row r="303" spans="1:23" x14ac:dyDescent="0.25">
      <c r="A303" s="7"/>
      <c r="B303">
        <f t="shared" si="79"/>
        <v>26.200000000000102</v>
      </c>
      <c r="C303">
        <f t="shared" si="64"/>
        <v>-367.55259694786133</v>
      </c>
      <c r="D303">
        <f t="shared" si="65"/>
        <v>318.30988618379064</v>
      </c>
      <c r="E303" s="2">
        <f t="shared" si="66"/>
        <v>-334.26143951509755</v>
      </c>
      <c r="F303">
        <f t="shared" si="70"/>
        <v>0</v>
      </c>
      <c r="G303">
        <f t="shared" si="71"/>
        <v>-1747.6717829233235</v>
      </c>
      <c r="H303">
        <f t="shared" si="67"/>
        <v>8339.7190180153466</v>
      </c>
      <c r="I303" s="2">
        <f t="shared" si="72"/>
        <v>8520.8726055653024</v>
      </c>
      <c r="J303" s="41">
        <f t="shared" si="73"/>
        <v>461.57544734208187</v>
      </c>
      <c r="K303">
        <f t="shared" si="74"/>
        <v>2.2082458695412752</v>
      </c>
      <c r="L303">
        <f t="shared" si="75"/>
        <v>0</v>
      </c>
      <c r="M303" s="41">
        <f t="shared" si="76"/>
        <v>2.2082458695412752</v>
      </c>
      <c r="N303" s="5">
        <f t="shared" si="68"/>
        <v>7.0111734434131676E-8</v>
      </c>
      <c r="O303" s="4">
        <f>SUM($N$41:N303)*0.1+$N$8</f>
        <v>1.9519693078088282E-6</v>
      </c>
      <c r="P303" s="4">
        <f>SUM($O$41:O303)+0</f>
        <v>3.5202329908717671E-4</v>
      </c>
      <c r="Q303" s="5">
        <f t="shared" si="69"/>
        <v>-3.3456634750280383E-7</v>
      </c>
      <c r="R303" s="4">
        <f>SUM($Q$41:Q303)*0.1+$T$8</f>
        <v>4.5045253033814458E-7</v>
      </c>
      <c r="S303" s="4">
        <f>SUM($R$41:R303)+0</f>
        <v>8.8838982266975779E-4</v>
      </c>
      <c r="T303">
        <f t="shared" si="77"/>
        <v>2.003270241558965E-6</v>
      </c>
      <c r="U303">
        <f t="shared" si="78"/>
        <v>9.5559242364274925E-4</v>
      </c>
      <c r="W303" s="1"/>
    </row>
    <row r="304" spans="1:23" x14ac:dyDescent="0.25">
      <c r="A304" s="7"/>
      <c r="B304">
        <f t="shared" si="79"/>
        <v>26.300000000000104</v>
      </c>
      <c r="C304">
        <f t="shared" si="64"/>
        <v>-367.55259694786133</v>
      </c>
      <c r="D304">
        <f t="shared" si="65"/>
        <v>318.30988618379064</v>
      </c>
      <c r="E304" s="2">
        <f t="shared" si="66"/>
        <v>-334.26143951509755</v>
      </c>
      <c r="F304">
        <f t="shared" si="70"/>
        <v>0</v>
      </c>
      <c r="G304">
        <f t="shared" si="71"/>
        <v>-1754.3422859115803</v>
      </c>
      <c r="H304">
        <f t="shared" si="67"/>
        <v>8371.5500066337263</v>
      </c>
      <c r="I304" s="2">
        <f t="shared" si="72"/>
        <v>8553.3950200903619</v>
      </c>
      <c r="J304" s="41">
        <f t="shared" si="73"/>
        <v>461.57544734208187</v>
      </c>
      <c r="K304">
        <f t="shared" si="74"/>
        <v>2.2166742888906699</v>
      </c>
      <c r="L304">
        <f t="shared" si="75"/>
        <v>0</v>
      </c>
      <c r="M304" s="41">
        <f t="shared" si="76"/>
        <v>2.2166742888906699</v>
      </c>
      <c r="N304" s="5">
        <f t="shared" si="68"/>
        <v>7.037933647395661E-8</v>
      </c>
      <c r="O304" s="4">
        <f>SUM($N$41:N304)*0.1+$N$8</f>
        <v>1.9590072414562239E-6</v>
      </c>
      <c r="P304" s="4">
        <f>SUM($O$41:O304)+0</f>
        <v>3.5398230632863295E-4</v>
      </c>
      <c r="Q304" s="5">
        <f t="shared" si="69"/>
        <v>-3.3584331829479927E-7</v>
      </c>
      <c r="R304" s="4">
        <f>SUM($Q$41:Q304)*0.1+$T$8</f>
        <v>4.168681985086647E-7</v>
      </c>
      <c r="S304" s="4">
        <f>SUM($R$41:R304)+0</f>
        <v>8.8880669086826647E-4</v>
      </c>
      <c r="T304">
        <f t="shared" si="77"/>
        <v>2.0028700574440126E-6</v>
      </c>
      <c r="U304">
        <f t="shared" si="78"/>
        <v>9.56703092357256E-4</v>
      </c>
      <c r="W304" s="1"/>
    </row>
    <row r="305" spans="1:23" x14ac:dyDescent="0.25">
      <c r="A305" s="7"/>
      <c r="B305">
        <f t="shared" si="79"/>
        <v>26.400000000000105</v>
      </c>
      <c r="C305">
        <f t="shared" si="64"/>
        <v>-367.55259694786133</v>
      </c>
      <c r="D305">
        <f t="shared" si="65"/>
        <v>318.30988618379064</v>
      </c>
      <c r="E305" s="2">
        <f t="shared" si="66"/>
        <v>-334.26143951509755</v>
      </c>
      <c r="F305">
        <f t="shared" si="70"/>
        <v>0</v>
      </c>
      <c r="G305">
        <f t="shared" si="71"/>
        <v>-1761.0127888998375</v>
      </c>
      <c r="H305">
        <f t="shared" si="67"/>
        <v>8403.380995252106</v>
      </c>
      <c r="I305" s="2">
        <f t="shared" si="72"/>
        <v>8585.9174346154214</v>
      </c>
      <c r="J305" s="41">
        <f t="shared" si="73"/>
        <v>461.57544734208187</v>
      </c>
      <c r="K305">
        <f t="shared" si="74"/>
        <v>2.2251027082400641</v>
      </c>
      <c r="L305">
        <f t="shared" si="75"/>
        <v>0</v>
      </c>
      <c r="M305" s="41">
        <f t="shared" si="76"/>
        <v>2.2251027082400641</v>
      </c>
      <c r="N305" s="5">
        <f t="shared" si="68"/>
        <v>7.0646938513781543E-8</v>
      </c>
      <c r="O305" s="4">
        <f>SUM($N$41:N305)*0.1+$N$8</f>
        <v>1.9660719353076018E-6</v>
      </c>
      <c r="P305" s="4">
        <f>SUM($O$41:O305)+0</f>
        <v>3.5594837826394054E-4</v>
      </c>
      <c r="Q305" s="5">
        <f t="shared" si="69"/>
        <v>-3.3712028908679476E-7</v>
      </c>
      <c r="R305" s="4">
        <f>SUM($Q$41:Q305)*0.1+$T$8</f>
        <v>3.8315616959998533E-7</v>
      </c>
      <c r="S305" s="4">
        <f>SUM($R$41:R305)+0</f>
        <v>8.8918984703786647E-4</v>
      </c>
      <c r="T305">
        <f t="shared" si="77"/>
        <v>2.0030595360864119E-6</v>
      </c>
      <c r="U305">
        <f t="shared" si="78"/>
        <v>9.5778798909986005E-4</v>
      </c>
      <c r="W305" s="1"/>
    </row>
    <row r="306" spans="1:23" x14ac:dyDescent="0.25">
      <c r="A306" s="7"/>
      <c r="B306">
        <f t="shared" si="79"/>
        <v>26.500000000000107</v>
      </c>
      <c r="C306">
        <f t="shared" si="64"/>
        <v>-367.55259694786133</v>
      </c>
      <c r="D306">
        <f t="shared" si="65"/>
        <v>318.30988618379064</v>
      </c>
      <c r="E306" s="2">
        <f t="shared" si="66"/>
        <v>-334.26143951509755</v>
      </c>
      <c r="F306">
        <f t="shared" si="70"/>
        <v>0</v>
      </c>
      <c r="G306">
        <f t="shared" si="71"/>
        <v>-1767.6832918880946</v>
      </c>
      <c r="H306">
        <f t="shared" si="67"/>
        <v>8435.2119838704857</v>
      </c>
      <c r="I306" s="2">
        <f t="shared" si="72"/>
        <v>8618.4398491404809</v>
      </c>
      <c r="J306" s="41">
        <f t="shared" si="73"/>
        <v>461.57544734208187</v>
      </c>
      <c r="K306">
        <f t="shared" si="74"/>
        <v>2.2335311275894587</v>
      </c>
      <c r="L306">
        <f t="shared" si="75"/>
        <v>0</v>
      </c>
      <c r="M306" s="41">
        <f t="shared" si="76"/>
        <v>2.2335311275894587</v>
      </c>
      <c r="N306" s="5">
        <f t="shared" si="68"/>
        <v>7.0914540553606476E-8</v>
      </c>
      <c r="O306" s="4">
        <f>SUM($N$41:N306)*0.1+$N$8</f>
        <v>1.9731633893629626E-6</v>
      </c>
      <c r="P306" s="4">
        <f>SUM($O$41:O306)+0</f>
        <v>3.5792154165330351E-4</v>
      </c>
      <c r="Q306" s="5">
        <f t="shared" si="69"/>
        <v>-3.3839725987879019E-7</v>
      </c>
      <c r="R306" s="4">
        <f>SUM($Q$41:Q306)*0.1+$T$8</f>
        <v>3.4931644361210563E-7</v>
      </c>
      <c r="S306" s="4">
        <f>SUM($R$41:R306)+0</f>
        <v>8.8953916348147853E-4</v>
      </c>
      <c r="T306">
        <f t="shared" si="77"/>
        <v>2.0038452382607152E-6</v>
      </c>
      <c r="U306">
        <f t="shared" si="78"/>
        <v>9.5884709591613515E-4</v>
      </c>
      <c r="W306" s="1"/>
    </row>
    <row r="307" spans="1:23" x14ac:dyDescent="0.25">
      <c r="A307" s="7"/>
      <c r="B307">
        <f t="shared" si="79"/>
        <v>26.600000000000108</v>
      </c>
      <c r="C307">
        <f t="shared" si="64"/>
        <v>-367.55259694786133</v>
      </c>
      <c r="D307">
        <f t="shared" si="65"/>
        <v>318.30988618379064</v>
      </c>
      <c r="E307" s="2">
        <f t="shared" si="66"/>
        <v>-334.26143951509755</v>
      </c>
      <c r="F307">
        <f t="shared" si="70"/>
        <v>0</v>
      </c>
      <c r="G307">
        <f t="shared" si="71"/>
        <v>-1774.3537948763515</v>
      </c>
      <c r="H307">
        <f t="shared" si="67"/>
        <v>8467.0429724888654</v>
      </c>
      <c r="I307" s="2">
        <f t="shared" si="72"/>
        <v>8650.9622636655404</v>
      </c>
      <c r="J307" s="41">
        <f t="shared" si="73"/>
        <v>461.57544734208187</v>
      </c>
      <c r="K307">
        <f t="shared" si="74"/>
        <v>2.2419595469388529</v>
      </c>
      <c r="L307">
        <f t="shared" si="75"/>
        <v>0</v>
      </c>
      <c r="M307" s="41">
        <f t="shared" si="76"/>
        <v>2.2419595469388529</v>
      </c>
      <c r="N307" s="5">
        <f t="shared" si="68"/>
        <v>7.1182142593431396E-8</v>
      </c>
      <c r="O307" s="4">
        <f>SUM($N$41:N307)*0.1+$N$8</f>
        <v>1.9802816036223056E-6</v>
      </c>
      <c r="P307" s="4">
        <f>SUM($O$41:O307)+0</f>
        <v>3.5990182325692583E-4</v>
      </c>
      <c r="Q307" s="5">
        <f t="shared" si="69"/>
        <v>-3.3967423067078563E-7</v>
      </c>
      <c r="R307" s="4">
        <f>SUM($Q$41:Q307)*0.1+$T$8</f>
        <v>3.1534902054502729E-7</v>
      </c>
      <c r="S307" s="4">
        <f>SUM($R$41:R307)+0</f>
        <v>8.898545125020236E-4</v>
      </c>
      <c r="T307">
        <f t="shared" si="77"/>
        <v>2.0052332119740182E-6</v>
      </c>
      <c r="U307">
        <f t="shared" si="78"/>
        <v>9.5988039661401234E-4</v>
      </c>
      <c r="W307" s="1"/>
    </row>
    <row r="308" spans="1:23" x14ac:dyDescent="0.25">
      <c r="A308" s="7"/>
      <c r="B308">
        <f t="shared" si="79"/>
        <v>26.700000000000109</v>
      </c>
      <c r="C308">
        <f t="shared" si="64"/>
        <v>-367.55259694786133</v>
      </c>
      <c r="D308">
        <f t="shared" si="65"/>
        <v>318.30988618379064</v>
      </c>
      <c r="E308" s="2">
        <f t="shared" si="66"/>
        <v>-334.26143951509755</v>
      </c>
      <c r="F308">
        <f t="shared" si="70"/>
        <v>0</v>
      </c>
      <c r="G308">
        <f t="shared" si="71"/>
        <v>-1781.0242978646086</v>
      </c>
      <c r="H308">
        <f t="shared" si="67"/>
        <v>8498.8739611072451</v>
      </c>
      <c r="I308" s="2">
        <f t="shared" si="72"/>
        <v>8683.4846781905981</v>
      </c>
      <c r="J308" s="41">
        <f t="shared" si="73"/>
        <v>461.57544734208187</v>
      </c>
      <c r="K308">
        <f t="shared" si="74"/>
        <v>2.2503879662882471</v>
      </c>
      <c r="L308">
        <f t="shared" si="75"/>
        <v>0</v>
      </c>
      <c r="M308" s="41">
        <f t="shared" si="76"/>
        <v>2.2503879662882471</v>
      </c>
      <c r="N308" s="5">
        <f t="shared" si="68"/>
        <v>7.1449744633256342E-8</v>
      </c>
      <c r="O308" s="4">
        <f>SUM($N$41:N308)*0.1+$N$8</f>
        <v>1.9874265780856315E-6</v>
      </c>
      <c r="P308" s="4">
        <f>SUM($O$41:O308)+0</f>
        <v>3.6188924983501146E-4</v>
      </c>
      <c r="Q308" s="5">
        <f t="shared" si="69"/>
        <v>-3.4095120146278112E-7</v>
      </c>
      <c r="R308" s="4">
        <f>SUM($Q$41:Q308)*0.1+$T$8</f>
        <v>2.8125390039874946E-7</v>
      </c>
      <c r="S308" s="4">
        <f>SUM($R$41:R308)+0</f>
        <v>8.9013576640242233E-4</v>
      </c>
      <c r="T308">
        <f t="shared" si="77"/>
        <v>2.0072289754212581E-6</v>
      </c>
      <c r="U308">
        <f t="shared" si="78"/>
        <v>9.6088787679675467E-4</v>
      </c>
      <c r="W308" s="1"/>
    </row>
    <row r="309" spans="1:23" x14ac:dyDescent="0.25">
      <c r="A309" s="7"/>
      <c r="B309">
        <f t="shared" si="79"/>
        <v>26.800000000000111</v>
      </c>
      <c r="C309">
        <f t="shared" si="64"/>
        <v>-367.55259694786133</v>
      </c>
      <c r="D309">
        <f t="shared" si="65"/>
        <v>318.30988618379064</v>
      </c>
      <c r="E309" s="2">
        <f t="shared" si="66"/>
        <v>-334.26143951509755</v>
      </c>
      <c r="F309">
        <f t="shared" si="70"/>
        <v>0</v>
      </c>
      <c r="G309">
        <f t="shared" si="71"/>
        <v>-1787.6948008528655</v>
      </c>
      <c r="H309">
        <f t="shared" si="67"/>
        <v>8530.7049497256248</v>
      </c>
      <c r="I309" s="2">
        <f t="shared" si="72"/>
        <v>8716.0070927156576</v>
      </c>
      <c r="J309" s="41">
        <f t="shared" si="73"/>
        <v>461.57544734208187</v>
      </c>
      <c r="K309">
        <f t="shared" si="74"/>
        <v>2.2588163856376413</v>
      </c>
      <c r="L309">
        <f t="shared" si="75"/>
        <v>0</v>
      </c>
      <c r="M309" s="41">
        <f t="shared" si="76"/>
        <v>2.2588163856376413</v>
      </c>
      <c r="N309" s="5">
        <f t="shared" si="68"/>
        <v>7.1717346673081262E-8</v>
      </c>
      <c r="O309" s="4">
        <f>SUM($N$41:N309)*0.1+$N$8</f>
        <v>1.9945983127529396E-6</v>
      </c>
      <c r="P309" s="4">
        <f>SUM($O$41:O309)+0</f>
        <v>3.6388384814776438E-4</v>
      </c>
      <c r="Q309" s="5">
        <f t="shared" si="69"/>
        <v>-3.4222817225477655E-7</v>
      </c>
      <c r="R309" s="4">
        <f>SUM($Q$41:Q309)*0.1+$T$8</f>
        <v>2.470310831732713E-7</v>
      </c>
      <c r="S309" s="4">
        <f>SUM($R$41:R309)+0</f>
        <v>8.9038279748559557E-4</v>
      </c>
      <c r="T309">
        <f t="shared" si="77"/>
        <v>2.0098375022102244E-6</v>
      </c>
      <c r="U309">
        <f t="shared" si="78"/>
        <v>9.6186952389661475E-4</v>
      </c>
      <c r="W309" s="1"/>
    </row>
    <row r="310" spans="1:23" x14ac:dyDescent="0.25">
      <c r="A310" s="7"/>
      <c r="B310">
        <f t="shared" si="79"/>
        <v>26.900000000000112</v>
      </c>
      <c r="C310">
        <f t="shared" si="64"/>
        <v>-367.55259694786133</v>
      </c>
      <c r="D310">
        <f t="shared" si="65"/>
        <v>318.30988618379064</v>
      </c>
      <c r="E310" s="2">
        <f t="shared" si="66"/>
        <v>-334.26143951509755</v>
      </c>
      <c r="F310">
        <f t="shared" si="70"/>
        <v>0</v>
      </c>
      <c r="G310">
        <f t="shared" si="71"/>
        <v>-1794.3653038411226</v>
      </c>
      <c r="H310">
        <f t="shared" si="67"/>
        <v>8562.5359383440045</v>
      </c>
      <c r="I310" s="2">
        <f t="shared" si="72"/>
        <v>8748.5295072407152</v>
      </c>
      <c r="J310" s="41">
        <f t="shared" si="73"/>
        <v>461.57544734208187</v>
      </c>
      <c r="K310">
        <f t="shared" si="74"/>
        <v>2.2672448049870355</v>
      </c>
      <c r="L310">
        <f t="shared" si="75"/>
        <v>0</v>
      </c>
      <c r="M310" s="41">
        <f t="shared" si="76"/>
        <v>2.2672448049870355</v>
      </c>
      <c r="N310" s="5">
        <f t="shared" si="68"/>
        <v>7.1984948712906196E-8</v>
      </c>
      <c r="O310" s="4">
        <f>SUM($N$41:N310)*0.1+$N$8</f>
        <v>2.0017968076242303E-6</v>
      </c>
      <c r="P310" s="4">
        <f>SUM($O$41:O310)+0</f>
        <v>3.6588564495538861E-4</v>
      </c>
      <c r="Q310" s="5">
        <f t="shared" si="69"/>
        <v>-3.4350514304677204E-7</v>
      </c>
      <c r="R310" s="4">
        <f>SUM($Q$41:Q310)*0.1+$T$8</f>
        <v>2.1268056886859451E-7</v>
      </c>
      <c r="S310" s="4">
        <f>SUM($R$41:R310)+0</f>
        <v>8.9059547805446417E-4</v>
      </c>
      <c r="T310">
        <f t="shared" si="77"/>
        <v>2.0130632089899285E-6</v>
      </c>
      <c r="U310">
        <f t="shared" si="78"/>
        <v>9.6282532720918818E-4</v>
      </c>
      <c r="W310" s="1"/>
    </row>
    <row r="311" spans="1:23" x14ac:dyDescent="0.25">
      <c r="A311" s="7"/>
      <c r="B311">
        <f t="shared" si="79"/>
        <v>27.000000000000114</v>
      </c>
      <c r="C311">
        <f t="shared" si="64"/>
        <v>-367.55259694786133</v>
      </c>
      <c r="D311">
        <f t="shared" si="65"/>
        <v>318.30988618379064</v>
      </c>
      <c r="E311" s="2">
        <f t="shared" si="66"/>
        <v>-334.26143951509755</v>
      </c>
      <c r="F311">
        <f t="shared" si="70"/>
        <v>0</v>
      </c>
      <c r="G311">
        <f t="shared" si="71"/>
        <v>-1801.0358068293797</v>
      </c>
      <c r="H311">
        <f t="shared" si="67"/>
        <v>8594.3669269623842</v>
      </c>
      <c r="I311" s="2">
        <f t="shared" si="72"/>
        <v>8781.0519217657748</v>
      </c>
      <c r="J311" s="41">
        <f t="shared" si="73"/>
        <v>461.57544734208187</v>
      </c>
      <c r="K311">
        <f t="shared" si="74"/>
        <v>2.2756732243364302</v>
      </c>
      <c r="L311">
        <f t="shared" si="75"/>
        <v>0</v>
      </c>
      <c r="M311" s="41">
        <f t="shared" si="76"/>
        <v>2.2756732243364302</v>
      </c>
      <c r="N311" s="5">
        <f t="shared" si="68"/>
        <v>7.2252550752731142E-8</v>
      </c>
      <c r="O311" s="4">
        <f>SUM($N$41:N311)*0.1+$N$8</f>
        <v>2.0090220626995035E-6</v>
      </c>
      <c r="P311" s="4">
        <f>SUM($O$41:O311)+0</f>
        <v>3.6789466701808813E-4</v>
      </c>
      <c r="Q311" s="5">
        <f t="shared" si="69"/>
        <v>-3.4478211383876748E-7</v>
      </c>
      <c r="R311" s="4">
        <f>SUM($Q$41:Q311)*0.1+$T$8</f>
        <v>1.7820235748471738E-7</v>
      </c>
      <c r="S311" s="4">
        <f>SUM($R$41:R311)+0</f>
        <v>8.9077368041194887E-4</v>
      </c>
      <c r="T311">
        <f t="shared" si="77"/>
        <v>2.0169099455916416E-6</v>
      </c>
      <c r="U311">
        <f t="shared" si="78"/>
        <v>9.6375527792847847E-4</v>
      </c>
      <c r="W311" s="1"/>
    </row>
    <row r="312" spans="1:23" x14ac:dyDescent="0.25">
      <c r="A312" s="7"/>
      <c r="B312">
        <f t="shared" si="79"/>
        <v>27.100000000000115</v>
      </c>
      <c r="C312">
        <f t="shared" si="64"/>
        <v>-367.55259694786133</v>
      </c>
      <c r="D312">
        <f t="shared" si="65"/>
        <v>318.30988618379064</v>
      </c>
      <c r="E312" s="2">
        <f t="shared" si="66"/>
        <v>-334.26143951509755</v>
      </c>
      <c r="F312">
        <f t="shared" si="70"/>
        <v>0</v>
      </c>
      <c r="G312">
        <f t="shared" si="71"/>
        <v>-1807.7063098176366</v>
      </c>
      <c r="H312">
        <f t="shared" si="67"/>
        <v>8626.1979155807621</v>
      </c>
      <c r="I312" s="2">
        <f t="shared" si="72"/>
        <v>8813.5743362908324</v>
      </c>
      <c r="J312" s="41">
        <f t="shared" si="73"/>
        <v>461.57544734208187</v>
      </c>
      <c r="K312">
        <f t="shared" si="74"/>
        <v>2.2841016436858239</v>
      </c>
      <c r="L312">
        <f t="shared" si="75"/>
        <v>0</v>
      </c>
      <c r="M312" s="41">
        <f t="shared" si="76"/>
        <v>2.2841016436858239</v>
      </c>
      <c r="N312" s="5">
        <f t="shared" si="68"/>
        <v>7.2520152792556062E-8</v>
      </c>
      <c r="O312" s="4">
        <f>SUM($N$41:N312)*0.1+$N$8</f>
        <v>2.0162740779787588E-6</v>
      </c>
      <c r="P312" s="4">
        <f>SUM($O$41:O312)+0</f>
        <v>3.6991094109606689E-4</v>
      </c>
      <c r="Q312" s="5">
        <f t="shared" si="69"/>
        <v>-3.4605908463076286E-7</v>
      </c>
      <c r="R312" s="4">
        <f>SUM($Q$41:Q312)*0.1+$T$8</f>
        <v>1.4359644902164161E-7</v>
      </c>
      <c r="S312" s="4">
        <f>SUM($R$41:R312)+0</f>
        <v>8.9091727686097053E-4</v>
      </c>
      <c r="T312">
        <f t="shared" si="77"/>
        <v>2.0213809877657203E-6</v>
      </c>
      <c r="U312">
        <f t="shared" si="78"/>
        <v>9.6465936918268983E-4</v>
      </c>
      <c r="W312" s="1"/>
    </row>
    <row r="313" spans="1:23" x14ac:dyDescent="0.25">
      <c r="A313" s="7"/>
      <c r="B313">
        <f t="shared" si="79"/>
        <v>27.200000000000117</v>
      </c>
      <c r="C313">
        <f t="shared" si="64"/>
        <v>-367.55259694786133</v>
      </c>
      <c r="D313">
        <f t="shared" si="65"/>
        <v>318.30988618379064</v>
      </c>
      <c r="E313" s="2">
        <f t="shared" si="66"/>
        <v>-334.26143951509755</v>
      </c>
      <c r="F313">
        <f t="shared" si="70"/>
        <v>0</v>
      </c>
      <c r="G313">
        <f t="shared" si="71"/>
        <v>-1814.3768128058937</v>
      </c>
      <c r="H313">
        <f t="shared" si="67"/>
        <v>8658.0289041991418</v>
      </c>
      <c r="I313" s="2">
        <f t="shared" si="72"/>
        <v>8846.0967508158919</v>
      </c>
      <c r="J313" s="41">
        <f t="shared" si="73"/>
        <v>461.57544734208187</v>
      </c>
      <c r="K313">
        <f t="shared" si="74"/>
        <v>2.2925300630352186</v>
      </c>
      <c r="L313">
        <f t="shared" si="75"/>
        <v>0</v>
      </c>
      <c r="M313" s="41">
        <f t="shared" si="76"/>
        <v>2.2925300630352186</v>
      </c>
      <c r="N313" s="5">
        <f t="shared" si="68"/>
        <v>7.2787754832380995E-8</v>
      </c>
      <c r="O313" s="4">
        <f>SUM($N$41:N313)*0.1+$N$8</f>
        <v>2.0235528534619971E-6</v>
      </c>
      <c r="P313" s="4">
        <f>SUM($O$41:O313)+0</f>
        <v>3.7193449394952888E-4</v>
      </c>
      <c r="Q313" s="5">
        <f t="shared" si="69"/>
        <v>-3.4733605542275829E-7</v>
      </c>
      <c r="R313" s="4">
        <f>SUM($Q$41:Q313)*0.1+$T$8</f>
        <v>1.0886284347936551E-7</v>
      </c>
      <c r="S313" s="4">
        <f>SUM($R$41:R313)+0</f>
        <v>8.9102613970444989E-4</v>
      </c>
      <c r="T313">
        <f t="shared" si="77"/>
        <v>2.0264790325696942E-6</v>
      </c>
      <c r="U313">
        <f t="shared" si="78"/>
        <v>9.6553759607076201E-4</v>
      </c>
      <c r="W313" s="1"/>
    </row>
    <row r="314" spans="1:23" x14ac:dyDescent="0.25">
      <c r="A314" s="7"/>
      <c r="B314">
        <f t="shared" si="79"/>
        <v>27.300000000000118</v>
      </c>
      <c r="C314">
        <f t="shared" si="64"/>
        <v>-367.55259694786133</v>
      </c>
      <c r="D314">
        <f t="shared" si="65"/>
        <v>318.30988618379064</v>
      </c>
      <c r="E314" s="2">
        <f t="shared" si="66"/>
        <v>-334.26143951509755</v>
      </c>
      <c r="F314">
        <f t="shared" si="70"/>
        <v>0</v>
      </c>
      <c r="G314">
        <f t="shared" si="71"/>
        <v>-1821.0473157941508</v>
      </c>
      <c r="H314">
        <f t="shared" si="67"/>
        <v>8689.8598928175215</v>
      </c>
      <c r="I314" s="2">
        <f t="shared" si="72"/>
        <v>8878.6191653409496</v>
      </c>
      <c r="J314" s="41">
        <f t="shared" si="73"/>
        <v>461.57544734208187</v>
      </c>
      <c r="K314">
        <f t="shared" si="74"/>
        <v>2.3009584823846123</v>
      </c>
      <c r="L314">
        <f t="shared" si="75"/>
        <v>0</v>
      </c>
      <c r="M314" s="41">
        <f t="shared" si="76"/>
        <v>2.3009584823846123</v>
      </c>
      <c r="N314" s="5">
        <f t="shared" si="68"/>
        <v>7.3055356872205942E-8</v>
      </c>
      <c r="O314" s="4">
        <f>SUM($N$41:N314)*0.1+$N$8</f>
        <v>2.0308583891492176E-6</v>
      </c>
      <c r="P314" s="4">
        <f>SUM($O$41:O314)+0</f>
        <v>3.7396535233867812E-4</v>
      </c>
      <c r="Q314" s="5">
        <f t="shared" si="69"/>
        <v>-3.4861302621475378E-7</v>
      </c>
      <c r="R314" s="4">
        <f>SUM($Q$41:Q314)*0.1+$T$8</f>
        <v>7.4001540857889927E-8</v>
      </c>
      <c r="S314" s="4">
        <f>SUM($R$41:R314)+0</f>
        <v>8.911001412453078E-4</v>
      </c>
      <c r="T314">
        <f t="shared" si="77"/>
        <v>2.0322061964345785E-6</v>
      </c>
      <c r="U314">
        <f t="shared" si="78"/>
        <v>9.6638995569966427E-4</v>
      </c>
      <c r="W314" s="1"/>
    </row>
    <row r="315" spans="1:23" x14ac:dyDescent="0.25">
      <c r="A315" s="7"/>
      <c r="B315">
        <f t="shared" si="79"/>
        <v>27.400000000000119</v>
      </c>
      <c r="C315">
        <f t="shared" si="64"/>
        <v>-367.55259694786133</v>
      </c>
      <c r="D315">
        <f t="shared" si="65"/>
        <v>318.30988618379064</v>
      </c>
      <c r="E315" s="2">
        <f t="shared" si="66"/>
        <v>-334.26143951509755</v>
      </c>
      <c r="F315">
        <f t="shared" si="70"/>
        <v>0</v>
      </c>
      <c r="G315">
        <f t="shared" si="71"/>
        <v>-1827.7178187824077</v>
      </c>
      <c r="H315">
        <f t="shared" si="67"/>
        <v>8721.6908814359012</v>
      </c>
      <c r="I315" s="2">
        <f t="shared" si="72"/>
        <v>8911.1415798660091</v>
      </c>
      <c r="J315" s="41">
        <f t="shared" si="73"/>
        <v>461.57544734208187</v>
      </c>
      <c r="K315">
        <f t="shared" si="74"/>
        <v>2.309386901734007</v>
      </c>
      <c r="L315">
        <f t="shared" si="75"/>
        <v>0</v>
      </c>
      <c r="M315" s="41">
        <f t="shared" si="76"/>
        <v>2.309386901734007</v>
      </c>
      <c r="N315" s="5">
        <f t="shared" si="68"/>
        <v>7.3322958912030862E-8</v>
      </c>
      <c r="O315" s="4">
        <f>SUM($N$41:N315)*0.1+$N$8</f>
        <v>2.0381906850404206E-6</v>
      </c>
      <c r="P315" s="4">
        <f>SUM($O$41:O315)+0</f>
        <v>3.7600354302371852E-4</v>
      </c>
      <c r="Q315" s="5">
        <f t="shared" si="69"/>
        <v>-3.4988999700674922E-7</v>
      </c>
      <c r="R315" s="4">
        <f>SUM($Q$41:Q315)*0.1+$T$8</f>
        <v>3.9012541157214856E-8</v>
      </c>
      <c r="S315" s="4">
        <f>SUM($R$41:R315)+0</f>
        <v>8.91139153786465E-4</v>
      </c>
      <c r="T315">
        <f t="shared" si="77"/>
        <v>2.0385640159075415E-6</v>
      </c>
      <c r="U315">
        <f t="shared" si="78"/>
        <v>9.6721644722246437E-4</v>
      </c>
      <c r="W315" s="1"/>
    </row>
    <row r="316" spans="1:23" x14ac:dyDescent="0.25">
      <c r="A316" s="7"/>
      <c r="B316">
        <f t="shared" si="79"/>
        <v>27.500000000000121</v>
      </c>
      <c r="C316">
        <f t="shared" si="64"/>
        <v>0</v>
      </c>
      <c r="D316">
        <f t="shared" si="65"/>
        <v>318.30988618379064</v>
      </c>
      <c r="E316" s="2">
        <f t="shared" si="66"/>
        <v>-334.26143951509755</v>
      </c>
      <c r="F316">
        <f t="shared" si="70"/>
        <v>-19098.593171027438</v>
      </c>
      <c r="G316">
        <f t="shared" si="71"/>
        <v>9192.189586665143</v>
      </c>
      <c r="H316">
        <f t="shared" si="67"/>
        <v>8753.5218700542046</v>
      </c>
      <c r="I316" s="2">
        <f t="shared" si="72"/>
        <v>12693.324801907196</v>
      </c>
      <c r="J316" s="41">
        <f t="shared" si="73"/>
        <v>461.57544734208187</v>
      </c>
      <c r="K316">
        <f t="shared" si="74"/>
        <v>3.2895670856820409</v>
      </c>
      <c r="L316">
        <f t="shared" si="75"/>
        <v>-12.373846974435711</v>
      </c>
      <c r="M316" s="41">
        <f t="shared" si="76"/>
        <v>21.683115976525563</v>
      </c>
      <c r="N316" s="5">
        <f t="shared" si="68"/>
        <v>-3.6876509735165345E-7</v>
      </c>
      <c r="O316" s="4">
        <f>SUM($N$41:N316)*0.1+$N$8</f>
        <v>2.0013141753052555E-6</v>
      </c>
      <c r="P316" s="4">
        <f>SUM($O$41:O316)+0</f>
        <v>3.7800485719902377E-4</v>
      </c>
      <c r="Q316" s="5">
        <f t="shared" si="69"/>
        <v>-3.5116696779874164E-7</v>
      </c>
      <c r="R316" s="4">
        <f>SUM($Q$41:Q316)*0.1+$T$8</f>
        <v>3.895844377341148E-9</v>
      </c>
      <c r="S316" s="4">
        <f>SUM($R$41:R316)+0</f>
        <v>8.9114304963084235E-4</v>
      </c>
      <c r="T316">
        <f t="shared" si="77"/>
        <v>2.0013179672108996E-6</v>
      </c>
      <c r="U316">
        <f t="shared" si="78"/>
        <v>9.6799979698934462E-4</v>
      </c>
      <c r="W316" s="1"/>
    </row>
    <row r="317" spans="1:23" x14ac:dyDescent="0.25">
      <c r="A317" s="7"/>
      <c r="B317">
        <f t="shared" si="79"/>
        <v>27.600000000000122</v>
      </c>
      <c r="C317">
        <f t="shared" si="64"/>
        <v>0</v>
      </c>
      <c r="D317">
        <f t="shared" si="65"/>
        <v>318.30988618379064</v>
      </c>
      <c r="E317" s="2">
        <f t="shared" si="66"/>
        <v>-334.26143951509755</v>
      </c>
      <c r="F317">
        <f t="shared" si="70"/>
        <v>-19098.593171027438</v>
      </c>
      <c r="G317">
        <f t="shared" si="71"/>
        <v>9158.7634427136327</v>
      </c>
      <c r="H317">
        <f t="shared" si="67"/>
        <v>8721.6908814358248</v>
      </c>
      <c r="I317" s="2">
        <f t="shared" si="72"/>
        <v>12647.167257172987</v>
      </c>
      <c r="J317" s="41">
        <f t="shared" si="73"/>
        <v>461.57544734208187</v>
      </c>
      <c r="K317">
        <f t="shared" si="74"/>
        <v>3.2776050235522876</v>
      </c>
      <c r="L317">
        <f t="shared" si="75"/>
        <v>-12.373846974435711</v>
      </c>
      <c r="M317" s="41">
        <f t="shared" si="76"/>
        <v>21.681304424103978</v>
      </c>
      <c r="N317" s="5">
        <f t="shared" si="68"/>
        <v>-3.6742413336128375E-7</v>
      </c>
      <c r="O317" s="4">
        <f>SUM($N$41:N317)*0.1+$N$8</f>
        <v>1.964571761969127E-6</v>
      </c>
      <c r="P317" s="4">
        <f>SUM($O$41:O317)+0</f>
        <v>3.7996942896099289E-4</v>
      </c>
      <c r="Q317" s="5">
        <f t="shared" si="69"/>
        <v>-3.4988999700674615E-7</v>
      </c>
      <c r="R317" s="4">
        <f>SUM($Q$41:Q317)*0.1+$T$8</f>
        <v>-3.1093155323333922E-8</v>
      </c>
      <c r="S317" s="4">
        <f>SUM($R$41:R317)+0</f>
        <v>8.91111956475519E-4</v>
      </c>
      <c r="T317">
        <f t="shared" si="77"/>
        <v>1.9648178012819513E-6</v>
      </c>
      <c r="U317">
        <f t="shared" si="78"/>
        <v>9.6874005074559105E-4</v>
      </c>
      <c r="W317" s="1"/>
    </row>
    <row r="318" spans="1:23" x14ac:dyDescent="0.25">
      <c r="A318" s="7"/>
      <c r="B318">
        <f t="shared" si="79"/>
        <v>27.700000000000124</v>
      </c>
      <c r="C318">
        <f t="shared" si="64"/>
        <v>0</v>
      </c>
      <c r="D318">
        <f t="shared" si="65"/>
        <v>318.30988618379064</v>
      </c>
      <c r="E318" s="2">
        <f t="shared" si="66"/>
        <v>-334.26143951509755</v>
      </c>
      <c r="F318">
        <f t="shared" si="70"/>
        <v>-19098.593171027438</v>
      </c>
      <c r="G318">
        <f t="shared" si="71"/>
        <v>9125.3372987621224</v>
      </c>
      <c r="H318">
        <f t="shared" si="67"/>
        <v>8689.8598928174451</v>
      </c>
      <c r="I318" s="2">
        <f t="shared" si="72"/>
        <v>12601.009712438778</v>
      </c>
      <c r="J318" s="41">
        <f t="shared" si="73"/>
        <v>461.57544734208187</v>
      </c>
      <c r="K318">
        <f t="shared" si="74"/>
        <v>3.2656429614225346</v>
      </c>
      <c r="L318">
        <f t="shared" si="75"/>
        <v>-12.373846974435711</v>
      </c>
      <c r="M318" s="41">
        <f t="shared" si="76"/>
        <v>21.679499320596499</v>
      </c>
      <c r="N318" s="5">
        <f t="shared" si="68"/>
        <v>-3.660831693709141E-7</v>
      </c>
      <c r="O318" s="4">
        <f>SUM($N$41:N318)*0.1+$N$8</f>
        <v>1.9279634450320355E-6</v>
      </c>
      <c r="P318" s="4">
        <f>SUM($O$41:O318)+0</f>
        <v>3.818973924060249E-4</v>
      </c>
      <c r="Q318" s="5">
        <f t="shared" si="69"/>
        <v>-3.4861302621475071E-7</v>
      </c>
      <c r="R318" s="4">
        <f>SUM($Q$41:Q318)*0.1+$T$8</f>
        <v>-6.595445794480866E-8</v>
      </c>
      <c r="S318" s="4">
        <f>SUM($R$41:R318)+0</f>
        <v>8.910460020175742E-4</v>
      </c>
      <c r="T318">
        <f t="shared" si="77"/>
        <v>1.9290912461318641E-6</v>
      </c>
      <c r="U318">
        <f t="shared" si="78"/>
        <v>9.6943725740143911E-4</v>
      </c>
      <c r="W318" s="1"/>
    </row>
    <row r="319" spans="1:23" x14ac:dyDescent="0.25">
      <c r="A319" s="7"/>
      <c r="B319">
        <f t="shared" si="79"/>
        <v>27.800000000000125</v>
      </c>
      <c r="C319">
        <f t="shared" si="64"/>
        <v>0</v>
      </c>
      <c r="D319">
        <f t="shared" si="65"/>
        <v>318.30988618379064</v>
      </c>
      <c r="E319" s="2">
        <f t="shared" si="66"/>
        <v>-334.26143951509755</v>
      </c>
      <c r="F319">
        <f t="shared" si="70"/>
        <v>-19098.593171027438</v>
      </c>
      <c r="G319">
        <f t="shared" si="71"/>
        <v>9091.9111548106121</v>
      </c>
      <c r="H319">
        <f t="shared" si="67"/>
        <v>8658.0289041990654</v>
      </c>
      <c r="I319" s="2">
        <f t="shared" si="72"/>
        <v>12554.852167704568</v>
      </c>
      <c r="J319" s="41">
        <f t="shared" si="73"/>
        <v>461.57544734208187</v>
      </c>
      <c r="K319">
        <f t="shared" si="74"/>
        <v>3.2536808992927813</v>
      </c>
      <c r="L319">
        <f t="shared" si="75"/>
        <v>-12.373846974435711</v>
      </c>
      <c r="M319" s="41">
        <f t="shared" si="76"/>
        <v>21.677700667614129</v>
      </c>
      <c r="N319" s="5">
        <f t="shared" si="68"/>
        <v>-3.647422053805444E-7</v>
      </c>
      <c r="O319" s="4">
        <f>SUM($N$41:N319)*0.1+$N$8</f>
        <v>1.891489224493981E-6</v>
      </c>
      <c r="P319" s="4">
        <f>SUM($O$41:O319)+0</f>
        <v>3.8378888163051889E-4</v>
      </c>
      <c r="Q319" s="5">
        <f t="shared" si="69"/>
        <v>-3.4733605542275522E-7</v>
      </c>
      <c r="R319" s="4">
        <f>SUM($Q$41:Q319)*0.1+$T$8</f>
        <v>-1.0068806348708476E-7</v>
      </c>
      <c r="S319" s="4">
        <f>SUM($R$41:R319)+0</f>
        <v>8.9094531395408709E-4</v>
      </c>
      <c r="T319">
        <f t="shared" si="77"/>
        <v>1.8941672504046787E-6</v>
      </c>
      <c r="U319">
        <f t="shared" si="78"/>
        <v>9.7009146894504292E-4</v>
      </c>
      <c r="W319" s="1"/>
    </row>
    <row r="320" spans="1:23" x14ac:dyDescent="0.25">
      <c r="A320" s="7"/>
      <c r="B320">
        <f t="shared" si="79"/>
        <v>27.900000000000126</v>
      </c>
      <c r="C320">
        <f t="shared" si="64"/>
        <v>0</v>
      </c>
      <c r="D320">
        <f t="shared" si="65"/>
        <v>318.30988618379064</v>
      </c>
      <c r="E320" s="2">
        <f t="shared" si="66"/>
        <v>-334.26143951509755</v>
      </c>
      <c r="F320">
        <f t="shared" si="70"/>
        <v>-19098.593171027438</v>
      </c>
      <c r="G320">
        <f t="shared" si="71"/>
        <v>9058.4850108591017</v>
      </c>
      <c r="H320">
        <f t="shared" si="67"/>
        <v>8626.1979155806875</v>
      </c>
      <c r="I320" s="2">
        <f t="shared" si="72"/>
        <v>12508.694622970361</v>
      </c>
      <c r="J320" s="41">
        <f t="shared" si="73"/>
        <v>461.57544734208187</v>
      </c>
      <c r="K320">
        <f t="shared" si="74"/>
        <v>3.2417188371630288</v>
      </c>
      <c r="L320">
        <f t="shared" si="75"/>
        <v>-12.373846974435711</v>
      </c>
      <c r="M320" s="41">
        <f t="shared" si="76"/>
        <v>21.675908466762657</v>
      </c>
      <c r="N320" s="5">
        <f t="shared" si="68"/>
        <v>-3.6340124139017476E-7</v>
      </c>
      <c r="O320" s="4">
        <f>SUM($N$41:N320)*0.1+$N$8</f>
        <v>1.8551491003549636E-6</v>
      </c>
      <c r="P320" s="4">
        <f>SUM($O$41:O320)+0</f>
        <v>3.8564403073087388E-4</v>
      </c>
      <c r="Q320" s="5">
        <f t="shared" si="69"/>
        <v>-3.4605908463075984E-7</v>
      </c>
      <c r="R320" s="4">
        <f>SUM($Q$41:Q320)*0.1+$T$8</f>
        <v>-1.3529397195016053E-7</v>
      </c>
      <c r="S320" s="4">
        <f>SUM($R$41:R320)+0</f>
        <v>8.9081001998213695E-4</v>
      </c>
      <c r="T320">
        <f t="shared" si="77"/>
        <v>1.860075977855174E-6</v>
      </c>
      <c r="U320">
        <f t="shared" si="78"/>
        <v>9.7070274035820588E-4</v>
      </c>
      <c r="W320" s="1"/>
    </row>
    <row r="321" spans="1:23" x14ac:dyDescent="0.25">
      <c r="A321" s="7"/>
      <c r="B321">
        <f t="shared" si="79"/>
        <v>28.000000000000128</v>
      </c>
      <c r="C321">
        <f t="shared" si="64"/>
        <v>0</v>
      </c>
      <c r="D321">
        <f t="shared" si="65"/>
        <v>318.30988618379064</v>
      </c>
      <c r="E321" s="2">
        <f t="shared" si="66"/>
        <v>-334.26143951509755</v>
      </c>
      <c r="F321">
        <f t="shared" si="70"/>
        <v>-19098.593171027438</v>
      </c>
      <c r="G321">
        <f t="shared" si="71"/>
        <v>9025.0588669075914</v>
      </c>
      <c r="H321">
        <f t="shared" si="67"/>
        <v>8594.3669269623078</v>
      </c>
      <c r="I321" s="2">
        <f t="shared" si="72"/>
        <v>12462.537078236152</v>
      </c>
      <c r="J321" s="41">
        <f t="shared" si="73"/>
        <v>461.57544734208187</v>
      </c>
      <c r="K321">
        <f t="shared" si="74"/>
        <v>3.2297567750332754</v>
      </c>
      <c r="L321">
        <f t="shared" si="75"/>
        <v>-12.373846974435711</v>
      </c>
      <c r="M321" s="41">
        <f t="shared" si="76"/>
        <v>21.674122719642629</v>
      </c>
      <c r="N321" s="5">
        <f t="shared" si="68"/>
        <v>-3.6206027739980506E-7</v>
      </c>
      <c r="O321" s="4">
        <f>SUM($N$41:N321)*0.1+$N$8</f>
        <v>1.818943072614983E-6</v>
      </c>
      <c r="P321" s="4">
        <f>SUM($O$41:O321)+0</f>
        <v>3.8746297380348884E-4</v>
      </c>
      <c r="Q321" s="5">
        <f t="shared" si="69"/>
        <v>-3.4478211383876441E-7</v>
      </c>
      <c r="R321" s="4">
        <f>SUM($Q$41:Q321)*0.1+$T$8</f>
        <v>-1.6977218333403681E-7</v>
      </c>
      <c r="S321" s="4">
        <f>SUM($R$41:R321)+0</f>
        <v>8.906402477988029E-4</v>
      </c>
      <c r="T321">
        <f t="shared" si="77"/>
        <v>1.8268487883916504E-6</v>
      </c>
      <c r="U321">
        <f t="shared" si="78"/>
        <v>9.7127112953477419E-4</v>
      </c>
      <c r="W321" s="1"/>
    </row>
    <row r="322" spans="1:23" x14ac:dyDescent="0.25">
      <c r="A322" s="7"/>
      <c r="B322">
        <f t="shared" si="79"/>
        <v>28.100000000000129</v>
      </c>
      <c r="C322">
        <f t="shared" si="64"/>
        <v>0</v>
      </c>
      <c r="D322">
        <f t="shared" si="65"/>
        <v>318.30988618379064</v>
      </c>
      <c r="E322" s="2">
        <f t="shared" si="66"/>
        <v>-334.26143951509755</v>
      </c>
      <c r="F322">
        <f t="shared" si="70"/>
        <v>-19098.593171027438</v>
      </c>
      <c r="G322">
        <f t="shared" si="71"/>
        <v>8991.6327229560811</v>
      </c>
      <c r="H322">
        <f t="shared" si="67"/>
        <v>8562.5359383439263</v>
      </c>
      <c r="I322" s="2">
        <f t="shared" si="72"/>
        <v>12416.37953350194</v>
      </c>
      <c r="J322" s="41">
        <f t="shared" si="73"/>
        <v>461.57544734208187</v>
      </c>
      <c r="K322">
        <f t="shared" si="74"/>
        <v>3.2177947129035216</v>
      </c>
      <c r="L322">
        <f t="shared" si="75"/>
        <v>-12.373846974435711</v>
      </c>
      <c r="M322" s="41">
        <f t="shared" si="76"/>
        <v>21.672343427849359</v>
      </c>
      <c r="N322" s="5">
        <f t="shared" si="68"/>
        <v>-3.6071931340943536E-7</v>
      </c>
      <c r="O322" s="4">
        <f>SUM($N$41:N322)*0.1+$N$8</f>
        <v>1.7828711412740394E-6</v>
      </c>
      <c r="P322" s="4">
        <f>SUM($O$41:O322)+0</f>
        <v>3.892458449447629E-4</v>
      </c>
      <c r="Q322" s="5">
        <f t="shared" si="69"/>
        <v>-3.4350514304676886E-7</v>
      </c>
      <c r="R322" s="4">
        <f>SUM($Q$41:Q322)*0.1+$T$8</f>
        <v>-2.041226976387136E-7</v>
      </c>
      <c r="S322" s="4">
        <f>SUM($R$41:R322)+0</f>
        <v>8.9043612510116422E-4</v>
      </c>
      <c r="T322">
        <f t="shared" si="77"/>
        <v>1.7945182033289887E-6</v>
      </c>
      <c r="U322">
        <f t="shared" si="78"/>
        <v>9.7179669720160019E-4</v>
      </c>
      <c r="W322" s="1"/>
    </row>
    <row r="323" spans="1:23" x14ac:dyDescent="0.25">
      <c r="A323" s="7"/>
      <c r="B323">
        <f t="shared" si="79"/>
        <v>28.200000000000131</v>
      </c>
      <c r="C323">
        <f t="shared" si="64"/>
        <v>0</v>
      </c>
      <c r="D323">
        <f t="shared" si="65"/>
        <v>318.30988618379064</v>
      </c>
      <c r="E323" s="2">
        <f t="shared" si="66"/>
        <v>-334.26143951509755</v>
      </c>
      <c r="F323">
        <f t="shared" si="70"/>
        <v>-19098.593171027438</v>
      </c>
      <c r="G323">
        <f t="shared" si="71"/>
        <v>8958.2065790045708</v>
      </c>
      <c r="H323">
        <f t="shared" si="67"/>
        <v>8530.7049497255466</v>
      </c>
      <c r="I323" s="2">
        <f t="shared" si="72"/>
        <v>12370.221988767733</v>
      </c>
      <c r="J323" s="41">
        <f t="shared" si="73"/>
        <v>461.57544734208187</v>
      </c>
      <c r="K323">
        <f t="shared" si="74"/>
        <v>3.2058326507737691</v>
      </c>
      <c r="L323">
        <f t="shared" si="75"/>
        <v>-12.373846974435711</v>
      </c>
      <c r="M323" s="41">
        <f t="shared" si="76"/>
        <v>21.670570592972918</v>
      </c>
      <c r="N323" s="5">
        <f t="shared" si="68"/>
        <v>-3.5937834941906571E-7</v>
      </c>
      <c r="O323" s="4">
        <f>SUM($N$41:N323)*0.1+$N$8</f>
        <v>1.7469333063321329E-6</v>
      </c>
      <c r="P323" s="4">
        <f>SUM($O$41:O323)+0</f>
        <v>3.9099277825109502E-4</v>
      </c>
      <c r="Q323" s="5">
        <f t="shared" si="69"/>
        <v>-3.4222817225477343E-7</v>
      </c>
      <c r="R323" s="4">
        <f>SUM($Q$41:Q323)*0.1+$T$8</f>
        <v>-2.3834551486419176E-7</v>
      </c>
      <c r="S323" s="4">
        <f>SUM($R$41:R323)+0</f>
        <v>8.9019777958630004E-4</v>
      </c>
      <c r="T323">
        <f t="shared" si="77"/>
        <v>1.7631178523367048E-6</v>
      </c>
      <c r="U323">
        <f t="shared" si="78"/>
        <v>9.722795068419826E-4</v>
      </c>
      <c r="W323" s="1"/>
    </row>
    <row r="324" spans="1:23" x14ac:dyDescent="0.25">
      <c r="A324" s="7"/>
      <c r="B324">
        <f t="shared" si="79"/>
        <v>28.300000000000132</v>
      </c>
      <c r="C324">
        <f t="shared" si="64"/>
        <v>0</v>
      </c>
      <c r="D324">
        <f t="shared" si="65"/>
        <v>318.30988618379064</v>
      </c>
      <c r="E324" s="2">
        <f t="shared" si="66"/>
        <v>-334.26143951509755</v>
      </c>
      <c r="F324">
        <f t="shared" si="70"/>
        <v>-19098.593171027438</v>
      </c>
      <c r="G324">
        <f t="shared" si="71"/>
        <v>8924.7804350530605</v>
      </c>
      <c r="H324">
        <f t="shared" si="67"/>
        <v>8498.8739611071669</v>
      </c>
      <c r="I324" s="2">
        <f t="shared" si="72"/>
        <v>12324.064444033524</v>
      </c>
      <c r="J324" s="41">
        <f t="shared" si="73"/>
        <v>461.57544734208187</v>
      </c>
      <c r="K324">
        <f t="shared" si="74"/>
        <v>3.1938705886440157</v>
      </c>
      <c r="L324">
        <f t="shared" si="75"/>
        <v>-12.373846974435711</v>
      </c>
      <c r="M324" s="41">
        <f t="shared" si="76"/>
        <v>21.668804216598126</v>
      </c>
      <c r="N324" s="5">
        <f t="shared" si="68"/>
        <v>-3.5803738542869601E-7</v>
      </c>
      <c r="O324" s="4">
        <f>SUM($N$41:N324)*0.1+$N$8</f>
        <v>1.7111295677892634E-6</v>
      </c>
      <c r="P324" s="4">
        <f>SUM($O$41:O324)+0</f>
        <v>3.927039078188843E-4</v>
      </c>
      <c r="Q324" s="5">
        <f t="shared" si="69"/>
        <v>-3.4095120146277799E-7</v>
      </c>
      <c r="R324" s="4">
        <f>SUM($Q$41:Q324)*0.1+$T$8</f>
        <v>-2.7244063501046959E-7</v>
      </c>
      <c r="S324" s="4">
        <f>SUM($R$41:R324)+0</f>
        <v>8.8992533895128952E-4</v>
      </c>
      <c r="T324">
        <f t="shared" si="77"/>
        <v>1.732682399451088E-6</v>
      </c>
      <c r="U324">
        <f t="shared" si="78"/>
        <v>9.727196246214992E-4</v>
      </c>
      <c r="W324" s="1"/>
    </row>
    <row r="325" spans="1:23" x14ac:dyDescent="0.25">
      <c r="A325" s="7"/>
      <c r="B325">
        <f t="shared" si="79"/>
        <v>28.400000000000134</v>
      </c>
      <c r="C325">
        <f t="shared" si="64"/>
        <v>0</v>
      </c>
      <c r="D325">
        <f t="shared" si="65"/>
        <v>318.30988618379064</v>
      </c>
      <c r="E325" s="2">
        <f t="shared" si="66"/>
        <v>-334.26143951509755</v>
      </c>
      <c r="F325">
        <f t="shared" si="70"/>
        <v>-19098.593171027438</v>
      </c>
      <c r="G325">
        <f t="shared" si="71"/>
        <v>8891.3542911015502</v>
      </c>
      <c r="H325">
        <f t="shared" si="67"/>
        <v>8467.042972488789</v>
      </c>
      <c r="I325" s="2">
        <f t="shared" si="72"/>
        <v>12277.906899299316</v>
      </c>
      <c r="J325" s="41">
        <f t="shared" si="73"/>
        <v>461.57544734208187</v>
      </c>
      <c r="K325">
        <f t="shared" si="74"/>
        <v>3.1819085265142628</v>
      </c>
      <c r="L325">
        <f t="shared" si="75"/>
        <v>-12.373846974435711</v>
      </c>
      <c r="M325" s="41">
        <f t="shared" si="76"/>
        <v>21.667044300304543</v>
      </c>
      <c r="N325" s="5">
        <f t="shared" si="68"/>
        <v>-3.5669642143832637E-7</v>
      </c>
      <c r="O325" s="4">
        <f>SUM($N$41:N325)*0.1+$N$8</f>
        <v>1.6754599256454307E-6</v>
      </c>
      <c r="P325" s="4">
        <f>SUM($O$41:O325)+0</f>
        <v>3.9437936774452975E-4</v>
      </c>
      <c r="Q325" s="5">
        <f t="shared" si="69"/>
        <v>-3.3967423067078261E-7</v>
      </c>
      <c r="R325" s="4">
        <f>SUM($Q$41:Q325)*0.1+$T$8</f>
        <v>-3.0640805807754793E-7</v>
      </c>
      <c r="S325" s="4">
        <f>SUM($R$41:R325)+0</f>
        <v>8.8961893089321202E-4</v>
      </c>
      <c r="T325">
        <f t="shared" si="77"/>
        <v>1.7032474454695789E-6</v>
      </c>
      <c r="U325">
        <f t="shared" si="78"/>
        <v>9.7311711931614715E-4</v>
      </c>
      <c r="W325" s="1"/>
    </row>
    <row r="326" spans="1:23" x14ac:dyDescent="0.25">
      <c r="A326" s="7"/>
      <c r="B326">
        <f t="shared" si="79"/>
        <v>28.500000000000135</v>
      </c>
      <c r="C326">
        <f t="shared" si="64"/>
        <v>0</v>
      </c>
      <c r="D326">
        <f t="shared" si="65"/>
        <v>318.30988618379064</v>
      </c>
      <c r="E326" s="2">
        <f t="shared" si="66"/>
        <v>-334.26143951509755</v>
      </c>
      <c r="F326">
        <f t="shared" si="70"/>
        <v>-19098.593171027438</v>
      </c>
      <c r="G326">
        <f t="shared" si="71"/>
        <v>8857.9281471500399</v>
      </c>
      <c r="H326">
        <f t="shared" si="67"/>
        <v>8435.2119838704093</v>
      </c>
      <c r="I326" s="2">
        <f t="shared" si="72"/>
        <v>12231.749354565107</v>
      </c>
      <c r="J326" s="41">
        <f t="shared" si="73"/>
        <v>461.57544734208187</v>
      </c>
      <c r="K326">
        <f t="shared" si="74"/>
        <v>3.1699464643845099</v>
      </c>
      <c r="L326">
        <f t="shared" si="75"/>
        <v>-12.373846974435711</v>
      </c>
      <c r="M326" s="41">
        <f t="shared" si="76"/>
        <v>21.665290845666469</v>
      </c>
      <c r="N326" s="5">
        <f t="shared" si="68"/>
        <v>-3.5535545744795667E-7</v>
      </c>
      <c r="O326" s="4">
        <f>SUM($N$41:N326)*0.1+$N$8</f>
        <v>1.6399243799006351E-6</v>
      </c>
      <c r="P326" s="4">
        <f>SUM($O$41:O326)+0</f>
        <v>3.9601929212443039E-4</v>
      </c>
      <c r="Q326" s="5">
        <f t="shared" si="69"/>
        <v>-3.3839725987878712E-7</v>
      </c>
      <c r="R326" s="4">
        <f>SUM($Q$41:Q326)*0.1+$T$8</f>
        <v>-3.4024778406542678E-7</v>
      </c>
      <c r="S326" s="4">
        <f>SUM($R$41:R326)+0</f>
        <v>8.8927868310914658E-4</v>
      </c>
      <c r="T326">
        <f t="shared" si="77"/>
        <v>1.6748494040820255E-6</v>
      </c>
      <c r="U326">
        <f t="shared" si="78"/>
        <v>9.7347206224270911E-4</v>
      </c>
      <c r="W326" s="1"/>
    </row>
    <row r="327" spans="1:23" x14ac:dyDescent="0.25">
      <c r="A327" s="7"/>
      <c r="B327">
        <f t="shared" si="79"/>
        <v>28.600000000000136</v>
      </c>
      <c r="C327">
        <f t="shared" si="64"/>
        <v>0</v>
      </c>
      <c r="D327">
        <f t="shared" si="65"/>
        <v>318.30988618379064</v>
      </c>
      <c r="E327" s="2">
        <f t="shared" si="66"/>
        <v>-334.26143951509755</v>
      </c>
      <c r="F327">
        <f t="shared" si="70"/>
        <v>-19098.593171027438</v>
      </c>
      <c r="G327">
        <f t="shared" si="71"/>
        <v>8824.5020031985296</v>
      </c>
      <c r="H327">
        <f t="shared" si="67"/>
        <v>8403.3809952520296</v>
      </c>
      <c r="I327" s="2">
        <f t="shared" si="72"/>
        <v>12185.591809830898</v>
      </c>
      <c r="J327" s="41">
        <f t="shared" si="73"/>
        <v>461.57544734208187</v>
      </c>
      <c r="K327">
        <f t="shared" si="74"/>
        <v>3.1579844022547565</v>
      </c>
      <c r="L327">
        <f t="shared" si="75"/>
        <v>-12.373846974435711</v>
      </c>
      <c r="M327" s="41">
        <f t="shared" si="76"/>
        <v>21.663543854252929</v>
      </c>
      <c r="N327" s="5">
        <f t="shared" si="68"/>
        <v>-3.5401449345758702E-7</v>
      </c>
      <c r="O327" s="4">
        <f>SUM($N$41:N327)*0.1+$N$8</f>
        <v>1.6045229305548763E-6</v>
      </c>
      <c r="P327" s="4">
        <f>SUM($O$41:O327)+0</f>
        <v>3.9762381505498525E-4</v>
      </c>
      <c r="Q327" s="5">
        <f t="shared" si="69"/>
        <v>-3.3712028908679169E-7</v>
      </c>
      <c r="R327" s="4">
        <f>SUM($Q$41:Q327)*0.1+$T$8</f>
        <v>-3.7395981297410531E-7</v>
      </c>
      <c r="S327" s="4">
        <f>SUM($R$41:R327)+0</f>
        <v>8.8890472329617245E-4</v>
      </c>
      <c r="T327">
        <f t="shared" si="77"/>
        <v>1.6475253492423222E-6</v>
      </c>
      <c r="U327">
        <f t="shared" si="78"/>
        <v>9.7378452719127035E-4</v>
      </c>
      <c r="W327" s="1"/>
    </row>
    <row r="328" spans="1:23" x14ac:dyDescent="0.25">
      <c r="A328" s="7"/>
      <c r="B328">
        <f t="shared" si="79"/>
        <v>28.700000000000138</v>
      </c>
      <c r="C328">
        <f t="shared" si="64"/>
        <v>0</v>
      </c>
      <c r="D328">
        <f t="shared" si="65"/>
        <v>318.30988618379064</v>
      </c>
      <c r="E328" s="2">
        <f t="shared" si="66"/>
        <v>-334.26143951509755</v>
      </c>
      <c r="F328">
        <f t="shared" si="70"/>
        <v>-19098.593171027438</v>
      </c>
      <c r="G328">
        <f t="shared" si="71"/>
        <v>8791.0758592470193</v>
      </c>
      <c r="H328">
        <f t="shared" si="67"/>
        <v>8371.5500066336499</v>
      </c>
      <c r="I328" s="2">
        <f t="shared" si="72"/>
        <v>12139.434265096688</v>
      </c>
      <c r="J328" s="41">
        <f t="shared" si="73"/>
        <v>461.57544734208187</v>
      </c>
      <c r="K328">
        <f t="shared" si="74"/>
        <v>3.1460223401250031</v>
      </c>
      <c r="L328">
        <f t="shared" si="75"/>
        <v>-12.373846974435711</v>
      </c>
      <c r="M328" s="41">
        <f t="shared" si="76"/>
        <v>21.661803327627666</v>
      </c>
      <c r="N328" s="5">
        <f t="shared" si="68"/>
        <v>-3.5267352946721732E-7</v>
      </c>
      <c r="O328" s="4">
        <f>SUM($N$41:N328)*0.1+$N$8</f>
        <v>1.5692555776081545E-6</v>
      </c>
      <c r="P328" s="4">
        <f>SUM($O$41:O328)+0</f>
        <v>3.9919307063259341E-4</v>
      </c>
      <c r="Q328" s="5">
        <f t="shared" si="69"/>
        <v>-3.358433182947962E-7</v>
      </c>
      <c r="R328" s="4">
        <f>SUM($Q$41:Q328)*0.1+$T$8</f>
        <v>-4.0754414480358519E-7</v>
      </c>
      <c r="S328" s="4">
        <f>SUM($R$41:R328)+0</f>
        <v>8.884971791513689E-4</v>
      </c>
      <c r="T328">
        <f t="shared" si="77"/>
        <v>1.6213128315713747E-6</v>
      </c>
      <c r="U328">
        <f t="shared" si="78"/>
        <v>9.7405459035981054E-4</v>
      </c>
      <c r="W328" s="1"/>
    </row>
    <row r="329" spans="1:23" x14ac:dyDescent="0.25">
      <c r="A329" s="7"/>
      <c r="B329">
        <f t="shared" si="79"/>
        <v>28.800000000000139</v>
      </c>
      <c r="C329">
        <f t="shared" si="64"/>
        <v>0</v>
      </c>
      <c r="D329">
        <f t="shared" si="65"/>
        <v>318.30988618379064</v>
      </c>
      <c r="E329" s="2">
        <f t="shared" si="66"/>
        <v>-334.26143951509755</v>
      </c>
      <c r="F329">
        <f t="shared" si="70"/>
        <v>-19098.593171027438</v>
      </c>
      <c r="G329">
        <f t="shared" si="71"/>
        <v>8757.6497152955089</v>
      </c>
      <c r="H329">
        <f t="shared" si="67"/>
        <v>8339.7190180152702</v>
      </c>
      <c r="I329" s="2">
        <f t="shared" si="72"/>
        <v>12093.276720362481</v>
      </c>
      <c r="J329" s="41">
        <f t="shared" si="73"/>
        <v>461.57544734208187</v>
      </c>
      <c r="K329">
        <f t="shared" si="74"/>
        <v>3.1340602779952507</v>
      </c>
      <c r="L329">
        <f t="shared" si="75"/>
        <v>-12.373846974435711</v>
      </c>
      <c r="M329" s="41">
        <f t="shared" si="76"/>
        <v>21.660069267349151</v>
      </c>
      <c r="N329" s="5">
        <f t="shared" si="68"/>
        <v>-3.5133256547684762E-7</v>
      </c>
      <c r="O329" s="4">
        <f>SUM($N$41:N329)*0.1+$N$8</f>
        <v>1.5341223210604697E-6</v>
      </c>
      <c r="P329" s="4">
        <f>SUM($O$41:O329)+0</f>
        <v>4.007271929536539E-4</v>
      </c>
      <c r="Q329" s="5">
        <f t="shared" si="69"/>
        <v>-3.3456634750280076E-7</v>
      </c>
      <c r="R329" s="4">
        <f>SUM($Q$41:Q329)*0.1+$T$8</f>
        <v>-4.4100077955386559E-7</v>
      </c>
      <c r="S329" s="4">
        <f>SUM($R$41:R329)+0</f>
        <v>8.8805617837181506E-4</v>
      </c>
      <c r="T329">
        <f t="shared" si="77"/>
        <v>1.5962496620338186E-6</v>
      </c>
      <c r="U329">
        <f t="shared" si="78"/>
        <v>9.7428233029079822E-4</v>
      </c>
      <c r="W329" s="1"/>
    </row>
    <row r="330" spans="1:23" x14ac:dyDescent="0.25">
      <c r="A330" s="7"/>
      <c r="B330">
        <f t="shared" si="79"/>
        <v>28.900000000000141</v>
      </c>
      <c r="C330">
        <f t="shared" si="64"/>
        <v>0</v>
      </c>
      <c r="D330">
        <f t="shared" si="65"/>
        <v>318.30988618379064</v>
      </c>
      <c r="E330" s="2">
        <f t="shared" si="66"/>
        <v>-334.26143951509755</v>
      </c>
      <c r="F330">
        <f t="shared" si="70"/>
        <v>-19098.593171027438</v>
      </c>
      <c r="G330">
        <f t="shared" si="71"/>
        <v>8724.2235713439986</v>
      </c>
      <c r="H330">
        <f t="shared" si="67"/>
        <v>8307.8880293968923</v>
      </c>
      <c r="I330" s="2">
        <f t="shared" si="72"/>
        <v>12047.119175628271</v>
      </c>
      <c r="J330" s="41">
        <f t="shared" si="73"/>
        <v>461.57544734208187</v>
      </c>
      <c r="K330">
        <f t="shared" si="74"/>
        <v>3.1220982158654973</v>
      </c>
      <c r="L330">
        <f t="shared" si="75"/>
        <v>-12.373846974435711</v>
      </c>
      <c r="M330" s="41">
        <f t="shared" si="76"/>
        <v>21.658341674970547</v>
      </c>
      <c r="N330" s="5">
        <f t="shared" si="68"/>
        <v>-3.4999160148647798E-7</v>
      </c>
      <c r="O330" s="4">
        <f>SUM($N$41:N330)*0.1+$N$8</f>
        <v>1.499123160911822E-6</v>
      </c>
      <c r="P330" s="4">
        <f>SUM($O$41:O330)+0</f>
        <v>4.0222631611456572E-4</v>
      </c>
      <c r="Q330" s="5">
        <f t="shared" si="69"/>
        <v>-3.3328937671080538E-7</v>
      </c>
      <c r="R330" s="4">
        <f>SUM($Q$41:Q330)*0.1+$T$8</f>
        <v>-4.7432971722494651E-7</v>
      </c>
      <c r="S330" s="4">
        <f>SUM($R$41:R330)+0</f>
        <v>8.875818486545901E-4</v>
      </c>
      <c r="T330">
        <f t="shared" si="77"/>
        <v>1.5723736617690306E-6</v>
      </c>
      <c r="U330">
        <f t="shared" si="78"/>
        <v>9.744678278097201E-4</v>
      </c>
      <c r="W330" s="1"/>
    </row>
    <row r="331" spans="1:23" x14ac:dyDescent="0.25">
      <c r="A331" s="7"/>
      <c r="B331">
        <f t="shared" si="79"/>
        <v>29.000000000000142</v>
      </c>
      <c r="C331">
        <f t="shared" si="64"/>
        <v>0</v>
      </c>
      <c r="D331">
        <f t="shared" si="65"/>
        <v>318.30988618379064</v>
      </c>
      <c r="E331" s="2">
        <f t="shared" si="66"/>
        <v>-334.26143951509755</v>
      </c>
      <c r="F331">
        <f t="shared" si="70"/>
        <v>-19098.593171027438</v>
      </c>
      <c r="G331">
        <f t="shared" si="71"/>
        <v>8690.7974273924901</v>
      </c>
      <c r="H331">
        <f t="shared" si="67"/>
        <v>8276.0570407785108</v>
      </c>
      <c r="I331" s="2">
        <f t="shared" si="72"/>
        <v>12000.961630894064</v>
      </c>
      <c r="J331" s="41">
        <f t="shared" si="73"/>
        <v>461.57544734208187</v>
      </c>
      <c r="K331">
        <f t="shared" si="74"/>
        <v>3.1101361537357448</v>
      </c>
      <c r="L331">
        <f t="shared" si="75"/>
        <v>-12.373846974435711</v>
      </c>
      <c r="M331" s="41">
        <f t="shared" si="76"/>
        <v>21.65662055203973</v>
      </c>
      <c r="N331" s="5">
        <f t="shared" si="68"/>
        <v>-3.4865063749610838E-7</v>
      </c>
      <c r="O331" s="4">
        <f>SUM($N$41:N331)*0.1+$N$8</f>
        <v>1.4642580971622111E-6</v>
      </c>
      <c r="P331" s="4">
        <f>SUM($O$41:O331)+0</f>
        <v>4.0369057421172792E-4</v>
      </c>
      <c r="Q331" s="5">
        <f t="shared" si="69"/>
        <v>-3.3201240591880984E-7</v>
      </c>
      <c r="R331" s="4">
        <f>SUM($Q$41:Q331)*0.1+$T$8</f>
        <v>-5.0753095781682709E-7</v>
      </c>
      <c r="S331" s="4">
        <f>SUM($R$41:R331)+0</f>
        <v>8.8707431769677325E-4</v>
      </c>
      <c r="T331">
        <f t="shared" si="77"/>
        <v>1.5497223777978963E-6</v>
      </c>
      <c r="U331">
        <f t="shared" si="78"/>
        <v>9.74611165965479E-4</v>
      </c>
      <c r="W331" s="1"/>
    </row>
    <row r="332" spans="1:23" x14ac:dyDescent="0.25">
      <c r="A332" s="7"/>
      <c r="B332">
        <f t="shared" si="79"/>
        <v>29.100000000000144</v>
      </c>
      <c r="C332">
        <f t="shared" si="64"/>
        <v>0</v>
      </c>
      <c r="D332">
        <f t="shared" si="65"/>
        <v>318.30988618379064</v>
      </c>
      <c r="E332" s="2">
        <f t="shared" si="66"/>
        <v>-334.26143951509755</v>
      </c>
      <c r="F332">
        <f t="shared" si="70"/>
        <v>-19098.593171027438</v>
      </c>
      <c r="G332">
        <f t="shared" si="71"/>
        <v>8657.3712834409798</v>
      </c>
      <c r="H332">
        <f t="shared" si="67"/>
        <v>8244.2260521601311</v>
      </c>
      <c r="I332" s="2">
        <f t="shared" si="72"/>
        <v>11954.804086159855</v>
      </c>
      <c r="J332" s="41">
        <f t="shared" si="73"/>
        <v>461.57544734208187</v>
      </c>
      <c r="K332">
        <f t="shared" si="74"/>
        <v>3.0981740916059914</v>
      </c>
      <c r="L332">
        <f t="shared" si="75"/>
        <v>-12.373846974435711</v>
      </c>
      <c r="M332" s="41">
        <f t="shared" si="76"/>
        <v>21.654905900099269</v>
      </c>
      <c r="N332" s="5">
        <f t="shared" si="68"/>
        <v>-3.4730967350573869E-7</v>
      </c>
      <c r="O332" s="4">
        <f>SUM($N$41:N332)*0.1+$N$8</f>
        <v>1.4295271298116372E-6</v>
      </c>
      <c r="P332" s="4">
        <f>SUM($O$41:O332)+0</f>
        <v>4.0512010134153957E-4</v>
      </c>
      <c r="Q332" s="5">
        <f t="shared" si="69"/>
        <v>-3.307354351268144E-7</v>
      </c>
      <c r="R332" s="4">
        <f>SUM($Q$41:Q332)*0.1+$T$8</f>
        <v>-5.4060450132950903E-7</v>
      </c>
      <c r="S332" s="4">
        <f>SUM($R$41:R332)+0</f>
        <v>8.8653371319544379E-4</v>
      </c>
      <c r="T332">
        <f t="shared" si="77"/>
        <v>1.5283327653771035E-6</v>
      </c>
      <c r="U332">
        <f t="shared" si="78"/>
        <v>9.7471242997259483E-4</v>
      </c>
      <c r="W332" s="1"/>
    </row>
    <row r="333" spans="1:23" x14ac:dyDescent="0.25">
      <c r="A333" s="7"/>
      <c r="B333">
        <f t="shared" si="79"/>
        <v>29.200000000000145</v>
      </c>
      <c r="C333">
        <f t="shared" si="64"/>
        <v>0</v>
      </c>
      <c r="D333">
        <f t="shared" si="65"/>
        <v>318.30988618379064</v>
      </c>
      <c r="E333" s="2">
        <f t="shared" si="66"/>
        <v>-334.26143951509755</v>
      </c>
      <c r="F333">
        <f t="shared" si="70"/>
        <v>-19098.593171027438</v>
      </c>
      <c r="G333">
        <f t="shared" si="71"/>
        <v>8623.9451394894695</v>
      </c>
      <c r="H333">
        <f t="shared" si="67"/>
        <v>8212.3950635417514</v>
      </c>
      <c r="I333" s="2">
        <f t="shared" si="72"/>
        <v>11908.646541425645</v>
      </c>
      <c r="J333" s="41">
        <f t="shared" si="73"/>
        <v>461.57544734208187</v>
      </c>
      <c r="K333">
        <f t="shared" si="74"/>
        <v>3.0862120294762381</v>
      </c>
      <c r="L333">
        <f t="shared" si="75"/>
        <v>-12.373846974435711</v>
      </c>
      <c r="M333" s="41">
        <f t="shared" si="76"/>
        <v>21.653197720686414</v>
      </c>
      <c r="N333" s="5">
        <f t="shared" si="68"/>
        <v>-3.4596870951536899E-7</v>
      </c>
      <c r="O333" s="4">
        <f>SUM($N$41:N333)*0.1+$N$8</f>
        <v>1.3949302588601004E-6</v>
      </c>
      <c r="P333" s="4">
        <f>SUM($O$41:O333)+0</f>
        <v>4.0651503160039969E-4</v>
      </c>
      <c r="Q333" s="5">
        <f t="shared" si="69"/>
        <v>-3.2945846433481897E-7</v>
      </c>
      <c r="R333" s="4">
        <f>SUM($Q$41:Q333)*0.1+$T$8</f>
        <v>-5.7355034776299064E-7</v>
      </c>
      <c r="S333" s="4">
        <f>SUM($R$41:R333)+0</f>
        <v>8.8596016284768074E-4</v>
      </c>
      <c r="T333">
        <f t="shared" si="77"/>
        <v>1.5082408390249066E-6</v>
      </c>
      <c r="U333">
        <f t="shared" si="78"/>
        <v>9.7477170715514871E-4</v>
      </c>
      <c r="W333" s="1"/>
    </row>
    <row r="334" spans="1:23" x14ac:dyDescent="0.25">
      <c r="A334" s="7"/>
      <c r="B334">
        <f t="shared" si="79"/>
        <v>29.300000000000146</v>
      </c>
      <c r="C334">
        <f t="shared" si="64"/>
        <v>0</v>
      </c>
      <c r="D334">
        <f t="shared" si="65"/>
        <v>318.30988618379064</v>
      </c>
      <c r="E334" s="2">
        <f t="shared" si="66"/>
        <v>-334.26143951509755</v>
      </c>
      <c r="F334">
        <f t="shared" si="70"/>
        <v>-19098.593171027438</v>
      </c>
      <c r="G334">
        <f t="shared" si="71"/>
        <v>8590.5189955379592</v>
      </c>
      <c r="H334">
        <f t="shared" si="67"/>
        <v>8180.5640749233726</v>
      </c>
      <c r="I334" s="2">
        <f t="shared" si="72"/>
        <v>11862.488996691436</v>
      </c>
      <c r="J334" s="41">
        <f t="shared" si="73"/>
        <v>461.57544734208187</v>
      </c>
      <c r="K334">
        <f t="shared" si="74"/>
        <v>3.0742499673464851</v>
      </c>
      <c r="L334">
        <f t="shared" si="75"/>
        <v>-12.373846974435711</v>
      </c>
      <c r="M334" s="41">
        <f t="shared" si="76"/>
        <v>21.651496015333105</v>
      </c>
      <c r="N334" s="5">
        <f t="shared" si="68"/>
        <v>-3.4462774552499934E-7</v>
      </c>
      <c r="O334" s="4">
        <f>SUM($N$41:N334)*0.1+$N$8</f>
        <v>1.3604674843076004E-6</v>
      </c>
      <c r="P334" s="4">
        <f>SUM($O$41:O334)+0</f>
        <v>4.078754990847073E-4</v>
      </c>
      <c r="Q334" s="5">
        <f t="shared" si="69"/>
        <v>-3.2818149354282353E-7</v>
      </c>
      <c r="R334" s="4">
        <f>SUM($Q$41:Q334)*0.1+$T$8</f>
        <v>-6.0636849711727361E-7</v>
      </c>
      <c r="S334" s="4">
        <f>SUM($R$41:R334)+0</f>
        <v>8.8535379435056348E-4</v>
      </c>
      <c r="T334">
        <f t="shared" si="77"/>
        <v>1.4894812956712521E-6</v>
      </c>
      <c r="U334">
        <f t="shared" si="78"/>
        <v>9.7478908689241025E-4</v>
      </c>
      <c r="W334" s="1"/>
    </row>
    <row r="335" spans="1:23" x14ac:dyDescent="0.25">
      <c r="A335" s="7"/>
      <c r="B335">
        <f t="shared" si="79"/>
        <v>29.400000000000148</v>
      </c>
      <c r="C335">
        <f t="shared" si="64"/>
        <v>0</v>
      </c>
      <c r="D335">
        <f t="shared" si="65"/>
        <v>318.30988618379064</v>
      </c>
      <c r="E335" s="2">
        <f t="shared" si="66"/>
        <v>-334.26143951509755</v>
      </c>
      <c r="F335">
        <f t="shared" si="70"/>
        <v>-19098.593171027438</v>
      </c>
      <c r="G335">
        <f t="shared" si="71"/>
        <v>8557.0928515864489</v>
      </c>
      <c r="H335">
        <f t="shared" si="67"/>
        <v>8148.7330863049938</v>
      </c>
      <c r="I335" s="2">
        <f t="shared" si="72"/>
        <v>11816.331451957229</v>
      </c>
      <c r="J335" s="41">
        <f t="shared" si="73"/>
        <v>461.57544734208187</v>
      </c>
      <c r="K335">
        <f t="shared" si="74"/>
        <v>3.0622879052167322</v>
      </c>
      <c r="L335">
        <f t="shared" si="75"/>
        <v>-12.373846974435711</v>
      </c>
      <c r="M335" s="41">
        <f t="shared" si="76"/>
        <v>21.649800785565954</v>
      </c>
      <c r="N335" s="5">
        <f t="shared" si="68"/>
        <v>-3.4328678153462964E-7</v>
      </c>
      <c r="O335" s="4">
        <f>SUM($N$41:N335)*0.1+$N$8</f>
        <v>1.3261388061541374E-6</v>
      </c>
      <c r="P335" s="4">
        <f>SUM($O$41:O335)+0</f>
        <v>4.0920163789086143E-4</v>
      </c>
      <c r="Q335" s="5">
        <f t="shared" si="69"/>
        <v>-3.269045227508281E-7</v>
      </c>
      <c r="R335" s="4">
        <f>SUM($Q$41:Q335)*0.1+$T$8</f>
        <v>-6.3905894939235625E-7</v>
      </c>
      <c r="S335" s="4">
        <f>SUM($R$41:R335)+0</f>
        <v>8.8471473540117115E-4</v>
      </c>
      <c r="T335">
        <f t="shared" si="77"/>
        <v>1.4720871149447586E-6</v>
      </c>
      <c r="U335">
        <f t="shared" si="78"/>
        <v>9.7476466056609166E-4</v>
      </c>
      <c r="W335" s="1"/>
    </row>
    <row r="336" spans="1:23" x14ac:dyDescent="0.25">
      <c r="A336" s="7"/>
      <c r="B336">
        <f t="shared" si="79"/>
        <v>29.500000000000149</v>
      </c>
      <c r="C336">
        <f t="shared" si="64"/>
        <v>0</v>
      </c>
      <c r="D336">
        <f t="shared" si="65"/>
        <v>318.30988618379064</v>
      </c>
      <c r="E336" s="2">
        <f t="shared" si="66"/>
        <v>-334.26143951509755</v>
      </c>
      <c r="F336">
        <f t="shared" si="70"/>
        <v>-19098.593171027438</v>
      </c>
      <c r="G336">
        <f t="shared" si="71"/>
        <v>8523.6667076349386</v>
      </c>
      <c r="H336">
        <f t="shared" si="67"/>
        <v>8116.9020976866141</v>
      </c>
      <c r="I336" s="2">
        <f t="shared" si="72"/>
        <v>11770.173907223019</v>
      </c>
      <c r="J336" s="41">
        <f t="shared" si="73"/>
        <v>461.57544734208187</v>
      </c>
      <c r="K336">
        <f t="shared" si="74"/>
        <v>3.0503258430869788</v>
      </c>
      <c r="L336">
        <f t="shared" si="75"/>
        <v>-12.373846974435711</v>
      </c>
      <c r="M336" s="41">
        <f t="shared" si="76"/>
        <v>21.648112032906237</v>
      </c>
      <c r="N336" s="5">
        <f t="shared" si="68"/>
        <v>-3.4194581754426E-7</v>
      </c>
      <c r="O336" s="4">
        <f>SUM($N$41:N336)*0.1+$N$8</f>
        <v>1.2919442243997114E-6</v>
      </c>
      <c r="P336" s="4">
        <f>SUM($O$41:O336)+0</f>
        <v>4.1049358211526116E-4</v>
      </c>
      <c r="Q336" s="5">
        <f t="shared" si="69"/>
        <v>-3.2562755195883266E-7</v>
      </c>
      <c r="R336" s="4">
        <f>SUM($Q$41:Q336)*0.1+$T$8</f>
        <v>-6.7162170458823941E-7</v>
      </c>
      <c r="S336" s="4">
        <f>SUM($R$41:R336)+0</f>
        <v>8.840431136965829E-4</v>
      </c>
      <c r="T336">
        <f t="shared" si="77"/>
        <v>1.4560891432305181E-6</v>
      </c>
      <c r="U336">
        <f t="shared" si="78"/>
        <v>9.7469852150917316E-4</v>
      </c>
      <c r="W336" s="1"/>
    </row>
    <row r="337" spans="1:23" x14ac:dyDescent="0.25">
      <c r="A337" s="7"/>
      <c r="B337">
        <f t="shared" si="79"/>
        <v>29.600000000000151</v>
      </c>
      <c r="C337">
        <f t="shared" si="64"/>
        <v>0</v>
      </c>
      <c r="D337">
        <f t="shared" si="65"/>
        <v>318.30988618379064</v>
      </c>
      <c r="E337" s="2">
        <f t="shared" si="66"/>
        <v>-334.26143951509755</v>
      </c>
      <c r="F337">
        <f t="shared" si="70"/>
        <v>-19098.593171027438</v>
      </c>
      <c r="G337">
        <f t="shared" si="71"/>
        <v>8490.2405636834283</v>
      </c>
      <c r="H337">
        <f t="shared" si="67"/>
        <v>8085.0711090682344</v>
      </c>
      <c r="I337" s="2">
        <f t="shared" si="72"/>
        <v>11724.01636248881</v>
      </c>
      <c r="J337" s="41">
        <f t="shared" si="73"/>
        <v>461.57544734208187</v>
      </c>
      <c r="K337">
        <f t="shared" si="74"/>
        <v>3.0383637809572259</v>
      </c>
      <c r="L337">
        <f t="shared" si="75"/>
        <v>-12.373846974435711</v>
      </c>
      <c r="M337" s="41">
        <f t="shared" si="76"/>
        <v>21.646429758869896</v>
      </c>
      <c r="N337" s="5">
        <f t="shared" si="68"/>
        <v>-3.406048535538903E-7</v>
      </c>
      <c r="O337" s="4">
        <f>SUM($N$41:N337)*0.1+$N$8</f>
        <v>1.2578837390443225E-6</v>
      </c>
      <c r="P337" s="4">
        <f>SUM($O$41:O337)+0</f>
        <v>4.1175146585430546E-4</v>
      </c>
      <c r="Q337" s="5">
        <f t="shared" si="69"/>
        <v>-3.2435058116683717E-7</v>
      </c>
      <c r="R337" s="4">
        <f>SUM($Q$41:Q337)*0.1+$T$8</f>
        <v>-7.0405676270492308E-7</v>
      </c>
      <c r="S337" s="4">
        <f>SUM($R$41:R337)+0</f>
        <v>8.8333905693387799E-4</v>
      </c>
      <c r="T337">
        <f t="shared" si="77"/>
        <v>1.4415156697249815E-6</v>
      </c>
      <c r="U337">
        <f t="shared" si="78"/>
        <v>9.7459076495624679E-4</v>
      </c>
      <c r="W337" s="1"/>
    </row>
    <row r="338" spans="1:23" x14ac:dyDescent="0.25">
      <c r="A338" s="7"/>
      <c r="B338">
        <f t="shared" si="79"/>
        <v>29.700000000000152</v>
      </c>
      <c r="C338">
        <f t="shared" si="64"/>
        <v>0</v>
      </c>
      <c r="D338">
        <f t="shared" si="65"/>
        <v>318.30988618379064</v>
      </c>
      <c r="E338" s="2">
        <f t="shared" si="66"/>
        <v>-334.26143951509755</v>
      </c>
      <c r="F338">
        <f t="shared" si="70"/>
        <v>-19098.593171027438</v>
      </c>
      <c r="G338">
        <f t="shared" si="71"/>
        <v>8456.814419731918</v>
      </c>
      <c r="H338">
        <f t="shared" si="67"/>
        <v>8053.2401204498556</v>
      </c>
      <c r="I338" s="2">
        <f t="shared" si="72"/>
        <v>11677.858817754603</v>
      </c>
      <c r="J338" s="41">
        <f t="shared" si="73"/>
        <v>461.57544734208187</v>
      </c>
      <c r="K338">
        <f t="shared" si="74"/>
        <v>3.026401718827473</v>
      </c>
      <c r="L338">
        <f t="shared" si="75"/>
        <v>-12.373846974435711</v>
      </c>
      <c r="M338" s="41">
        <f t="shared" si="76"/>
        <v>21.644753964967524</v>
      </c>
      <c r="N338" s="5">
        <f t="shared" si="68"/>
        <v>-3.392638895635206E-7</v>
      </c>
      <c r="O338" s="4">
        <f>SUM($N$41:N338)*0.1+$N$8</f>
        <v>1.2239573500879704E-6</v>
      </c>
      <c r="P338" s="4">
        <f>SUM($O$41:O338)+0</f>
        <v>4.1297542320439345E-4</v>
      </c>
      <c r="Q338" s="5">
        <f t="shared" si="69"/>
        <v>-3.2307361037484179E-7</v>
      </c>
      <c r="R338" s="4">
        <f>SUM($Q$41:Q338)*0.1+$T$8</f>
        <v>-7.3636412374240726E-7</v>
      </c>
      <c r="S338" s="4">
        <f>SUM($R$41:R338)+0</f>
        <v>8.8260269281013556E-4</v>
      </c>
      <c r="T338">
        <f t="shared" si="77"/>
        <v>1.4283920041673749E-6</v>
      </c>
      <c r="U338">
        <f t="shared" si="78"/>
        <v>9.7444148799532876E-4</v>
      </c>
      <c r="W338" s="1"/>
    </row>
    <row r="339" spans="1:23" x14ac:dyDescent="0.25">
      <c r="A339" s="7"/>
      <c r="B339">
        <f t="shared" si="79"/>
        <v>29.800000000000153</v>
      </c>
      <c r="C339">
        <f t="shared" si="64"/>
        <v>0</v>
      </c>
      <c r="D339">
        <f t="shared" si="65"/>
        <v>318.30988618379064</v>
      </c>
      <c r="E339" s="2">
        <f t="shared" si="66"/>
        <v>-334.26143951509755</v>
      </c>
      <c r="F339">
        <f t="shared" si="70"/>
        <v>-19098.593171027438</v>
      </c>
      <c r="G339">
        <f t="shared" si="71"/>
        <v>8423.3882757804076</v>
      </c>
      <c r="H339">
        <f t="shared" si="67"/>
        <v>8021.4091318314759</v>
      </c>
      <c r="I339" s="2">
        <f t="shared" si="72"/>
        <v>11631.701273020393</v>
      </c>
      <c r="J339" s="41">
        <f t="shared" si="73"/>
        <v>461.57544734208187</v>
      </c>
      <c r="K339">
        <f t="shared" si="74"/>
        <v>3.0144396566977201</v>
      </c>
      <c r="L339">
        <f t="shared" si="75"/>
        <v>-12.373846974435711</v>
      </c>
      <c r="M339" s="41">
        <f t="shared" si="76"/>
        <v>21.643084652704367</v>
      </c>
      <c r="N339" s="5">
        <f t="shared" si="68"/>
        <v>-3.3792292557315095E-7</v>
      </c>
      <c r="O339" s="4">
        <f>SUM($N$41:N339)*0.1+$N$8</f>
        <v>1.1901650575306554E-6</v>
      </c>
      <c r="P339" s="4">
        <f>SUM($O$41:O339)+0</f>
        <v>4.1416558826192412E-4</v>
      </c>
      <c r="Q339" s="5">
        <f t="shared" si="69"/>
        <v>-3.217966395828463E-7</v>
      </c>
      <c r="R339" s="4">
        <f>SUM($Q$41:Q339)*0.1+$T$8</f>
        <v>-7.6854378770069196E-7</v>
      </c>
      <c r="S339" s="4">
        <f>SUM($R$41:R339)+0</f>
        <v>8.8183414902243487E-4</v>
      </c>
      <c r="T339">
        <f t="shared" si="77"/>
        <v>1.4167400671189739E-6</v>
      </c>
      <c r="U339">
        <f t="shared" si="78"/>
        <v>9.7425078952109018E-4</v>
      </c>
      <c r="W339" s="1"/>
    </row>
    <row r="340" spans="1:23" x14ac:dyDescent="0.25">
      <c r="A340" s="7"/>
      <c r="B340">
        <f t="shared" si="79"/>
        <v>29.900000000000155</v>
      </c>
      <c r="C340">
        <f t="shared" si="64"/>
        <v>0</v>
      </c>
      <c r="D340">
        <f t="shared" si="65"/>
        <v>318.30988618379064</v>
      </c>
      <c r="E340" s="2">
        <f t="shared" si="66"/>
        <v>-334.26143951509755</v>
      </c>
      <c r="F340">
        <f t="shared" si="70"/>
        <v>-19098.593171027438</v>
      </c>
      <c r="G340">
        <f t="shared" si="71"/>
        <v>8389.9621318288973</v>
      </c>
      <c r="H340">
        <f t="shared" si="67"/>
        <v>7989.5781432130971</v>
      </c>
      <c r="I340" s="2">
        <f t="shared" si="72"/>
        <v>11585.543728286184</v>
      </c>
      <c r="J340" s="41">
        <f t="shared" si="73"/>
        <v>461.57544734208187</v>
      </c>
      <c r="K340">
        <f t="shared" si="74"/>
        <v>3.0024775945679667</v>
      </c>
      <c r="L340">
        <f t="shared" si="75"/>
        <v>-12.373846974435711</v>
      </c>
      <c r="M340" s="41">
        <f t="shared" si="76"/>
        <v>21.641421823580309</v>
      </c>
      <c r="N340" s="5">
        <f t="shared" si="68"/>
        <v>-3.3658196158278125E-7</v>
      </c>
      <c r="O340" s="4">
        <f>SUM($N$41:N340)*0.1+$N$8</f>
        <v>1.1565068613723771E-6</v>
      </c>
      <c r="P340" s="4">
        <f>SUM($O$41:O340)+0</f>
        <v>4.1532209512329648E-4</v>
      </c>
      <c r="Q340" s="5">
        <f t="shared" si="69"/>
        <v>-3.2051966879085092E-7</v>
      </c>
      <c r="R340" s="4">
        <f>SUM($Q$41:Q340)*0.1+$T$8</f>
        <v>-8.0059575457977718E-7</v>
      </c>
      <c r="S340" s="4">
        <f>SUM($R$41:R340)+0</f>
        <v>8.8103355326785507E-4</v>
      </c>
      <c r="T340">
        <f t="shared" si="77"/>
        <v>1.4065780044677755E-6</v>
      </c>
      <c r="U340">
        <f t="shared" si="78"/>
        <v>9.7401877018945941E-4</v>
      </c>
      <c r="W340" s="1"/>
    </row>
    <row r="341" spans="1:23" x14ac:dyDescent="0.25">
      <c r="A341" s="7"/>
      <c r="B341">
        <f t="shared" si="79"/>
        <v>30.000000000000156</v>
      </c>
      <c r="C341">
        <f t="shared" si="64"/>
        <v>0</v>
      </c>
      <c r="D341">
        <f t="shared" si="65"/>
        <v>318.30988618379064</v>
      </c>
      <c r="E341" s="2">
        <f t="shared" si="66"/>
        <v>-334.26143951509755</v>
      </c>
      <c r="F341">
        <f t="shared" si="70"/>
        <v>-19098.593171027438</v>
      </c>
      <c r="G341">
        <f t="shared" si="71"/>
        <v>8356.535987877387</v>
      </c>
      <c r="H341">
        <f t="shared" si="67"/>
        <v>7957.7471545947155</v>
      </c>
      <c r="I341" s="2">
        <f t="shared" si="72"/>
        <v>11539.386183551975</v>
      </c>
      <c r="J341" s="41">
        <f t="shared" si="73"/>
        <v>461.57544734208187</v>
      </c>
      <c r="K341">
        <f t="shared" si="74"/>
        <v>2.9905155324382133</v>
      </c>
      <c r="L341">
        <f t="shared" si="75"/>
        <v>-12.373846974435711</v>
      </c>
      <c r="M341" s="41">
        <f t="shared" si="76"/>
        <v>21.639765479089871</v>
      </c>
      <c r="N341" s="5">
        <f t="shared" si="68"/>
        <v>-3.3524099759241161E-7</v>
      </c>
      <c r="O341" s="4">
        <f>SUM($N$41:N341)*0.1+$N$8</f>
        <v>1.1229827616131359E-6</v>
      </c>
      <c r="P341" s="4">
        <f>SUM($O$41:O341)+0</f>
        <v>4.1644507788490961E-4</v>
      </c>
      <c r="Q341" s="5">
        <f t="shared" si="69"/>
        <v>-3.1924269799885538E-7</v>
      </c>
      <c r="R341" s="4">
        <f>SUM($Q$41:Q341)*0.1+$T$8</f>
        <v>-8.3252002437966206E-7</v>
      </c>
      <c r="S341" s="4">
        <f>SUM($R$41:R341)+0</f>
        <v>8.8020103324347541E-4</v>
      </c>
      <c r="T341">
        <f t="shared" si="77"/>
        <v>1.3979198381428667E-6</v>
      </c>
      <c r="U341">
        <f t="shared" si="78"/>
        <v>9.7374553237355088E-4</v>
      </c>
      <c r="W341" s="1"/>
    </row>
    <row r="342" spans="1:23" x14ac:dyDescent="0.25">
      <c r="A342" s="7"/>
      <c r="B342">
        <f t="shared" si="79"/>
        <v>30.100000000000158</v>
      </c>
      <c r="C342">
        <f t="shared" si="64"/>
        <v>0</v>
      </c>
      <c r="D342">
        <f t="shared" si="65"/>
        <v>318.30988618379064</v>
      </c>
      <c r="E342" s="2">
        <f t="shared" si="66"/>
        <v>-334.26143951509755</v>
      </c>
      <c r="F342">
        <f t="shared" si="70"/>
        <v>-19098.593171027438</v>
      </c>
      <c r="G342">
        <f t="shared" si="71"/>
        <v>8323.1098439258767</v>
      </c>
      <c r="H342">
        <f t="shared" si="67"/>
        <v>7925.9161659763358</v>
      </c>
      <c r="I342" s="2">
        <f t="shared" si="72"/>
        <v>11493.228638817765</v>
      </c>
      <c r="J342" s="41">
        <f t="shared" si="73"/>
        <v>461.57544734208187</v>
      </c>
      <c r="K342">
        <f t="shared" si="74"/>
        <v>2.9785534703084604</v>
      </c>
      <c r="L342">
        <f t="shared" si="75"/>
        <v>-12.373846974435711</v>
      </c>
      <c r="M342" s="41">
        <f t="shared" si="76"/>
        <v>21.6381156207222</v>
      </c>
      <c r="N342" s="5">
        <f t="shared" si="68"/>
        <v>-3.3390003360204191E-7</v>
      </c>
      <c r="O342" s="4">
        <f>SUM($N$41:N342)*0.1+$N$8</f>
        <v>1.0895927582529318E-6</v>
      </c>
      <c r="P342" s="4">
        <f>SUM($O$41:O342)+0</f>
        <v>4.1753467064316254E-4</v>
      </c>
      <c r="Q342" s="5">
        <f t="shared" si="69"/>
        <v>-3.1796572720685994E-7</v>
      </c>
      <c r="R342" s="4">
        <f>SUM($Q$41:Q342)*0.1+$T$8</f>
        <v>-8.643165971003483E-7</v>
      </c>
      <c r="S342" s="4">
        <f>SUM($R$41:R342)+0</f>
        <v>8.7933671664637504E-4</v>
      </c>
      <c r="T342">
        <f t="shared" si="77"/>
        <v>1.3907751647410005E-6</v>
      </c>
      <c r="U342">
        <f t="shared" si="78"/>
        <v>9.7343118012087608E-4</v>
      </c>
      <c r="W342" s="1"/>
    </row>
    <row r="343" spans="1:23" x14ac:dyDescent="0.25">
      <c r="A343" s="7"/>
      <c r="B343">
        <f t="shared" si="79"/>
        <v>30.200000000000159</v>
      </c>
      <c r="C343">
        <f t="shared" si="64"/>
        <v>0</v>
      </c>
      <c r="D343">
        <f t="shared" si="65"/>
        <v>318.30988618379064</v>
      </c>
      <c r="E343" s="2">
        <f t="shared" si="66"/>
        <v>-334.26143951509755</v>
      </c>
      <c r="F343">
        <f t="shared" si="70"/>
        <v>-19098.593171027438</v>
      </c>
      <c r="G343">
        <f t="shared" si="71"/>
        <v>8289.6836999743664</v>
      </c>
      <c r="H343">
        <f t="shared" si="67"/>
        <v>7894.085177357957</v>
      </c>
      <c r="I343" s="2">
        <f t="shared" si="72"/>
        <v>11447.071094083558</v>
      </c>
      <c r="J343" s="41">
        <f t="shared" si="73"/>
        <v>461.57544734208187</v>
      </c>
      <c r="K343">
        <f t="shared" si="74"/>
        <v>2.9665914081787075</v>
      </c>
      <c r="L343">
        <f t="shared" si="75"/>
        <v>-12.373846974435711</v>
      </c>
      <c r="M343" s="41">
        <f t="shared" si="76"/>
        <v>21.636472249961063</v>
      </c>
      <c r="N343" s="5">
        <f t="shared" si="68"/>
        <v>-3.3255906961167226E-7</v>
      </c>
      <c r="O343" s="4">
        <f>SUM($N$41:N343)*0.1+$N$8</f>
        <v>1.0563368512917646E-6</v>
      </c>
      <c r="P343" s="4">
        <f>SUM($O$41:O343)+0</f>
        <v>4.1859100749445428E-4</v>
      </c>
      <c r="Q343" s="5">
        <f t="shared" si="69"/>
        <v>-3.1668875641486451E-7</v>
      </c>
      <c r="R343" s="4">
        <f>SUM($Q$41:Q343)*0.1+$T$8</f>
        <v>-8.9598547274183506E-7</v>
      </c>
      <c r="S343" s="4">
        <f>SUM($R$41:R343)+0</f>
        <v>8.7844073117363322E-4</v>
      </c>
      <c r="T343">
        <f t="shared" si="77"/>
        <v>1.385148912847066E-6</v>
      </c>
      <c r="U343">
        <f t="shared" si="78"/>
        <v>9.7307581911179445E-4</v>
      </c>
      <c r="W343" s="1"/>
    </row>
    <row r="344" spans="1:23" x14ac:dyDescent="0.25">
      <c r="A344" s="7"/>
      <c r="B344">
        <f t="shared" si="79"/>
        <v>30.300000000000161</v>
      </c>
      <c r="C344">
        <f t="shared" si="64"/>
        <v>0</v>
      </c>
      <c r="D344">
        <f t="shared" si="65"/>
        <v>318.30988618379064</v>
      </c>
      <c r="E344" s="2">
        <f t="shared" si="66"/>
        <v>-334.26143951509755</v>
      </c>
      <c r="F344">
        <f t="shared" si="70"/>
        <v>-19098.593171027438</v>
      </c>
      <c r="G344">
        <f t="shared" si="71"/>
        <v>8256.2575560228561</v>
      </c>
      <c r="H344">
        <f t="shared" si="67"/>
        <v>7862.2541887395773</v>
      </c>
      <c r="I344" s="2">
        <f t="shared" si="72"/>
        <v>11400.913549349347</v>
      </c>
      <c r="J344" s="41">
        <f t="shared" si="73"/>
        <v>461.57544734208187</v>
      </c>
      <c r="K344">
        <f t="shared" si="74"/>
        <v>2.9546293460489537</v>
      </c>
      <c r="L344">
        <f t="shared" si="75"/>
        <v>-12.373846974435711</v>
      </c>
      <c r="M344" s="41">
        <f t="shared" si="76"/>
        <v>21.63483536828485</v>
      </c>
      <c r="N344" s="5">
        <f t="shared" si="68"/>
        <v>-3.3121810562130256E-7</v>
      </c>
      <c r="O344" s="4">
        <f>SUM($N$41:N344)*0.1+$N$8</f>
        <v>1.0232150407296343E-6</v>
      </c>
      <c r="P344" s="4">
        <f>SUM($O$41:O344)+0</f>
        <v>4.1961422253518392E-4</v>
      </c>
      <c r="Q344" s="5">
        <f t="shared" si="69"/>
        <v>-3.1541178562286907E-7</v>
      </c>
      <c r="R344" s="4">
        <f>SUM($Q$41:Q344)*0.1+$T$8</f>
        <v>-9.2752665130412148E-7</v>
      </c>
      <c r="S344" s="4">
        <f>SUM($R$41:R344)+0</f>
        <v>8.775132045223291E-4</v>
      </c>
      <c r="T344">
        <f t="shared" si="77"/>
        <v>1.381041168269355E-6</v>
      </c>
      <c r="U344">
        <f t="shared" si="78"/>
        <v>9.7267955661916423E-4</v>
      </c>
      <c r="W344" s="1"/>
    </row>
    <row r="345" spans="1:23" x14ac:dyDescent="0.25">
      <c r="A345" s="7"/>
      <c r="B345">
        <f t="shared" si="79"/>
        <v>30.400000000000162</v>
      </c>
      <c r="C345">
        <f t="shared" si="64"/>
        <v>0</v>
      </c>
      <c r="D345">
        <f t="shared" si="65"/>
        <v>318.30988618379064</v>
      </c>
      <c r="E345" s="2">
        <f t="shared" si="66"/>
        <v>-334.26143951509755</v>
      </c>
      <c r="F345">
        <f t="shared" si="70"/>
        <v>-19098.593171027438</v>
      </c>
      <c r="G345">
        <f t="shared" si="71"/>
        <v>8222.8314120713458</v>
      </c>
      <c r="H345">
        <f t="shared" si="67"/>
        <v>7830.4232001211985</v>
      </c>
      <c r="I345" s="2">
        <f t="shared" si="72"/>
        <v>11354.756004615139</v>
      </c>
      <c r="J345" s="41">
        <f t="shared" si="73"/>
        <v>461.57544734208187</v>
      </c>
      <c r="K345">
        <f t="shared" si="74"/>
        <v>2.9426672839192012</v>
      </c>
      <c r="L345">
        <f t="shared" si="75"/>
        <v>-12.373846974435711</v>
      </c>
      <c r="M345" s="41">
        <f t="shared" si="76"/>
        <v>21.633204977166557</v>
      </c>
      <c r="N345" s="5">
        <f t="shared" si="68"/>
        <v>-3.2987714163093286E-7</v>
      </c>
      <c r="O345" s="4">
        <f>SUM($N$41:N345)*0.1+$N$8</f>
        <v>9.9022732656654104E-7</v>
      </c>
      <c r="P345" s="4">
        <f>SUM($O$41:O345)+0</f>
        <v>4.2060444986175049E-4</v>
      </c>
      <c r="Q345" s="5">
        <f t="shared" si="69"/>
        <v>-3.1413481483087364E-7</v>
      </c>
      <c r="R345" s="4">
        <f>SUM($Q$41:Q345)*0.1+$T$8</f>
        <v>-9.5894013278720842E-7</v>
      </c>
      <c r="S345" s="4">
        <f>SUM($R$41:R345)+0</f>
        <v>8.7655426438954193E-4</v>
      </c>
      <c r="T345">
        <f t="shared" si="77"/>
        <v>1.3784470742647568E-6</v>
      </c>
      <c r="U345">
        <f t="shared" si="78"/>
        <v>9.7224250146915343E-4</v>
      </c>
      <c r="W345" s="1"/>
    </row>
    <row r="346" spans="1:23" x14ac:dyDescent="0.25">
      <c r="A346" s="7"/>
      <c r="B346">
        <f t="shared" si="79"/>
        <v>30.500000000000163</v>
      </c>
      <c r="C346">
        <f t="shared" si="64"/>
        <v>0</v>
      </c>
      <c r="D346">
        <f t="shared" si="65"/>
        <v>318.30988618379064</v>
      </c>
      <c r="E346" s="2">
        <f t="shared" si="66"/>
        <v>-334.26143951509755</v>
      </c>
      <c r="F346">
        <f t="shared" si="70"/>
        <v>-19098.593171027438</v>
      </c>
      <c r="G346">
        <f t="shared" si="71"/>
        <v>8189.4052681198355</v>
      </c>
      <c r="H346">
        <f t="shared" si="67"/>
        <v>7798.5922115028188</v>
      </c>
      <c r="I346" s="2">
        <f t="shared" si="72"/>
        <v>11308.59845988093</v>
      </c>
      <c r="J346" s="41">
        <f t="shared" si="73"/>
        <v>461.57544734208187</v>
      </c>
      <c r="K346">
        <f t="shared" si="74"/>
        <v>2.9307052217894478</v>
      </c>
      <c r="L346">
        <f t="shared" si="75"/>
        <v>-12.373846974435711</v>
      </c>
      <c r="M346" s="41">
        <f t="shared" si="76"/>
        <v>21.631581078073776</v>
      </c>
      <c r="N346" s="5">
        <f t="shared" si="68"/>
        <v>-3.2853617764056322E-7</v>
      </c>
      <c r="O346" s="4">
        <f>SUM($N$41:N346)*0.1+$N$8</f>
        <v>9.5737370880248479E-7</v>
      </c>
      <c r="P346" s="4">
        <f>SUM($O$41:O346)+0</f>
        <v>4.2156182357055299E-4</v>
      </c>
      <c r="Q346" s="5">
        <f t="shared" si="69"/>
        <v>-3.1285784403887815E-7</v>
      </c>
      <c r="R346" s="4">
        <f>SUM($Q$41:Q346)*0.1+$T$8</f>
        <v>-9.9022591719109673E-7</v>
      </c>
      <c r="S346" s="4">
        <f>SUM($R$41:R346)+0</f>
        <v>8.7556403847235086E-4</v>
      </c>
      <c r="T346">
        <f t="shared" si="77"/>
        <v>1.3773568112087636E-6</v>
      </c>
      <c r="U346">
        <f t="shared" si="78"/>
        <v>9.7176476400317286E-4</v>
      </c>
      <c r="W346" s="1"/>
    </row>
    <row r="347" spans="1:23" x14ac:dyDescent="0.25">
      <c r="A347" s="7"/>
      <c r="B347">
        <f t="shared" si="79"/>
        <v>30.600000000000165</v>
      </c>
      <c r="C347">
        <f t="shared" si="64"/>
        <v>0</v>
      </c>
      <c r="D347">
        <f t="shared" si="65"/>
        <v>318.30988618379064</v>
      </c>
      <c r="E347" s="2">
        <f t="shared" si="66"/>
        <v>-334.26143951509755</v>
      </c>
      <c r="F347">
        <f t="shared" si="70"/>
        <v>-19098.593171027438</v>
      </c>
      <c r="G347">
        <f t="shared" si="71"/>
        <v>8155.9791241683261</v>
      </c>
      <c r="H347">
        <f t="shared" si="67"/>
        <v>7766.7612228844391</v>
      </c>
      <c r="I347" s="2">
        <f t="shared" si="72"/>
        <v>11262.440915146723</v>
      </c>
      <c r="J347" s="41">
        <f t="shared" si="73"/>
        <v>461.57544734208187</v>
      </c>
      <c r="K347">
        <f t="shared" si="74"/>
        <v>2.9187431596596949</v>
      </c>
      <c r="L347">
        <f t="shared" si="75"/>
        <v>-12.373846974435711</v>
      </c>
      <c r="M347" s="41">
        <f t="shared" si="76"/>
        <v>21.629963672468701</v>
      </c>
      <c r="N347" s="5">
        <f t="shared" si="68"/>
        <v>-3.2719521365019357E-7</v>
      </c>
      <c r="O347" s="4">
        <f>SUM($N$41:N347)*0.1+$N$8</f>
        <v>9.2465418743746537E-7</v>
      </c>
      <c r="P347" s="4">
        <f>SUM($O$41:O347)+0</f>
        <v>4.2248647775799047E-4</v>
      </c>
      <c r="Q347" s="5">
        <f t="shared" si="69"/>
        <v>-3.1158087324688271E-7</v>
      </c>
      <c r="R347" s="4">
        <f>SUM($Q$41:Q347)*0.1+$T$8</f>
        <v>-1.0213840045157847E-6</v>
      </c>
      <c r="S347" s="4">
        <f>SUM($R$41:R347)+0</f>
        <v>8.7454265446783503E-4</v>
      </c>
      <c r="T347">
        <f t="shared" si="77"/>
        <v>1.3777556572289369E-6</v>
      </c>
      <c r="U347">
        <f t="shared" si="78"/>
        <v>9.7124645604089596E-4</v>
      </c>
      <c r="W347" s="1"/>
    </row>
    <row r="348" spans="1:23" x14ac:dyDescent="0.25">
      <c r="A348" s="7"/>
      <c r="B348">
        <f t="shared" si="79"/>
        <v>30.700000000000166</v>
      </c>
      <c r="C348">
        <f t="shared" si="64"/>
        <v>0</v>
      </c>
      <c r="D348">
        <f t="shared" si="65"/>
        <v>318.30988618379064</v>
      </c>
      <c r="E348" s="2">
        <f t="shared" si="66"/>
        <v>-334.26143951509755</v>
      </c>
      <c r="F348">
        <f t="shared" si="70"/>
        <v>-19098.593171027438</v>
      </c>
      <c r="G348">
        <f t="shared" si="71"/>
        <v>8122.5529802168157</v>
      </c>
      <c r="H348">
        <f t="shared" si="67"/>
        <v>7734.9302342660603</v>
      </c>
      <c r="I348" s="2">
        <f t="shared" si="72"/>
        <v>11216.283370412513</v>
      </c>
      <c r="J348" s="41">
        <f t="shared" si="73"/>
        <v>461.57544734208187</v>
      </c>
      <c r="K348">
        <f t="shared" si="74"/>
        <v>2.906781097529942</v>
      </c>
      <c r="L348">
        <f t="shared" si="75"/>
        <v>-12.373846974435711</v>
      </c>
      <c r="M348" s="41">
        <f t="shared" si="76"/>
        <v>21.62835276180812</v>
      </c>
      <c r="N348" s="5">
        <f t="shared" si="68"/>
        <v>-3.2585424965982387E-7</v>
      </c>
      <c r="O348" s="4">
        <f>SUM($N$41:N348)*0.1+$N$8</f>
        <v>8.9206876247148297E-7</v>
      </c>
      <c r="P348" s="4">
        <f>SUM($O$41:O348)+0</f>
        <v>4.2337854652046194E-4</v>
      </c>
      <c r="Q348" s="5">
        <f t="shared" si="69"/>
        <v>-3.1030390245488728E-7</v>
      </c>
      <c r="R348" s="4">
        <f>SUM($Q$41:Q348)*0.1+$T$8</f>
        <v>-1.0524143947612732E-6</v>
      </c>
      <c r="S348" s="4">
        <f>SUM($R$41:R348)+0</f>
        <v>8.7349024007307371E-4</v>
      </c>
      <c r="T348">
        <f t="shared" si="77"/>
        <v>1.3796241282603533E-6</v>
      </c>
      <c r="U348">
        <f t="shared" si="78"/>
        <v>9.706876908443286E-4</v>
      </c>
      <c r="W348" s="1"/>
    </row>
    <row r="349" spans="1:23" x14ac:dyDescent="0.25">
      <c r="A349" s="7"/>
      <c r="B349">
        <f t="shared" si="79"/>
        <v>30.800000000000168</v>
      </c>
      <c r="C349">
        <f t="shared" si="64"/>
        <v>0</v>
      </c>
      <c r="D349">
        <f t="shared" si="65"/>
        <v>318.30988618379064</v>
      </c>
      <c r="E349" s="2">
        <f t="shared" si="66"/>
        <v>-334.26143951509755</v>
      </c>
      <c r="F349">
        <f t="shared" si="70"/>
        <v>-19098.593171027438</v>
      </c>
      <c r="G349">
        <f t="shared" si="71"/>
        <v>8089.1268362653054</v>
      </c>
      <c r="H349">
        <f t="shared" si="67"/>
        <v>7703.0992456476806</v>
      </c>
      <c r="I349" s="2">
        <f t="shared" si="72"/>
        <v>11170.125825678304</v>
      </c>
      <c r="J349" s="41">
        <f t="shared" si="73"/>
        <v>461.57544734208187</v>
      </c>
      <c r="K349">
        <f t="shared" si="74"/>
        <v>2.8948190354001886</v>
      </c>
      <c r="L349">
        <f t="shared" si="75"/>
        <v>-12.373846974435711</v>
      </c>
      <c r="M349" s="41">
        <f t="shared" si="76"/>
        <v>21.626748347543391</v>
      </c>
      <c r="N349" s="5">
        <f t="shared" si="68"/>
        <v>-3.2451328566945423E-7</v>
      </c>
      <c r="O349" s="4">
        <f>SUM($N$41:N349)*0.1+$N$8</f>
        <v>8.5961743390453751E-7</v>
      </c>
      <c r="P349" s="4">
        <f>SUM($O$41:O349)+0</f>
        <v>4.2423816395436648E-4</v>
      </c>
      <c r="Q349" s="5">
        <f t="shared" si="69"/>
        <v>-3.0902693166289184E-7</v>
      </c>
      <c r="R349" s="4">
        <f>SUM($Q$41:Q349)*0.1+$T$8</f>
        <v>-1.0833170879275622E-6</v>
      </c>
      <c r="S349" s="4">
        <f>SUM($R$41:R349)+0</f>
        <v>8.7240692298514615E-4</v>
      </c>
      <c r="T349">
        <f t="shared" si="77"/>
        <v>1.3829381930037493E-6</v>
      </c>
      <c r="U349">
        <f t="shared" si="78"/>
        <v>9.7008858308289699E-4</v>
      </c>
      <c r="W349" s="1"/>
    </row>
    <row r="350" spans="1:23" x14ac:dyDescent="0.25">
      <c r="A350" s="7"/>
      <c r="B350">
        <f t="shared" si="79"/>
        <v>30.900000000000169</v>
      </c>
      <c r="C350">
        <f t="shared" si="64"/>
        <v>0</v>
      </c>
      <c r="D350">
        <f t="shared" si="65"/>
        <v>318.30988618379064</v>
      </c>
      <c r="E350" s="2">
        <f t="shared" si="66"/>
        <v>-334.26143951509755</v>
      </c>
      <c r="F350">
        <f t="shared" si="70"/>
        <v>-19098.593171027438</v>
      </c>
      <c r="G350">
        <f t="shared" si="71"/>
        <v>8055.7006923137951</v>
      </c>
      <c r="H350">
        <f t="shared" si="67"/>
        <v>7671.2682570293</v>
      </c>
      <c r="I350" s="2">
        <f t="shared" si="72"/>
        <v>11123.968280944095</v>
      </c>
      <c r="J350" s="41">
        <f t="shared" si="73"/>
        <v>461.57544734208187</v>
      </c>
      <c r="K350">
        <f t="shared" si="74"/>
        <v>2.8828569732704352</v>
      </c>
      <c r="L350">
        <f t="shared" si="75"/>
        <v>-12.373846974435711</v>
      </c>
      <c r="M350" s="41">
        <f t="shared" si="76"/>
        <v>21.62515043112046</v>
      </c>
      <c r="N350" s="5">
        <f t="shared" si="68"/>
        <v>-3.2317232167908453E-7</v>
      </c>
      <c r="O350" s="4">
        <f>SUM($N$41:N350)*0.1+$N$8</f>
        <v>8.2730020173662908E-7</v>
      </c>
      <c r="P350" s="4">
        <f>SUM($O$41:O350)+0</f>
        <v>4.2506546415610312E-4</v>
      </c>
      <c r="Q350" s="5">
        <f t="shared" si="69"/>
        <v>-3.0774996087089635E-7</v>
      </c>
      <c r="R350" s="4">
        <f>SUM($Q$41:Q350)*0.1+$T$8</f>
        <v>-1.1140920840146517E-6</v>
      </c>
      <c r="S350" s="4">
        <f>SUM($R$41:R350)+0</f>
        <v>8.712928309011315E-4</v>
      </c>
      <c r="T350">
        <f t="shared" si="77"/>
        <v>1.3876695555706254E-6</v>
      </c>
      <c r="U350">
        <f t="shared" si="78"/>
        <v>9.6944924879951869E-4</v>
      </c>
      <c r="W350" s="1"/>
    </row>
    <row r="351" spans="1:23" x14ac:dyDescent="0.25">
      <c r="A351" s="7"/>
      <c r="B351">
        <f t="shared" si="79"/>
        <v>31.000000000000171</v>
      </c>
      <c r="C351">
        <f t="shared" si="64"/>
        <v>0</v>
      </c>
      <c r="D351">
        <f t="shared" si="65"/>
        <v>318.30988618379064</v>
      </c>
      <c r="E351" s="2">
        <f t="shared" si="66"/>
        <v>-334.26143951509755</v>
      </c>
      <c r="F351">
        <f t="shared" si="70"/>
        <v>-19098.593171027438</v>
      </c>
      <c r="G351">
        <f t="shared" si="71"/>
        <v>8022.2745483622848</v>
      </c>
      <c r="H351">
        <f t="shared" si="67"/>
        <v>7639.4372684109203</v>
      </c>
      <c r="I351" s="2">
        <f t="shared" si="72"/>
        <v>11077.810736209885</v>
      </c>
      <c r="J351" s="41">
        <f t="shared" si="73"/>
        <v>461.57544734208187</v>
      </c>
      <c r="K351">
        <f t="shared" si="74"/>
        <v>2.8708949111406823</v>
      </c>
      <c r="L351">
        <f t="shared" si="75"/>
        <v>-12.373846974435711</v>
      </c>
      <c r="M351" s="41">
        <f t="shared" si="76"/>
        <v>21.623559013979843</v>
      </c>
      <c r="N351" s="5">
        <f t="shared" si="68"/>
        <v>-3.2183135768871488E-7</v>
      </c>
      <c r="O351" s="4">
        <f>SUM($N$41:N351)*0.1+$N$8</f>
        <v>7.9511706596775757E-7</v>
      </c>
      <c r="P351" s="4">
        <f>SUM($O$41:O351)+0</f>
        <v>4.2586058122207087E-4</v>
      </c>
      <c r="Q351" s="5">
        <f t="shared" si="69"/>
        <v>-3.0647299007890092E-7</v>
      </c>
      <c r="R351" s="4">
        <f>SUM($Q$41:Q351)*0.1+$T$8</f>
        <v>-1.1447393830225417E-6</v>
      </c>
      <c r="S351" s="4">
        <f>SUM($R$41:R351)+0</f>
        <v>8.7014809151810891E-4</v>
      </c>
      <c r="T351">
        <f t="shared" si="77"/>
        <v>1.3937859963552527E-6</v>
      </c>
      <c r="U351">
        <f t="shared" si="78"/>
        <v>9.6876980537762794E-4</v>
      </c>
      <c r="W351" s="1"/>
    </row>
    <row r="352" spans="1:23" x14ac:dyDescent="0.25">
      <c r="A352" s="7"/>
      <c r="B352">
        <f t="shared" si="79"/>
        <v>31.100000000000172</v>
      </c>
      <c r="C352">
        <f t="shared" si="64"/>
        <v>0</v>
      </c>
      <c r="D352">
        <f t="shared" si="65"/>
        <v>318.30988618379064</v>
      </c>
      <c r="E352" s="2">
        <f t="shared" si="66"/>
        <v>-334.26143951509755</v>
      </c>
      <c r="F352">
        <f t="shared" si="70"/>
        <v>-19098.593171027438</v>
      </c>
      <c r="G352">
        <f t="shared" si="71"/>
        <v>7988.8484044107745</v>
      </c>
      <c r="H352">
        <f t="shared" si="67"/>
        <v>7607.6062797925406</v>
      </c>
      <c r="I352" s="2">
        <f t="shared" si="72"/>
        <v>11031.653191475676</v>
      </c>
      <c r="J352" s="41">
        <f t="shared" si="73"/>
        <v>461.57544734208187</v>
      </c>
      <c r="K352">
        <f t="shared" si="74"/>
        <v>2.8589328490109289</v>
      </c>
      <c r="L352">
        <f t="shared" si="75"/>
        <v>-12.373846974435711</v>
      </c>
      <c r="M352" s="41">
        <f t="shared" si="76"/>
        <v>21.621974097556613</v>
      </c>
      <c r="N352" s="5">
        <f t="shared" si="68"/>
        <v>-3.2049039369834518E-7</v>
      </c>
      <c r="O352" s="4">
        <f>SUM($N$41:N352)*0.1+$N$8</f>
        <v>7.630680265979231E-7</v>
      </c>
      <c r="P352" s="4">
        <f>SUM($O$41:O352)+0</f>
        <v>4.2662364924866877E-4</v>
      </c>
      <c r="Q352" s="5">
        <f t="shared" si="69"/>
        <v>-3.0519601928690543E-7</v>
      </c>
      <c r="R352" s="4">
        <f>SUM($Q$41:Q352)*0.1+$T$8</f>
        <v>-1.1752589849512323E-6</v>
      </c>
      <c r="S352" s="4">
        <f>SUM($R$41:R352)+0</f>
        <v>8.6897283253315762E-4</v>
      </c>
      <c r="T352">
        <f t="shared" si="77"/>
        <v>1.4012517600076902E-6</v>
      </c>
      <c r="U352">
        <f t="shared" si="78"/>
        <v>9.6805037150912265E-4</v>
      </c>
      <c r="W352" s="1"/>
    </row>
    <row r="353" spans="1:23" x14ac:dyDescent="0.25">
      <c r="A353" s="7"/>
      <c r="B353">
        <f t="shared" si="79"/>
        <v>31.200000000000173</v>
      </c>
      <c r="C353">
        <f t="shared" si="64"/>
        <v>0</v>
      </c>
      <c r="D353">
        <f t="shared" si="65"/>
        <v>318.30988618379064</v>
      </c>
      <c r="E353" s="2">
        <f t="shared" si="66"/>
        <v>-334.26143951509755</v>
      </c>
      <c r="F353">
        <f t="shared" si="70"/>
        <v>-19098.593171027438</v>
      </c>
      <c r="G353">
        <f t="shared" si="71"/>
        <v>7955.4222604592642</v>
      </c>
      <c r="H353">
        <f t="shared" si="67"/>
        <v>7575.7752911741618</v>
      </c>
      <c r="I353" s="2">
        <f t="shared" si="72"/>
        <v>10985.495646741469</v>
      </c>
      <c r="J353" s="41">
        <f t="shared" si="73"/>
        <v>461.57544734208187</v>
      </c>
      <c r="K353">
        <f t="shared" si="74"/>
        <v>2.8469707868811764</v>
      </c>
      <c r="L353">
        <f t="shared" si="75"/>
        <v>-12.373846974435711</v>
      </c>
      <c r="M353" s="41">
        <f t="shared" si="76"/>
        <v>21.620395683280414</v>
      </c>
      <c r="N353" s="5">
        <f t="shared" si="68"/>
        <v>-3.1914942970797548E-7</v>
      </c>
      <c r="O353" s="4">
        <f>SUM($N$41:N353)*0.1+$N$8</f>
        <v>7.3115308362712545E-7</v>
      </c>
      <c r="P353" s="4">
        <f>SUM($O$41:O353)+0</f>
        <v>4.2735480233229589E-4</v>
      </c>
      <c r="Q353" s="5">
        <f t="shared" si="69"/>
        <v>-3.0391904849491005E-7</v>
      </c>
      <c r="R353" s="4">
        <f>SUM($Q$41:Q353)*0.1+$T$8</f>
        <v>-1.2056508898007233E-6</v>
      </c>
      <c r="S353" s="4">
        <f>SUM($R$41:R353)+0</f>
        <v>8.6776718164335691E-4</v>
      </c>
      <c r="T353">
        <f t="shared" si="77"/>
        <v>1.4100279783659368E-6</v>
      </c>
      <c r="U353">
        <f t="shared" si="78"/>
        <v>9.6729106716320415E-4</v>
      </c>
      <c r="W353" s="1"/>
    </row>
    <row r="354" spans="1:23" x14ac:dyDescent="0.25">
      <c r="A354" s="7"/>
      <c r="B354">
        <f t="shared" si="79"/>
        <v>31.300000000000175</v>
      </c>
      <c r="C354">
        <f t="shared" si="64"/>
        <v>0</v>
      </c>
      <c r="D354">
        <f t="shared" si="65"/>
        <v>318.30988618379064</v>
      </c>
      <c r="E354" s="2">
        <f t="shared" si="66"/>
        <v>-334.26143951509755</v>
      </c>
      <c r="F354">
        <f t="shared" si="70"/>
        <v>-19098.593171027438</v>
      </c>
      <c r="G354">
        <f t="shared" si="71"/>
        <v>7921.9961165077539</v>
      </c>
      <c r="H354">
        <f t="shared" si="67"/>
        <v>7543.944302555783</v>
      </c>
      <c r="I354" s="2">
        <f t="shared" si="72"/>
        <v>10939.338102007259</v>
      </c>
      <c r="J354" s="41">
        <f t="shared" si="73"/>
        <v>461.57544734208187</v>
      </c>
      <c r="K354">
        <f t="shared" si="74"/>
        <v>2.8350087247514231</v>
      </c>
      <c r="L354">
        <f t="shared" si="75"/>
        <v>-12.373846974435711</v>
      </c>
      <c r="M354" s="41">
        <f t="shared" si="76"/>
        <v>21.618823772575421</v>
      </c>
      <c r="N354" s="5">
        <f t="shared" si="68"/>
        <v>-3.1780846571760584E-7</v>
      </c>
      <c r="O354" s="4">
        <f>SUM($N$41:N354)*0.1+$N$8</f>
        <v>6.9937223705536484E-7</v>
      </c>
      <c r="P354" s="4">
        <f>SUM($O$41:O354)+0</f>
        <v>4.2805417456935125E-4</v>
      </c>
      <c r="Q354" s="5">
        <f t="shared" si="69"/>
        <v>-3.0264207770291461E-7</v>
      </c>
      <c r="R354" s="4">
        <f>SUM($Q$41:Q354)*0.1+$T$8</f>
        <v>-1.2359150975710149E-6</v>
      </c>
      <c r="S354" s="4">
        <f>SUM($R$41:R354)+0</f>
        <v>8.6653126654578591E-4</v>
      </c>
      <c r="T354">
        <f t="shared" si="77"/>
        <v>1.4200731158527707E-6</v>
      </c>
      <c r="U354">
        <f t="shared" si="78"/>
        <v>9.6649201355608345E-4</v>
      </c>
      <c r="W354" s="1"/>
    </row>
    <row r="355" spans="1:23" x14ac:dyDescent="0.25">
      <c r="A355" s="7"/>
      <c r="B355">
        <f t="shared" si="79"/>
        <v>31.400000000000176</v>
      </c>
      <c r="C355">
        <f t="shared" si="64"/>
        <v>0</v>
      </c>
      <c r="D355">
        <f t="shared" si="65"/>
        <v>318.30988618379064</v>
      </c>
      <c r="E355" s="2">
        <f t="shared" si="66"/>
        <v>-334.26143951509755</v>
      </c>
      <c r="F355">
        <f t="shared" si="70"/>
        <v>-19098.593171027438</v>
      </c>
      <c r="G355">
        <f t="shared" si="71"/>
        <v>7888.5699725562445</v>
      </c>
      <c r="H355">
        <f t="shared" si="67"/>
        <v>7512.1133139374033</v>
      </c>
      <c r="I355" s="2">
        <f t="shared" si="72"/>
        <v>10893.180557273052</v>
      </c>
      <c r="J355" s="41">
        <f t="shared" si="73"/>
        <v>461.57544734208187</v>
      </c>
      <c r="K355">
        <f t="shared" si="74"/>
        <v>2.8230466626216701</v>
      </c>
      <c r="L355">
        <f t="shared" si="75"/>
        <v>-12.373846974435711</v>
      </c>
      <c r="M355" s="41">
        <f t="shared" si="76"/>
        <v>21.617258366860373</v>
      </c>
      <c r="N355" s="5">
        <f t="shared" si="68"/>
        <v>-3.1646750172723619E-7</v>
      </c>
      <c r="O355" s="4">
        <f>SUM($N$41:N355)*0.1+$N$8</f>
        <v>6.6772548688264125E-7</v>
      </c>
      <c r="P355" s="4">
        <f>SUM($O$41:O355)+0</f>
        <v>4.2872190005623388E-4</v>
      </c>
      <c r="Q355" s="5">
        <f t="shared" si="69"/>
        <v>-3.0136510691091912E-7</v>
      </c>
      <c r="R355" s="4">
        <f>SUM($Q$41:Q355)*0.1+$T$8</f>
        <v>-1.2660516082621061E-6</v>
      </c>
      <c r="S355" s="4">
        <f>SUM($R$41:R355)+0</f>
        <v>8.6526521493752377E-4</v>
      </c>
      <c r="T355">
        <f t="shared" si="77"/>
        <v>1.4313434251135279E-6</v>
      </c>
      <c r="U355">
        <f t="shared" si="78"/>
        <v>9.6565333312152279E-4</v>
      </c>
      <c r="W355" s="1"/>
    </row>
    <row r="356" spans="1:23" x14ac:dyDescent="0.25">
      <c r="A356" s="7"/>
      <c r="B356">
        <f t="shared" si="79"/>
        <v>31.500000000000178</v>
      </c>
      <c r="C356">
        <f t="shared" si="64"/>
        <v>0</v>
      </c>
      <c r="D356">
        <f t="shared" si="65"/>
        <v>318.30988618379064</v>
      </c>
      <c r="E356" s="2">
        <f t="shared" si="66"/>
        <v>-334.26143951509755</v>
      </c>
      <c r="F356">
        <f t="shared" si="70"/>
        <v>-19098.593171027438</v>
      </c>
      <c r="G356">
        <f t="shared" si="71"/>
        <v>7855.1438286047332</v>
      </c>
      <c r="H356">
        <f t="shared" si="67"/>
        <v>7480.2823253190236</v>
      </c>
      <c r="I356" s="2">
        <f t="shared" si="72"/>
        <v>10847.023012538841</v>
      </c>
      <c r="J356" s="41">
        <f t="shared" si="73"/>
        <v>461.57544734208187</v>
      </c>
      <c r="K356">
        <f t="shared" si="74"/>
        <v>2.8110846004919168</v>
      </c>
      <c r="L356">
        <f t="shared" si="75"/>
        <v>-12.373846974435711</v>
      </c>
      <c r="M356" s="41">
        <f t="shared" si="76"/>
        <v>21.615699467548541</v>
      </c>
      <c r="N356" s="5">
        <f t="shared" si="68"/>
        <v>-3.1512653773686649E-7</v>
      </c>
      <c r="O356" s="4">
        <f>SUM($N$41:N356)*0.1+$N$8</f>
        <v>6.362128331089546E-7</v>
      </c>
      <c r="P356" s="4">
        <f>SUM($O$41:O356)+0</f>
        <v>4.2935811288934286E-4</v>
      </c>
      <c r="Q356" s="5">
        <f t="shared" si="69"/>
        <v>-3.0008813611892369E-7</v>
      </c>
      <c r="R356" s="4">
        <f>SUM($Q$41:Q356)*0.1+$T$8</f>
        <v>-1.2960604218739979E-6</v>
      </c>
      <c r="S356" s="4">
        <f>SUM($R$41:R356)+0</f>
        <v>8.6396915451564975E-4</v>
      </c>
      <c r="T356">
        <f t="shared" si="77"/>
        <v>1.4437934014812258E-6</v>
      </c>
      <c r="U356">
        <f t="shared" si="78"/>
        <v>9.6477514948219113E-4</v>
      </c>
      <c r="W356" s="1"/>
    </row>
    <row r="357" spans="1:23" x14ac:dyDescent="0.25">
      <c r="A357" s="7"/>
      <c r="B357">
        <f t="shared" si="79"/>
        <v>31.600000000000179</v>
      </c>
      <c r="C357">
        <f t="shared" si="64"/>
        <v>0</v>
      </c>
      <c r="D357">
        <f t="shared" si="65"/>
        <v>318.30988618379064</v>
      </c>
      <c r="E357" s="2">
        <f t="shared" si="66"/>
        <v>-334.26143951509755</v>
      </c>
      <c r="F357">
        <f t="shared" si="70"/>
        <v>-19098.593171027438</v>
      </c>
      <c r="G357">
        <f t="shared" si="71"/>
        <v>7821.7176846532238</v>
      </c>
      <c r="H357">
        <f t="shared" si="67"/>
        <v>7448.4513367006439</v>
      </c>
      <c r="I357" s="2">
        <f t="shared" si="72"/>
        <v>10800.865467804633</v>
      </c>
      <c r="J357" s="41">
        <f t="shared" si="73"/>
        <v>461.57544734208187</v>
      </c>
      <c r="K357">
        <f t="shared" si="74"/>
        <v>2.7991225383621638</v>
      </c>
      <c r="L357">
        <f t="shared" si="75"/>
        <v>-12.373846974435711</v>
      </c>
      <c r="M357" s="41">
        <f t="shared" si="76"/>
        <v>21.614147076047725</v>
      </c>
      <c r="N357" s="5">
        <f t="shared" si="68"/>
        <v>-3.1378557374649685E-7</v>
      </c>
      <c r="O357" s="4">
        <f>SUM($N$41:N357)*0.1+$N$8</f>
        <v>6.0483427573430498E-7</v>
      </c>
      <c r="P357" s="4">
        <f>SUM($O$41:O357)+0</f>
        <v>4.2996294716507715E-4</v>
      </c>
      <c r="Q357" s="5">
        <f t="shared" si="69"/>
        <v>-2.9881116532692825E-7</v>
      </c>
      <c r="R357" s="4">
        <f>SUM($Q$41:Q357)*0.1+$T$8</f>
        <v>-1.325941538406691E-6</v>
      </c>
      <c r="S357" s="4">
        <f>SUM($R$41:R357)+0</f>
        <v>8.6264321297724311E-4</v>
      </c>
      <c r="T357">
        <f t="shared" si="77"/>
        <v>1.4573762260910338E-6</v>
      </c>
      <c r="U357">
        <f t="shared" si="78"/>
        <v>9.6385758742180373E-4</v>
      </c>
      <c r="W357" s="1"/>
    </row>
    <row r="358" spans="1:23" x14ac:dyDescent="0.25">
      <c r="A358" s="7"/>
      <c r="B358">
        <f t="shared" si="79"/>
        <v>31.70000000000018</v>
      </c>
      <c r="C358">
        <f t="shared" si="64"/>
        <v>0</v>
      </c>
      <c r="D358">
        <f t="shared" si="65"/>
        <v>318.30988618379064</v>
      </c>
      <c r="E358" s="2">
        <f t="shared" si="66"/>
        <v>-334.26143951509755</v>
      </c>
      <c r="F358">
        <f t="shared" si="70"/>
        <v>-19098.593171027438</v>
      </c>
      <c r="G358">
        <f t="shared" si="71"/>
        <v>7788.2915407017135</v>
      </c>
      <c r="H358">
        <f t="shared" si="67"/>
        <v>7416.6203480822651</v>
      </c>
      <c r="I358" s="2">
        <f t="shared" si="72"/>
        <v>10754.707923070426</v>
      </c>
      <c r="J358" s="41">
        <f t="shared" si="73"/>
        <v>461.57544734208187</v>
      </c>
      <c r="K358">
        <f t="shared" si="74"/>
        <v>2.7871604762324109</v>
      </c>
      <c r="L358">
        <f t="shared" si="75"/>
        <v>-12.373846974435711</v>
      </c>
      <c r="M358" s="41">
        <f t="shared" si="76"/>
        <v>21.612601193760263</v>
      </c>
      <c r="N358" s="5">
        <f t="shared" si="68"/>
        <v>-3.1244460975612715E-7</v>
      </c>
      <c r="O358" s="4">
        <f>SUM($N$41:N358)*0.1+$N$8</f>
        <v>5.7358981475869228E-7</v>
      </c>
      <c r="P358" s="4">
        <f>SUM($O$41:O358)+0</f>
        <v>4.3053653697983584E-4</v>
      </c>
      <c r="Q358" s="5">
        <f t="shared" si="69"/>
        <v>-2.9753419453493282E-7</v>
      </c>
      <c r="R358" s="4">
        <f>SUM($Q$41:Q358)*0.1+$T$8</f>
        <v>-1.3556949578601846E-6</v>
      </c>
      <c r="S358" s="4">
        <f>SUM($R$41:R358)+0</f>
        <v>8.6128751801938289E-4</v>
      </c>
      <c r="T358">
        <f t="shared" si="77"/>
        <v>1.4720441889978843E-6</v>
      </c>
      <c r="U358">
        <f t="shared" si="78"/>
        <v>9.6290077285802317E-4</v>
      </c>
      <c r="W358" s="1"/>
    </row>
    <row r="359" spans="1:23" x14ac:dyDescent="0.25">
      <c r="A359" s="7"/>
      <c r="B359">
        <f t="shared" si="79"/>
        <v>31.800000000000182</v>
      </c>
      <c r="C359">
        <f t="shared" si="64"/>
        <v>0</v>
      </c>
      <c r="D359">
        <f t="shared" si="65"/>
        <v>318.30988618379064</v>
      </c>
      <c r="E359" s="2">
        <f t="shared" si="66"/>
        <v>-334.26143951509755</v>
      </c>
      <c r="F359">
        <f t="shared" si="70"/>
        <v>-19098.593171027438</v>
      </c>
      <c r="G359">
        <f t="shared" si="71"/>
        <v>7754.8653967502032</v>
      </c>
      <c r="H359">
        <f t="shared" si="67"/>
        <v>7384.7893594638863</v>
      </c>
      <c r="I359" s="2">
        <f t="shared" si="72"/>
        <v>10708.550378336216</v>
      </c>
      <c r="J359" s="41">
        <f t="shared" si="73"/>
        <v>461.57544734208187</v>
      </c>
      <c r="K359">
        <f t="shared" si="74"/>
        <v>2.775198414102658</v>
      </c>
      <c r="L359">
        <f t="shared" si="75"/>
        <v>-12.373846974435711</v>
      </c>
      <c r="M359" s="41">
        <f t="shared" si="76"/>
        <v>21.611061822082998</v>
      </c>
      <c r="N359" s="5">
        <f t="shared" si="68"/>
        <v>-3.111036457657575E-7</v>
      </c>
      <c r="O359" s="4">
        <f>SUM($N$41:N359)*0.1+$N$8</f>
        <v>5.4247945018211652E-7</v>
      </c>
      <c r="P359" s="4">
        <f>SUM($O$41:O359)+0</f>
        <v>4.3107901643001795E-4</v>
      </c>
      <c r="Q359" s="5">
        <f t="shared" si="69"/>
        <v>-2.9625722374293738E-7</v>
      </c>
      <c r="R359" s="4">
        <f>SUM($Q$41:Q359)*0.1+$T$8</f>
        <v>-1.3853206802344788E-6</v>
      </c>
      <c r="S359" s="4">
        <f>SUM($R$41:R359)+0</f>
        <v>8.5990219733914845E-4</v>
      </c>
      <c r="T359">
        <f t="shared" si="77"/>
        <v>1.4877490853484704E-6</v>
      </c>
      <c r="U359">
        <f t="shared" si="78"/>
        <v>9.6190483281609904E-4</v>
      </c>
      <c r="W359" s="1"/>
    </row>
    <row r="360" spans="1:23" x14ac:dyDescent="0.25">
      <c r="A360" s="7"/>
      <c r="B360">
        <f t="shared" si="79"/>
        <v>31.900000000000183</v>
      </c>
      <c r="C360">
        <f t="shared" si="64"/>
        <v>0</v>
      </c>
      <c r="D360">
        <f t="shared" si="65"/>
        <v>318.30988618379064</v>
      </c>
      <c r="E360" s="2">
        <f t="shared" si="66"/>
        <v>-334.26143951509755</v>
      </c>
      <c r="F360">
        <f t="shared" si="70"/>
        <v>-19098.593171027438</v>
      </c>
      <c r="G360">
        <f t="shared" si="71"/>
        <v>7721.4392527986929</v>
      </c>
      <c r="H360">
        <f t="shared" si="67"/>
        <v>7352.9583708455048</v>
      </c>
      <c r="I360" s="2">
        <f t="shared" si="72"/>
        <v>10662.392833602005</v>
      </c>
      <c r="J360" s="41">
        <f t="shared" si="73"/>
        <v>461.57544734208187</v>
      </c>
      <c r="K360">
        <f t="shared" si="74"/>
        <v>2.7632363519729042</v>
      </c>
      <c r="L360">
        <f t="shared" si="75"/>
        <v>-12.373846974435711</v>
      </c>
      <c r="M360" s="41">
        <f t="shared" si="76"/>
        <v>21.6095289624073</v>
      </c>
      <c r="N360" s="5">
        <f t="shared" si="68"/>
        <v>-3.097626817753878E-7</v>
      </c>
      <c r="O360" s="4">
        <f>SUM($N$41:N360)*0.1+$N$8</f>
        <v>5.1150318200457768E-7</v>
      </c>
      <c r="P360" s="4">
        <f>SUM($O$41:O360)+0</f>
        <v>4.3159051961202255E-4</v>
      </c>
      <c r="Q360" s="5">
        <f t="shared" si="69"/>
        <v>-2.9498025295094189E-7</v>
      </c>
      <c r="R360" s="4">
        <f>SUM($Q$41:Q360)*0.1+$T$8</f>
        <v>-1.4148187055295734E-6</v>
      </c>
      <c r="S360" s="4">
        <f>SUM($R$41:R360)+0</f>
        <v>8.5848737863361882E-4</v>
      </c>
      <c r="T360">
        <f t="shared" si="77"/>
        <v>1.5044425794018148E-6</v>
      </c>
      <c r="U360">
        <f t="shared" si="78"/>
        <v>9.6086989540322156E-4</v>
      </c>
      <c r="W360" s="1"/>
    </row>
    <row r="361" spans="1:23" x14ac:dyDescent="0.25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318.30988618379064</v>
      </c>
      <c r="E361" s="2">
        <f t="shared" ref="E361:E424" si="82">IF(B361&lt;18, $B$13, $B$13+$B$10 )</f>
        <v>-334.26143951509755</v>
      </c>
      <c r="F361">
        <f t="shared" si="70"/>
        <v>-19098.593171027438</v>
      </c>
      <c r="G361">
        <f t="shared" si="71"/>
        <v>7688.0131088471826</v>
      </c>
      <c r="H361">
        <f t="shared" ref="H361:H424" si="83">IF(B361&lt;$G$6,-B361*$B$12,-B361*$B$12+(-B361+$G$6)*$B$8)</f>
        <v>7321.1273822271251</v>
      </c>
      <c r="I361" s="2">
        <f t="shared" si="72"/>
        <v>10616.235288867798</v>
      </c>
      <c r="J361" s="41">
        <f t="shared" si="73"/>
        <v>461.57544734208187</v>
      </c>
      <c r="K361">
        <f t="shared" si="74"/>
        <v>2.7512742898431513</v>
      </c>
      <c r="L361">
        <f t="shared" si="75"/>
        <v>-12.373846974435711</v>
      </c>
      <c r="M361" s="41">
        <f t="shared" si="76"/>
        <v>21.608002616119041</v>
      </c>
      <c r="N361" s="5">
        <f t="shared" ref="N361:N424" si="84">-G361/($G$18*$B$28)</f>
        <v>-3.084217177850181E-7</v>
      </c>
      <c r="O361" s="4">
        <f>SUM($N$41:N361)*0.1+$N$8</f>
        <v>4.8066101022607587E-7</v>
      </c>
      <c r="P361" s="4">
        <f>SUM($O$41:O361)+0</f>
        <v>4.3207118062224862E-4</v>
      </c>
      <c r="Q361" s="5">
        <f t="shared" ref="Q361:Q424" si="85">-H361/($G$18*$B$28)</f>
        <v>-2.937032821589464E-7</v>
      </c>
      <c r="R361" s="4">
        <f>SUM($Q$41:Q361)*0.1+$T$8</f>
        <v>-1.4441890337454678E-6</v>
      </c>
      <c r="S361" s="4">
        <f>SUM($R$41:R361)+0</f>
        <v>8.5704318959987339E-4</v>
      </c>
      <c r="T361">
        <f t="shared" si="77"/>
        <v>1.5220765328794146E-6</v>
      </c>
      <c r="U361">
        <f t="shared" si="78"/>
        <v>9.5979608978356877E-4</v>
      </c>
      <c r="W361" s="1"/>
    </row>
    <row r="362" spans="1:23" x14ac:dyDescent="0.25">
      <c r="A362" s="7"/>
      <c r="B362">
        <f t="shared" si="79"/>
        <v>32.100000000000186</v>
      </c>
      <c r="C362">
        <f t="shared" si="80"/>
        <v>0</v>
      </c>
      <c r="D362">
        <f t="shared" si="81"/>
        <v>318.30988618379064</v>
      </c>
      <c r="E362" s="2">
        <f t="shared" si="82"/>
        <v>-334.26143951509755</v>
      </c>
      <c r="F362">
        <f t="shared" ref="F362:F425" si="86">IF(B362&lt;$G$6,0,-$G$7*$B$8)</f>
        <v>-19098.593171027438</v>
      </c>
      <c r="G362">
        <f t="shared" ref="G362:G425" si="87">IF(B362&lt;$G$6,    $B$13*B362,    $B$13*B362-(-B362+$G$6)*$B$10+$G$7*$B$9)</f>
        <v>7654.5869648956723</v>
      </c>
      <c r="H362">
        <f t="shared" si="83"/>
        <v>7289.2963936087453</v>
      </c>
      <c r="I362" s="2">
        <f t="shared" ref="I362:I425" si="88">SQRT(H362*H362+G362*G362)</f>
        <v>10570.077744133589</v>
      </c>
      <c r="J362" s="41">
        <f t="shared" ref="J362:J425" si="89">SQRT(D362*D362+E362*E362)</f>
        <v>461.57544734208187</v>
      </c>
      <c r="K362">
        <f t="shared" ref="K362:K425" si="90">32*I362/(PI()*$G$11^3)</f>
        <v>2.7393122277133983</v>
      </c>
      <c r="L362">
        <f t="shared" ref="L362:L425" si="91">16*F362/(PI()*$G$11^3)*$G$22</f>
        <v>-12.373846974435711</v>
      </c>
      <c r="M362" s="41">
        <f t="shared" ref="M362:M425" si="92">SQRT(K362^2+3*L362^2)</f>
        <v>21.606482784598597</v>
      </c>
      <c r="N362" s="5">
        <f t="shared" si="84"/>
        <v>-3.0708075379464846E-7</v>
      </c>
      <c r="O362" s="4">
        <f>SUM($N$41:N362)*0.1+$N$8</f>
        <v>4.49952934846611E-7</v>
      </c>
      <c r="P362" s="4">
        <f>SUM($O$41:O362)+0</f>
        <v>4.3252113355709523E-4</v>
      </c>
      <c r="Q362" s="5">
        <f t="shared" si="85"/>
        <v>-2.9242631136695097E-7</v>
      </c>
      <c r="R362" s="4">
        <f>SUM($Q$41:Q362)*0.1+$T$8</f>
        <v>-1.4734316648821626E-6</v>
      </c>
      <c r="S362" s="4">
        <f>SUM($R$41:R362)+0</f>
        <v>8.5556975793499117E-4</v>
      </c>
      <c r="T362">
        <f t="shared" ref="T362:T425" si="93">SQRT(SUMSQ(O362,R362))</f>
        <v>1.5406032956781897E-6</v>
      </c>
      <c r="U362">
        <f t="shared" ref="U362:U425" si="94">SQRT(SUMSQ(S362,P362))</f>
        <v>9.5868354615402359E-4</v>
      </c>
      <c r="W362" s="1"/>
    </row>
    <row r="363" spans="1:23" x14ac:dyDescent="0.25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318.30988618379064</v>
      </c>
      <c r="E363" s="2">
        <f t="shared" si="82"/>
        <v>-334.26143951509755</v>
      </c>
      <c r="F363">
        <f t="shared" si="86"/>
        <v>-19098.593171027438</v>
      </c>
      <c r="G363">
        <f t="shared" si="87"/>
        <v>7621.160820944162</v>
      </c>
      <c r="H363">
        <f t="shared" si="83"/>
        <v>7257.4654049903666</v>
      </c>
      <c r="I363" s="2">
        <f t="shared" si="88"/>
        <v>10523.920199399379</v>
      </c>
      <c r="J363" s="41">
        <f t="shared" si="89"/>
        <v>461.57544734208187</v>
      </c>
      <c r="K363">
        <f t="shared" si="90"/>
        <v>2.727350165583645</v>
      </c>
      <c r="L363">
        <f t="shared" si="91"/>
        <v>-12.373846974435711</v>
      </c>
      <c r="M363" s="41">
        <f t="shared" si="92"/>
        <v>21.60496946922084</v>
      </c>
      <c r="N363" s="5">
        <f t="shared" si="84"/>
        <v>-3.0573978980427876E-7</v>
      </c>
      <c r="O363" s="4">
        <f>SUM($N$41:N363)*0.1+$N$8</f>
        <v>4.1937895586618315E-7</v>
      </c>
      <c r="P363" s="4">
        <f>SUM($O$41:O363)+0</f>
        <v>4.3294051251296142E-4</v>
      </c>
      <c r="Q363" s="5">
        <f t="shared" si="85"/>
        <v>-2.9114934057495553E-7</v>
      </c>
      <c r="R363" s="4">
        <f>SUM($Q$41:Q363)*0.1+$T$8</f>
        <v>-1.502546598939658E-6</v>
      </c>
      <c r="S363" s="4">
        <f>SUM($R$41:R363)+0</f>
        <v>8.5406721133605154E-4</v>
      </c>
      <c r="T363">
        <f t="shared" si="93"/>
        <v>1.5599759583431224E-6</v>
      </c>
      <c r="U363">
        <f t="shared" si="94"/>
        <v>9.5753239572054453E-4</v>
      </c>
      <c r="W363" s="1"/>
    </row>
    <row r="364" spans="1:23" x14ac:dyDescent="0.25">
      <c r="A364" s="7"/>
      <c r="B364">
        <f t="shared" si="95"/>
        <v>32.300000000000189</v>
      </c>
      <c r="C364">
        <f t="shared" si="80"/>
        <v>0</v>
      </c>
      <c r="D364">
        <f t="shared" si="81"/>
        <v>318.30988618379064</v>
      </c>
      <c r="E364" s="2">
        <f t="shared" si="82"/>
        <v>-334.26143951509755</v>
      </c>
      <c r="F364">
        <f t="shared" si="86"/>
        <v>-19098.593171027438</v>
      </c>
      <c r="G364">
        <f t="shared" si="87"/>
        <v>7587.7346769926517</v>
      </c>
      <c r="H364">
        <f t="shared" si="83"/>
        <v>7225.6344163719878</v>
      </c>
      <c r="I364" s="2">
        <f t="shared" si="88"/>
        <v>10477.76265466517</v>
      </c>
      <c r="J364" s="41">
        <f t="shared" si="89"/>
        <v>461.57544734208187</v>
      </c>
      <c r="K364">
        <f t="shared" si="90"/>
        <v>2.715388103453892</v>
      </c>
      <c r="L364">
        <f t="shared" si="91"/>
        <v>-12.373846974435711</v>
      </c>
      <c r="M364" s="41">
        <f t="shared" si="92"/>
        <v>21.603462671355128</v>
      </c>
      <c r="N364" s="5">
        <f t="shared" si="84"/>
        <v>-3.0439882581390911E-7</v>
      </c>
      <c r="O364" s="4">
        <f>SUM($N$41:N364)*0.1+$N$8</f>
        <v>3.8893907328479224E-7</v>
      </c>
      <c r="P364" s="4">
        <f>SUM($O$41:O364)+0</f>
        <v>4.3332945158624619E-4</v>
      </c>
      <c r="Q364" s="5">
        <f t="shared" si="85"/>
        <v>-2.898723697829601E-7</v>
      </c>
      <c r="R364" s="4">
        <f>SUM($Q$41:Q364)*0.1+$T$8</f>
        <v>-1.5315338359179538E-6</v>
      </c>
      <c r="S364" s="4">
        <f>SUM($R$41:R364)+0</f>
        <v>8.5253567750013355E-4</v>
      </c>
      <c r="T364">
        <f t="shared" si="93"/>
        <v>1.5801485668408508E-6</v>
      </c>
      <c r="U364">
        <f t="shared" si="94"/>
        <v>9.5634277067516355E-4</v>
      </c>
      <c r="W364" s="1"/>
    </row>
    <row r="365" spans="1:23" x14ac:dyDescent="0.25">
      <c r="A365" s="7"/>
      <c r="B365">
        <f t="shared" si="95"/>
        <v>32.40000000000019</v>
      </c>
      <c r="C365">
        <f t="shared" si="80"/>
        <v>0</v>
      </c>
      <c r="D365">
        <f t="shared" si="81"/>
        <v>318.30988618379064</v>
      </c>
      <c r="E365" s="2">
        <f t="shared" si="82"/>
        <v>-334.26143951509755</v>
      </c>
      <c r="F365">
        <f t="shared" si="86"/>
        <v>-19098.593171027438</v>
      </c>
      <c r="G365">
        <f t="shared" si="87"/>
        <v>7554.3085330411413</v>
      </c>
      <c r="H365">
        <f t="shared" si="83"/>
        <v>7193.803427753608</v>
      </c>
      <c r="I365" s="2">
        <f t="shared" si="88"/>
        <v>10431.605109930962</v>
      </c>
      <c r="J365" s="41">
        <f t="shared" si="89"/>
        <v>461.57544734208187</v>
      </c>
      <c r="K365">
        <f t="shared" si="90"/>
        <v>2.7034260413241391</v>
      </c>
      <c r="L365">
        <f t="shared" si="91"/>
        <v>-12.373846974435711</v>
      </c>
      <c r="M365" s="41">
        <f t="shared" si="92"/>
        <v>21.601962392365305</v>
      </c>
      <c r="N365" s="5">
        <f t="shared" si="84"/>
        <v>-3.0305786182353941E-7</v>
      </c>
      <c r="O365" s="4">
        <f>SUM($N$41:N365)*0.1+$N$8</f>
        <v>3.5863328710243825E-7</v>
      </c>
      <c r="P365" s="4">
        <f>SUM($O$41:O365)+0</f>
        <v>4.3368808487334864E-4</v>
      </c>
      <c r="Q365" s="5">
        <f t="shared" si="85"/>
        <v>-2.8859539899096466E-7</v>
      </c>
      <c r="R365" s="4">
        <f>SUM($Q$41:Q365)*0.1+$T$8</f>
        <v>-1.5603933758170511E-6</v>
      </c>
      <c r="S365" s="4">
        <f>SUM($R$41:R365)+0</f>
        <v>8.5097528412431654E-4</v>
      </c>
      <c r="T365">
        <f t="shared" si="93"/>
        <v>1.6010763010898739E-6</v>
      </c>
      <c r="U365">
        <f t="shared" si="94"/>
        <v>9.5511480417359996E-4</v>
      </c>
      <c r="W365" s="1"/>
    </row>
    <row r="366" spans="1:23" x14ac:dyDescent="0.25">
      <c r="A366" s="7"/>
      <c r="B366">
        <f t="shared" si="95"/>
        <v>32.500000000000192</v>
      </c>
      <c r="C366">
        <f t="shared" si="80"/>
        <v>0</v>
      </c>
      <c r="D366">
        <f t="shared" si="81"/>
        <v>318.30988618379064</v>
      </c>
      <c r="E366" s="2">
        <f t="shared" si="82"/>
        <v>-334.26143951509755</v>
      </c>
      <c r="F366">
        <f t="shared" si="86"/>
        <v>-19098.593171027438</v>
      </c>
      <c r="G366">
        <f t="shared" si="87"/>
        <v>7520.882389089631</v>
      </c>
      <c r="H366">
        <f t="shared" si="83"/>
        <v>7161.9724391352283</v>
      </c>
      <c r="I366" s="2">
        <f t="shared" si="88"/>
        <v>10385.447565196753</v>
      </c>
      <c r="J366" s="41">
        <f t="shared" si="89"/>
        <v>461.57544734208187</v>
      </c>
      <c r="K366">
        <f t="shared" si="90"/>
        <v>2.6914639791943857</v>
      </c>
      <c r="L366">
        <f t="shared" si="91"/>
        <v>-12.373846974435711</v>
      </c>
      <c r="M366" s="41">
        <f t="shared" si="92"/>
        <v>21.600468633609697</v>
      </c>
      <c r="N366" s="5">
        <f t="shared" si="84"/>
        <v>-3.0171689783316972E-7</v>
      </c>
      <c r="O366" s="4">
        <f>SUM($N$41:N366)*0.1+$N$8</f>
        <v>3.284615973191214E-7</v>
      </c>
      <c r="P366" s="4">
        <f>SUM($O$41:O366)+0</f>
        <v>4.3401654647066778E-4</v>
      </c>
      <c r="Q366" s="5">
        <f t="shared" si="85"/>
        <v>-2.8731842819896923E-7</v>
      </c>
      <c r="R366" s="4">
        <f>SUM($Q$41:Q366)*0.1+$T$8</f>
        <v>-1.5891252186369488E-6</v>
      </c>
      <c r="S366" s="4">
        <f>SUM($R$41:R366)+0</f>
        <v>8.4938615890567956E-4</v>
      </c>
      <c r="T366">
        <f t="shared" si="93"/>
        <v>1.6227156193928E-6</v>
      </c>
      <c r="U366">
        <f t="shared" si="94"/>
        <v>9.5384863031346308E-4</v>
      </c>
      <c r="W366" s="1"/>
    </row>
    <row r="367" spans="1:23" x14ac:dyDescent="0.25">
      <c r="A367" s="7"/>
      <c r="B367">
        <f t="shared" si="95"/>
        <v>32.600000000000193</v>
      </c>
      <c r="C367">
        <f t="shared" si="80"/>
        <v>0</v>
      </c>
      <c r="D367">
        <f t="shared" si="81"/>
        <v>318.30988618379064</v>
      </c>
      <c r="E367" s="2">
        <f t="shared" si="82"/>
        <v>-334.26143951509755</v>
      </c>
      <c r="F367">
        <f t="shared" si="86"/>
        <v>-19098.593171027438</v>
      </c>
      <c r="G367">
        <f t="shared" si="87"/>
        <v>7487.4562451381207</v>
      </c>
      <c r="H367">
        <f t="shared" si="83"/>
        <v>7130.1414505168495</v>
      </c>
      <c r="I367" s="2">
        <f t="shared" si="88"/>
        <v>10339.290020462544</v>
      </c>
      <c r="J367" s="41">
        <f t="shared" si="89"/>
        <v>461.57544734208187</v>
      </c>
      <c r="K367">
        <f t="shared" si="90"/>
        <v>2.6795019170646328</v>
      </c>
      <c r="L367">
        <f t="shared" si="91"/>
        <v>-12.373846974435711</v>
      </c>
      <c r="M367" s="41">
        <f t="shared" si="92"/>
        <v>21.598981396441093</v>
      </c>
      <c r="N367" s="5">
        <f t="shared" si="84"/>
        <v>-3.0037593384280007E-7</v>
      </c>
      <c r="O367" s="4">
        <f>SUM($N$41:N367)*0.1+$N$8</f>
        <v>2.9842400393484137E-7</v>
      </c>
      <c r="P367" s="4">
        <f>SUM($O$41:O367)+0</f>
        <v>4.3431497047460263E-4</v>
      </c>
      <c r="Q367" s="5">
        <f t="shared" si="85"/>
        <v>-2.8604145740697379E-7</v>
      </c>
      <c r="R367" s="4">
        <f>SUM($Q$41:Q367)*0.1+$T$8</f>
        <v>-1.6177293643776454E-6</v>
      </c>
      <c r="S367" s="4">
        <f>SUM($R$41:R367)+0</f>
        <v>8.4776842954130188E-4</v>
      </c>
      <c r="T367">
        <f t="shared" si="93"/>
        <v>1.6450243713982486E-6</v>
      </c>
      <c r="U367">
        <f t="shared" si="94"/>
        <v>9.525443841130345E-4</v>
      </c>
      <c r="W367" s="1"/>
    </row>
    <row r="368" spans="1:23" x14ac:dyDescent="0.25">
      <c r="A368" s="7"/>
      <c r="B368">
        <f t="shared" si="95"/>
        <v>32.700000000000195</v>
      </c>
      <c r="C368">
        <f t="shared" si="80"/>
        <v>0</v>
      </c>
      <c r="D368">
        <f t="shared" si="81"/>
        <v>318.30988618379064</v>
      </c>
      <c r="E368" s="2">
        <f t="shared" si="82"/>
        <v>-334.26143951509755</v>
      </c>
      <c r="F368">
        <f t="shared" si="86"/>
        <v>-19098.593171027438</v>
      </c>
      <c r="G368">
        <f t="shared" si="87"/>
        <v>7454.0301011866113</v>
      </c>
      <c r="H368">
        <f t="shared" si="83"/>
        <v>7098.3104618984698</v>
      </c>
      <c r="I368" s="2">
        <f t="shared" si="88"/>
        <v>10293.132475728336</v>
      </c>
      <c r="J368" s="41">
        <f t="shared" si="89"/>
        <v>461.57544734208187</v>
      </c>
      <c r="K368">
        <f t="shared" si="90"/>
        <v>2.6675398549348799</v>
      </c>
      <c r="L368">
        <f t="shared" si="91"/>
        <v>-12.373846974435711</v>
      </c>
      <c r="M368" s="41">
        <f t="shared" si="92"/>
        <v>21.597500682206761</v>
      </c>
      <c r="N368" s="5">
        <f t="shared" si="84"/>
        <v>-2.9903496985243042E-7</v>
      </c>
      <c r="O368" s="4">
        <f>SUM($N$41:N368)*0.1+$N$8</f>
        <v>2.6852050694959837E-7</v>
      </c>
      <c r="P368" s="4">
        <f>SUM($O$41:O368)+0</f>
        <v>4.3458349098155223E-4</v>
      </c>
      <c r="Q368" s="5">
        <f t="shared" si="85"/>
        <v>-2.8476448661497836E-7</v>
      </c>
      <c r="R368" s="4">
        <f>SUM($Q$41:Q368)*0.1+$T$8</f>
        <v>-1.6462058130391433E-6</v>
      </c>
      <c r="S368" s="4">
        <f>SUM($R$41:R368)+0</f>
        <v>8.4612222372826274E-4</v>
      </c>
      <c r="T368">
        <f t="shared" si="93"/>
        <v>1.6679618825190029E-6</v>
      </c>
      <c r="U368">
        <f t="shared" si="94"/>
        <v>9.5120220149060486E-4</v>
      </c>
      <c r="W368" s="1"/>
    </row>
    <row r="369" spans="1:23" x14ac:dyDescent="0.25">
      <c r="A369" s="7"/>
      <c r="B369">
        <f t="shared" si="95"/>
        <v>32.800000000000196</v>
      </c>
      <c r="C369">
        <f t="shared" si="80"/>
        <v>0</v>
      </c>
      <c r="D369">
        <f t="shared" si="81"/>
        <v>318.30988618379064</v>
      </c>
      <c r="E369" s="2">
        <f t="shared" si="82"/>
        <v>-334.26143951509755</v>
      </c>
      <c r="F369">
        <f t="shared" si="86"/>
        <v>-19098.593171027438</v>
      </c>
      <c r="G369">
        <f t="shared" si="87"/>
        <v>7420.6039572351001</v>
      </c>
      <c r="H369">
        <f t="shared" si="83"/>
        <v>7066.4794732800892</v>
      </c>
      <c r="I369" s="2">
        <f t="shared" si="88"/>
        <v>10246.974930994125</v>
      </c>
      <c r="J369" s="41">
        <f t="shared" si="89"/>
        <v>461.57544734208187</v>
      </c>
      <c r="K369">
        <f t="shared" si="90"/>
        <v>2.6555777928051261</v>
      </c>
      <c r="L369">
        <f t="shared" si="91"/>
        <v>-12.373846974435711</v>
      </c>
      <c r="M369" s="41">
        <f t="shared" si="92"/>
        <v>21.596026492248409</v>
      </c>
      <c r="N369" s="5">
        <f t="shared" si="84"/>
        <v>-2.9769400586206072E-7</v>
      </c>
      <c r="O369" s="4">
        <f>SUM($N$41:N369)*0.1+$N$8</f>
        <v>2.387511063633922E-7</v>
      </c>
      <c r="P369" s="4">
        <f>SUM($O$41:O369)+0</f>
        <v>4.3482224208791565E-4</v>
      </c>
      <c r="Q369" s="5">
        <f t="shared" si="85"/>
        <v>-2.8348751582298287E-7</v>
      </c>
      <c r="R369" s="4">
        <f>SUM($Q$41:Q369)*0.1+$T$8</f>
        <v>-1.6745545646214418E-6</v>
      </c>
      <c r="S369" s="4">
        <f>SUM($R$41:R369)+0</f>
        <v>8.4444766916364129E-4</v>
      </c>
      <c r="T369">
        <f t="shared" si="93"/>
        <v>1.6914890128771898E-6</v>
      </c>
      <c r="U369">
        <f t="shared" si="94"/>
        <v>9.4982221924435337E-4</v>
      </c>
      <c r="W369" s="1"/>
    </row>
    <row r="370" spans="1:23" x14ac:dyDescent="0.25">
      <c r="A370" s="7"/>
      <c r="B370">
        <f t="shared" si="95"/>
        <v>32.900000000000198</v>
      </c>
      <c r="C370">
        <f t="shared" si="80"/>
        <v>0</v>
      </c>
      <c r="D370">
        <f t="shared" si="81"/>
        <v>318.30988618379064</v>
      </c>
      <c r="E370" s="2">
        <f t="shared" si="82"/>
        <v>-334.26143951509755</v>
      </c>
      <c r="F370">
        <f t="shared" si="86"/>
        <v>-19098.593171027438</v>
      </c>
      <c r="G370">
        <f t="shared" si="87"/>
        <v>7387.1778132835907</v>
      </c>
      <c r="H370">
        <f t="shared" si="83"/>
        <v>7034.6484846617095</v>
      </c>
      <c r="I370" s="2">
        <f t="shared" si="88"/>
        <v>10200.817386259918</v>
      </c>
      <c r="J370" s="41">
        <f t="shared" si="89"/>
        <v>461.57544734208187</v>
      </c>
      <c r="K370">
        <f t="shared" si="90"/>
        <v>2.6436157306753736</v>
      </c>
      <c r="L370">
        <f t="shared" si="91"/>
        <v>-12.373846974435711</v>
      </c>
      <c r="M370" s="41">
        <f t="shared" si="92"/>
        <v>21.594558827902219</v>
      </c>
      <c r="N370" s="5">
        <f t="shared" si="84"/>
        <v>-2.9635304187169108E-7</v>
      </c>
      <c r="O370" s="4">
        <f>SUM($N$41:N370)*0.1+$N$8</f>
        <v>2.0911580217622317E-7</v>
      </c>
      <c r="P370" s="4">
        <f>SUM($O$41:O370)+0</f>
        <v>4.3503135789009186E-4</v>
      </c>
      <c r="Q370" s="5">
        <f t="shared" si="85"/>
        <v>-2.8221054503098738E-7</v>
      </c>
      <c r="R370" s="4">
        <f>SUM($Q$41:Q370)*0.1+$T$8</f>
        <v>-1.7027756191245407E-6</v>
      </c>
      <c r="S370" s="4">
        <f>SUM($R$41:R370)+0</f>
        <v>8.4274489354451679E-4</v>
      </c>
      <c r="T370">
        <f t="shared" si="93"/>
        <v>1.7155681938660347E-6</v>
      </c>
      <c r="U370">
        <f t="shared" si="94"/>
        <v>9.4840457503275266E-4</v>
      </c>
      <c r="W370" s="1"/>
    </row>
    <row r="371" spans="1:23" x14ac:dyDescent="0.25">
      <c r="A371" s="7"/>
      <c r="B371">
        <f t="shared" si="95"/>
        <v>33.000000000000199</v>
      </c>
      <c r="C371">
        <f t="shared" si="80"/>
        <v>0</v>
      </c>
      <c r="D371">
        <f t="shared" si="81"/>
        <v>318.30988618379064</v>
      </c>
      <c r="E371" s="2">
        <f t="shared" si="82"/>
        <v>-334.26143951509755</v>
      </c>
      <c r="F371">
        <f t="shared" si="86"/>
        <v>-19098.593171027438</v>
      </c>
      <c r="G371">
        <f t="shared" si="87"/>
        <v>7353.7516693320804</v>
      </c>
      <c r="H371">
        <f t="shared" si="83"/>
        <v>7002.8174960433298</v>
      </c>
      <c r="I371" s="2">
        <f t="shared" si="88"/>
        <v>10154.659841525709</v>
      </c>
      <c r="J371" s="41">
        <f t="shared" si="89"/>
        <v>461.57544734208187</v>
      </c>
      <c r="K371">
        <f t="shared" si="90"/>
        <v>2.6316536685456202</v>
      </c>
      <c r="L371">
        <f t="shared" si="91"/>
        <v>-12.373846974435711</v>
      </c>
      <c r="M371" s="41">
        <f t="shared" si="92"/>
        <v>21.593097690498812</v>
      </c>
      <c r="N371" s="5">
        <f t="shared" si="84"/>
        <v>-2.9501207788132138E-7</v>
      </c>
      <c r="O371" s="4">
        <f>SUM($N$41:N371)*0.1+$N$8</f>
        <v>1.7961459438809106E-7</v>
      </c>
      <c r="P371" s="4">
        <f>SUM($O$41:O371)+0</f>
        <v>4.3521097248447994E-4</v>
      </c>
      <c r="Q371" s="5">
        <f t="shared" si="85"/>
        <v>-2.8093357423899194E-7</v>
      </c>
      <c r="R371" s="4">
        <f>SUM($Q$41:Q371)*0.1+$T$8</f>
        <v>-1.7308689765484402E-6</v>
      </c>
      <c r="S371" s="4">
        <f>SUM($R$41:R371)+0</f>
        <v>8.4101402456796838E-4</v>
      </c>
      <c r="T371">
        <f t="shared" si="93"/>
        <v>1.7401634453392714E-6</v>
      </c>
      <c r="U371">
        <f t="shared" si="94"/>
        <v>9.4694940735548169E-4</v>
      </c>
      <c r="W371" s="1"/>
    </row>
    <row r="372" spans="1:23" x14ac:dyDescent="0.25">
      <c r="A372" s="7"/>
      <c r="B372">
        <f t="shared" si="95"/>
        <v>33.1000000000002</v>
      </c>
      <c r="C372">
        <f t="shared" si="80"/>
        <v>0</v>
      </c>
      <c r="D372">
        <f t="shared" si="81"/>
        <v>318.30988618379064</v>
      </c>
      <c r="E372" s="2">
        <f t="shared" si="82"/>
        <v>-334.26143951509755</v>
      </c>
      <c r="F372">
        <f t="shared" si="86"/>
        <v>-19098.593171027438</v>
      </c>
      <c r="G372">
        <f t="shared" si="87"/>
        <v>7320.3255253805701</v>
      </c>
      <c r="H372">
        <f t="shared" si="83"/>
        <v>6970.986507424951</v>
      </c>
      <c r="I372" s="2">
        <f t="shared" si="88"/>
        <v>10108.502296791499</v>
      </c>
      <c r="J372" s="41">
        <f t="shared" si="89"/>
        <v>461.57544734208187</v>
      </c>
      <c r="K372">
        <f t="shared" si="90"/>
        <v>2.6196916064158668</v>
      </c>
      <c r="L372">
        <f t="shared" si="91"/>
        <v>-12.373846974435711</v>
      </c>
      <c r="M372" s="41">
        <f t="shared" si="92"/>
        <v>21.591643081363245</v>
      </c>
      <c r="N372" s="5">
        <f t="shared" si="84"/>
        <v>-2.9367111389095173E-7</v>
      </c>
      <c r="O372" s="4">
        <f>SUM($N$41:N372)*0.1+$N$8</f>
        <v>1.5024748299899588E-7</v>
      </c>
      <c r="P372" s="4">
        <f>SUM($O$41:O372)+0</f>
        <v>4.3536121996747896E-4</v>
      </c>
      <c r="Q372" s="5">
        <f t="shared" si="85"/>
        <v>-2.7965660344699651E-7</v>
      </c>
      <c r="R372" s="4">
        <f>SUM($Q$41:Q372)*0.1+$T$8</f>
        <v>-1.7588346368931402E-6</v>
      </c>
      <c r="S372" s="4">
        <f>SUM($R$41:R372)+0</f>
        <v>8.3925518993107522E-4</v>
      </c>
      <c r="T372">
        <f t="shared" si="93"/>
        <v>1.765240376289461E-6</v>
      </c>
      <c r="U372">
        <f t="shared" si="94"/>
        <v>9.4545685553483439E-4</v>
      </c>
      <c r="W372" s="1"/>
    </row>
    <row r="373" spans="1:23" x14ac:dyDescent="0.25">
      <c r="A373" s="7"/>
      <c r="B373">
        <f t="shared" si="95"/>
        <v>33.200000000000202</v>
      </c>
      <c r="C373">
        <f t="shared" si="80"/>
        <v>0</v>
      </c>
      <c r="D373">
        <f t="shared" si="81"/>
        <v>318.30988618379064</v>
      </c>
      <c r="E373" s="2">
        <f t="shared" si="82"/>
        <v>-334.26143951509755</v>
      </c>
      <c r="F373">
        <f t="shared" si="86"/>
        <v>-19098.593171027438</v>
      </c>
      <c r="G373">
        <f t="shared" si="87"/>
        <v>7286.8993814290598</v>
      </c>
      <c r="H373">
        <f t="shared" si="83"/>
        <v>6939.1555188065722</v>
      </c>
      <c r="I373" s="2">
        <f t="shared" si="88"/>
        <v>10062.344752057292</v>
      </c>
      <c r="J373" s="41">
        <f t="shared" si="89"/>
        <v>461.57544734208187</v>
      </c>
      <c r="K373">
        <f t="shared" si="90"/>
        <v>2.6077295442861144</v>
      </c>
      <c r="L373">
        <f t="shared" si="91"/>
        <v>-12.373846974435711</v>
      </c>
      <c r="M373" s="41">
        <f t="shared" si="92"/>
        <v>21.590195001815015</v>
      </c>
      <c r="N373" s="5">
        <f t="shared" si="84"/>
        <v>-2.9233014990058203E-7</v>
      </c>
      <c r="O373" s="4">
        <f>SUM($N$41:N373)*0.1+$N$8</f>
        <v>1.2101446800893774E-7</v>
      </c>
      <c r="P373" s="4">
        <f>SUM($O$41:O373)+0</f>
        <v>4.354822344354879E-4</v>
      </c>
      <c r="Q373" s="5">
        <f t="shared" si="85"/>
        <v>-2.7837963265500107E-7</v>
      </c>
      <c r="R373" s="4">
        <f>SUM($Q$41:Q373)*0.1+$T$8</f>
        <v>-1.7866726001586399E-6</v>
      </c>
      <c r="S373" s="4">
        <f>SUM($R$41:R373)+0</f>
        <v>8.3746851733091656E-4</v>
      </c>
      <c r="T373">
        <f t="shared" si="93"/>
        <v>1.7907661716776764E-6</v>
      </c>
      <c r="U373">
        <f t="shared" si="94"/>
        <v>9.4392705969760656E-4</v>
      </c>
      <c r="W373" s="1"/>
    </row>
    <row r="374" spans="1:23" x14ac:dyDescent="0.25">
      <c r="A374" s="7"/>
      <c r="B374">
        <f t="shared" si="95"/>
        <v>33.300000000000203</v>
      </c>
      <c r="C374">
        <f t="shared" si="80"/>
        <v>0</v>
      </c>
      <c r="D374">
        <f t="shared" si="81"/>
        <v>318.30988618379064</v>
      </c>
      <c r="E374" s="2">
        <f t="shared" si="82"/>
        <v>-334.26143951509755</v>
      </c>
      <c r="F374">
        <f t="shared" si="86"/>
        <v>-19098.593171027438</v>
      </c>
      <c r="G374">
        <f t="shared" si="87"/>
        <v>7253.4732374775494</v>
      </c>
      <c r="H374">
        <f t="shared" si="83"/>
        <v>6907.3245301881925</v>
      </c>
      <c r="I374" s="2">
        <f t="shared" si="88"/>
        <v>10016.187207323082</v>
      </c>
      <c r="J374" s="41">
        <f t="shared" si="89"/>
        <v>461.57544734208187</v>
      </c>
      <c r="K374">
        <f t="shared" si="90"/>
        <v>2.595767482156361</v>
      </c>
      <c r="L374">
        <f t="shared" si="91"/>
        <v>-12.373846974435711</v>
      </c>
      <c r="M374" s="41">
        <f t="shared" si="92"/>
        <v>21.58875345316806</v>
      </c>
      <c r="N374" s="5">
        <f t="shared" si="84"/>
        <v>-2.9098918591021234E-7</v>
      </c>
      <c r="O374" s="4">
        <f>SUM($N$41:N374)*0.1+$N$8</f>
        <v>9.1915549417916414E-8</v>
      </c>
      <c r="P374" s="4">
        <f>SUM($O$41:O374)+0</f>
        <v>4.3557414998490583E-4</v>
      </c>
      <c r="Q374" s="5">
        <f t="shared" si="85"/>
        <v>-2.7710266186300564E-7</v>
      </c>
      <c r="R374" s="4">
        <f>SUM($Q$41:Q374)*0.1+$T$8</f>
        <v>-1.81438286634494E-6</v>
      </c>
      <c r="S374" s="4">
        <f>SUM($R$41:R374)+0</f>
        <v>8.3565413446457166E-4</v>
      </c>
      <c r="T374">
        <f t="shared" si="93"/>
        <v>1.8167095678481131E-6</v>
      </c>
      <c r="U374">
        <f t="shared" si="94"/>
        <v>9.4236016075744929E-4</v>
      </c>
      <c r="W374" s="1"/>
    </row>
    <row r="375" spans="1:23" x14ac:dyDescent="0.25">
      <c r="A375" s="7"/>
      <c r="B375">
        <f t="shared" si="95"/>
        <v>33.400000000000205</v>
      </c>
      <c r="C375">
        <f t="shared" si="80"/>
        <v>0</v>
      </c>
      <c r="D375">
        <f t="shared" si="81"/>
        <v>318.30988618379064</v>
      </c>
      <c r="E375" s="2">
        <f t="shared" si="82"/>
        <v>-334.26143951509755</v>
      </c>
      <c r="F375">
        <f t="shared" si="86"/>
        <v>-19098.593171027438</v>
      </c>
      <c r="G375">
        <f t="shared" si="87"/>
        <v>7220.0470935260391</v>
      </c>
      <c r="H375">
        <f t="shared" si="83"/>
        <v>6875.4935415698128</v>
      </c>
      <c r="I375" s="2">
        <f t="shared" si="88"/>
        <v>9970.0296625888732</v>
      </c>
      <c r="J375" s="41">
        <f t="shared" si="89"/>
        <v>461.57544734208187</v>
      </c>
      <c r="K375">
        <f t="shared" si="90"/>
        <v>2.5838054200266081</v>
      </c>
      <c r="L375">
        <f t="shared" si="91"/>
        <v>-12.373846974435711</v>
      </c>
      <c r="M375" s="41">
        <f t="shared" si="92"/>
        <v>21.587318436730726</v>
      </c>
      <c r="N375" s="5">
        <f t="shared" si="84"/>
        <v>-2.8964822191984269E-7</v>
      </c>
      <c r="O375" s="4">
        <f>SUM($N$41:N375)*0.1+$N$8</f>
        <v>6.2950727225932229E-8</v>
      </c>
      <c r="P375" s="4">
        <f>SUM($O$41:O375)+0</f>
        <v>4.3563710071213178E-4</v>
      </c>
      <c r="Q375" s="5">
        <f t="shared" si="85"/>
        <v>-2.758256910710102E-7</v>
      </c>
      <c r="R375" s="4">
        <f>SUM($Q$41:Q375)*0.1+$T$8</f>
        <v>-1.8419654354520416E-6</v>
      </c>
      <c r="S375" s="4">
        <f>SUM($R$41:R375)+0</f>
        <v>8.3381216902911966E-4</v>
      </c>
      <c r="T375">
        <f t="shared" si="93"/>
        <v>1.8430408187173452E-6</v>
      </c>
      <c r="U375">
        <f t="shared" si="94"/>
        <v>9.4075630039767327E-4</v>
      </c>
      <c r="W375" s="1"/>
    </row>
    <row r="376" spans="1:23" x14ac:dyDescent="0.25">
      <c r="A376" s="7"/>
      <c r="B376">
        <f t="shared" si="95"/>
        <v>33.500000000000206</v>
      </c>
      <c r="C376">
        <f t="shared" si="80"/>
        <v>0</v>
      </c>
      <c r="D376">
        <f t="shared" si="81"/>
        <v>318.30988618379064</v>
      </c>
      <c r="E376" s="2">
        <f t="shared" si="82"/>
        <v>-334.26143951509755</v>
      </c>
      <c r="F376">
        <f t="shared" si="86"/>
        <v>-19098.593171027438</v>
      </c>
      <c r="G376">
        <f t="shared" si="87"/>
        <v>7186.6209495745288</v>
      </c>
      <c r="H376">
        <f t="shared" si="83"/>
        <v>6843.6625529514331</v>
      </c>
      <c r="I376" s="2">
        <f t="shared" si="88"/>
        <v>9923.8721178546657</v>
      </c>
      <c r="J376" s="41">
        <f t="shared" si="89"/>
        <v>461.57544734208187</v>
      </c>
      <c r="K376">
        <f t="shared" si="90"/>
        <v>2.5718433578968551</v>
      </c>
      <c r="L376">
        <f t="shared" si="91"/>
        <v>-12.373846974435711</v>
      </c>
      <c r="M376" s="41">
        <f t="shared" si="92"/>
        <v>21.585889953805786</v>
      </c>
      <c r="N376" s="5">
        <f t="shared" si="84"/>
        <v>-2.8830725792947299E-7</v>
      </c>
      <c r="O376" s="4">
        <f>SUM($N$41:N376)*0.1+$N$8</f>
        <v>3.4120001432984867E-8</v>
      </c>
      <c r="P376" s="4">
        <f>SUM($O$41:O376)+0</f>
        <v>4.3567122071356477E-4</v>
      </c>
      <c r="Q376" s="5">
        <f t="shared" si="85"/>
        <v>-2.7454872027901471E-7</v>
      </c>
      <c r="R376" s="4">
        <f>SUM($Q$41:Q376)*0.1+$T$8</f>
        <v>-1.8694203074799428E-6</v>
      </c>
      <c r="S376" s="4">
        <f>SUM($R$41:R376)+0</f>
        <v>8.3194274872163971E-4</v>
      </c>
      <c r="T376">
        <f t="shared" si="93"/>
        <v>1.8697316546810108E-6</v>
      </c>
      <c r="U376">
        <f t="shared" si="94"/>
        <v>9.3911562105449247E-4</v>
      </c>
      <c r="W376" s="1"/>
    </row>
    <row r="377" spans="1:23" x14ac:dyDescent="0.25">
      <c r="A377" s="7"/>
      <c r="B377">
        <f t="shared" si="95"/>
        <v>33.600000000000207</v>
      </c>
      <c r="C377">
        <f t="shared" si="80"/>
        <v>0</v>
      </c>
      <c r="D377">
        <f t="shared" si="81"/>
        <v>318.30988618379064</v>
      </c>
      <c r="E377" s="2">
        <f t="shared" si="82"/>
        <v>-334.26143951509755</v>
      </c>
      <c r="F377">
        <f t="shared" si="86"/>
        <v>-19098.593171027438</v>
      </c>
      <c r="G377">
        <f t="shared" si="87"/>
        <v>7153.1948056230194</v>
      </c>
      <c r="H377">
        <f t="shared" si="83"/>
        <v>6811.8315643330543</v>
      </c>
      <c r="I377" s="2">
        <f t="shared" si="88"/>
        <v>9877.7145731204564</v>
      </c>
      <c r="J377" s="41">
        <f t="shared" si="89"/>
        <v>461.57544734208187</v>
      </c>
      <c r="K377">
        <f t="shared" si="90"/>
        <v>2.5598812957671018</v>
      </c>
      <c r="L377">
        <f t="shared" si="91"/>
        <v>-12.373846974435711</v>
      </c>
      <c r="M377" s="41">
        <f t="shared" si="92"/>
        <v>21.584468005690429</v>
      </c>
      <c r="N377" s="5">
        <f t="shared" si="84"/>
        <v>-2.8696629393910335E-7</v>
      </c>
      <c r="O377" s="4">
        <f>SUM($N$41:N377)*0.1+$N$8</f>
        <v>5.4233720390743258E-9</v>
      </c>
      <c r="P377" s="4">
        <f>SUM($O$41:O377)+0</f>
        <v>4.3567664408560383E-4</v>
      </c>
      <c r="Q377" s="5">
        <f t="shared" si="85"/>
        <v>-2.7327174948701933E-7</v>
      </c>
      <c r="R377" s="4">
        <f>SUM($Q$41:Q377)*0.1+$T$8</f>
        <v>-1.8967474824286453E-6</v>
      </c>
      <c r="S377" s="4">
        <f>SUM($R$41:R377)+0</f>
        <v>8.3004600123921107E-4</v>
      </c>
      <c r="T377">
        <f t="shared" si="93"/>
        <v>1.8967552359394393E-6</v>
      </c>
      <c r="U377">
        <f t="shared" si="94"/>
        <v>9.3743826590069292E-4</v>
      </c>
      <c r="W377" s="1"/>
    </row>
    <row r="378" spans="1:23" x14ac:dyDescent="0.25">
      <c r="A378" s="7"/>
      <c r="B378">
        <f t="shared" si="95"/>
        <v>33.700000000000209</v>
      </c>
      <c r="C378">
        <f t="shared" si="80"/>
        <v>0</v>
      </c>
      <c r="D378">
        <f t="shared" si="81"/>
        <v>318.30988618379064</v>
      </c>
      <c r="E378" s="2">
        <f t="shared" si="82"/>
        <v>-334.26143951509755</v>
      </c>
      <c r="F378">
        <f t="shared" si="86"/>
        <v>-19098.593171027438</v>
      </c>
      <c r="G378">
        <f t="shared" si="87"/>
        <v>7119.7686616715091</v>
      </c>
      <c r="H378">
        <f t="shared" si="83"/>
        <v>6780.0005757146755</v>
      </c>
      <c r="I378" s="2">
        <f t="shared" si="88"/>
        <v>9831.5570283862489</v>
      </c>
      <c r="J378" s="41">
        <f t="shared" si="89"/>
        <v>461.57544734208187</v>
      </c>
      <c r="K378">
        <f t="shared" si="90"/>
        <v>2.5479192336373493</v>
      </c>
      <c r="L378">
        <f t="shared" si="91"/>
        <v>-12.373846974435711</v>
      </c>
      <c r="M378" s="41">
        <f t="shared" si="92"/>
        <v>21.583052593676239</v>
      </c>
      <c r="N378" s="5">
        <f t="shared" si="84"/>
        <v>-2.856253299487337E-7</v>
      </c>
      <c r="O378" s="4">
        <f>SUM($N$41:N378)*0.1+$N$8</f>
        <v>-2.313916095579897E-8</v>
      </c>
      <c r="P378" s="4">
        <f>SUM($O$41:O378)+0</f>
        <v>4.3565350492464803E-4</v>
      </c>
      <c r="Q378" s="5">
        <f t="shared" si="85"/>
        <v>-2.719947786950239E-7</v>
      </c>
      <c r="R378" s="4">
        <f>SUM($Q$41:Q378)*0.1+$T$8</f>
        <v>-1.9239469602981476E-6</v>
      </c>
      <c r="S378" s="4">
        <f>SUM($R$41:R378)+0</f>
        <v>8.2812205427891289E-4</v>
      </c>
      <c r="T378">
        <f t="shared" si="93"/>
        <v>1.924086101714323E-6</v>
      </c>
      <c r="U378">
        <f t="shared" si="94"/>
        <v>9.3572437882971551E-4</v>
      </c>
      <c r="W378" s="1"/>
    </row>
    <row r="379" spans="1:23" x14ac:dyDescent="0.25">
      <c r="A379" s="7"/>
      <c r="B379">
        <f t="shared" si="95"/>
        <v>33.80000000000021</v>
      </c>
      <c r="C379">
        <f t="shared" si="80"/>
        <v>0</v>
      </c>
      <c r="D379">
        <f t="shared" si="81"/>
        <v>318.30988618379064</v>
      </c>
      <c r="E379" s="2">
        <f t="shared" si="82"/>
        <v>-334.26143951509755</v>
      </c>
      <c r="F379">
        <f t="shared" si="86"/>
        <v>-19098.593171027438</v>
      </c>
      <c r="G379">
        <f t="shared" si="87"/>
        <v>7086.3425177199979</v>
      </c>
      <c r="H379">
        <f t="shared" si="83"/>
        <v>6748.169587096294</v>
      </c>
      <c r="I379" s="2">
        <f t="shared" si="88"/>
        <v>9785.3994836520378</v>
      </c>
      <c r="J379" s="41">
        <f t="shared" si="89"/>
        <v>461.57544734208187</v>
      </c>
      <c r="K379">
        <f t="shared" si="90"/>
        <v>2.5359571715075955</v>
      </c>
      <c r="L379">
        <f t="shared" si="91"/>
        <v>-12.373846974435711</v>
      </c>
      <c r="M379" s="41">
        <f t="shared" si="92"/>
        <v>21.581643719049211</v>
      </c>
      <c r="N379" s="5">
        <f t="shared" si="84"/>
        <v>-2.84284365958364E-7</v>
      </c>
      <c r="O379" s="4">
        <f>SUM($N$41:N379)*0.1+$N$8</f>
        <v>-5.1567597551635232E-8</v>
      </c>
      <c r="P379" s="4">
        <f>SUM($O$41:O379)+0</f>
        <v>4.356019373270964E-4</v>
      </c>
      <c r="Q379" s="5">
        <f t="shared" si="85"/>
        <v>-2.7071780790302835E-7</v>
      </c>
      <c r="R379" s="4">
        <f>SUM($Q$41:Q379)*0.1+$T$8</f>
        <v>-1.9510187410884495E-6</v>
      </c>
      <c r="S379" s="4">
        <f>SUM($R$41:R379)+0</f>
        <v>8.2617103553782442E-4</v>
      </c>
      <c r="T379">
        <f t="shared" si="93"/>
        <v>1.9517001166151542E-6</v>
      </c>
      <c r="U379">
        <f t="shared" si="94"/>
        <v>9.3397410444013955E-4</v>
      </c>
      <c r="W379" s="1"/>
    </row>
    <row r="380" spans="1:23" x14ac:dyDescent="0.25">
      <c r="A380" s="7"/>
      <c r="B380">
        <f t="shared" si="95"/>
        <v>33.900000000000212</v>
      </c>
      <c r="C380">
        <f t="shared" si="80"/>
        <v>0</v>
      </c>
      <c r="D380">
        <f t="shared" si="81"/>
        <v>318.30988618379064</v>
      </c>
      <c r="E380" s="2">
        <f t="shared" si="82"/>
        <v>-334.26143951509755</v>
      </c>
      <c r="F380">
        <f t="shared" si="86"/>
        <v>-19098.593171027438</v>
      </c>
      <c r="G380">
        <f t="shared" si="87"/>
        <v>7052.9163737684885</v>
      </c>
      <c r="H380">
        <f t="shared" si="83"/>
        <v>6716.3385984779143</v>
      </c>
      <c r="I380" s="2">
        <f t="shared" si="88"/>
        <v>9739.2419389178285</v>
      </c>
      <c r="J380" s="41">
        <f t="shared" si="89"/>
        <v>461.57544734208187</v>
      </c>
      <c r="K380">
        <f t="shared" si="90"/>
        <v>2.5239951093778421</v>
      </c>
      <c r="L380">
        <f t="shared" si="91"/>
        <v>-12.373846974435711</v>
      </c>
      <c r="M380" s="41">
        <f t="shared" si="92"/>
        <v>21.580241383089735</v>
      </c>
      <c r="N380" s="5">
        <f t="shared" si="84"/>
        <v>-2.8294340196799435E-7</v>
      </c>
      <c r="O380" s="4">
        <f>SUM($N$41:N380)*0.1+$N$8</f>
        <v>-7.9861937748434673E-8</v>
      </c>
      <c r="P380" s="4">
        <f>SUM($O$41:O380)+0</f>
        <v>4.3552207538934796E-4</v>
      </c>
      <c r="Q380" s="5">
        <f t="shared" si="85"/>
        <v>-2.6944083711103292E-7</v>
      </c>
      <c r="R380" s="4">
        <f>SUM($Q$41:Q380)*0.1+$T$8</f>
        <v>-1.9779628247995527E-6</v>
      </c>
      <c r="S380" s="4">
        <f>SUM($R$41:R380)+0</f>
        <v>8.2419307271302492E-4</v>
      </c>
      <c r="T380">
        <f t="shared" si="93"/>
        <v>1.9795744152190797E-6</v>
      </c>
      <c r="U380">
        <f t="shared" si="94"/>
        <v>9.3218758802055641E-4</v>
      </c>
      <c r="W380" s="1"/>
    </row>
    <row r="381" spans="1:23" x14ac:dyDescent="0.25">
      <c r="A381" s="7"/>
      <c r="B381">
        <f t="shared" si="95"/>
        <v>34.000000000000213</v>
      </c>
      <c r="C381">
        <f t="shared" si="80"/>
        <v>0</v>
      </c>
      <c r="D381">
        <f t="shared" si="81"/>
        <v>318.30988618379064</v>
      </c>
      <c r="E381" s="2">
        <f t="shared" si="82"/>
        <v>-334.26143951509755</v>
      </c>
      <c r="F381">
        <f t="shared" si="86"/>
        <v>-19098.593171027438</v>
      </c>
      <c r="G381">
        <f t="shared" si="87"/>
        <v>7019.4902298169782</v>
      </c>
      <c r="H381">
        <f t="shared" si="83"/>
        <v>6684.5076098595355</v>
      </c>
      <c r="I381" s="2">
        <f t="shared" si="88"/>
        <v>9693.084394183621</v>
      </c>
      <c r="J381" s="41">
        <f t="shared" si="89"/>
        <v>461.57544734208187</v>
      </c>
      <c r="K381">
        <f t="shared" si="90"/>
        <v>2.5120330472480896</v>
      </c>
      <c r="L381">
        <f t="shared" si="91"/>
        <v>-12.373846974435711</v>
      </c>
      <c r="M381" s="41">
        <f t="shared" si="92"/>
        <v>21.578845587072585</v>
      </c>
      <c r="N381" s="5">
        <f t="shared" si="84"/>
        <v>-2.8160243797762466E-7</v>
      </c>
      <c r="O381" s="4">
        <f>SUM($N$41:N381)*0.1+$N$8</f>
        <v>-1.0802218154619708E-7</v>
      </c>
      <c r="P381" s="4">
        <f>SUM($O$41:O381)+0</f>
        <v>4.3541405320780179E-4</v>
      </c>
      <c r="Q381" s="5">
        <f t="shared" si="85"/>
        <v>-2.6816386631903748E-7</v>
      </c>
      <c r="R381" s="4">
        <f>SUM($Q$41:Q381)*0.1+$T$8</f>
        <v>-2.0047792114314565E-6</v>
      </c>
      <c r="S381" s="4">
        <f>SUM($R$41:R381)+0</f>
        <v>8.2218829350159343E-4</v>
      </c>
      <c r="T381">
        <f t="shared" si="93"/>
        <v>2.0076873457522546E-6</v>
      </c>
      <c r="U381">
        <f t="shared" si="94"/>
        <v>9.3036497553482137E-4</v>
      </c>
      <c r="W381" s="1"/>
    </row>
    <row r="382" spans="1:23" x14ac:dyDescent="0.25">
      <c r="A382" s="7"/>
      <c r="B382">
        <f t="shared" si="95"/>
        <v>34.100000000000215</v>
      </c>
      <c r="C382">
        <f t="shared" si="80"/>
        <v>0</v>
      </c>
      <c r="D382">
        <f t="shared" si="81"/>
        <v>318.30988618379064</v>
      </c>
      <c r="E382" s="2">
        <f t="shared" si="82"/>
        <v>-334.26143951509755</v>
      </c>
      <c r="F382">
        <f t="shared" si="86"/>
        <v>-19098.593171027438</v>
      </c>
      <c r="G382">
        <f t="shared" si="87"/>
        <v>6986.0640858654679</v>
      </c>
      <c r="H382">
        <f t="shared" si="83"/>
        <v>6652.6766212411558</v>
      </c>
      <c r="I382" s="2">
        <f t="shared" si="88"/>
        <v>9646.9268494494117</v>
      </c>
      <c r="J382" s="41">
        <f t="shared" si="89"/>
        <v>461.57544734208187</v>
      </c>
      <c r="K382">
        <f t="shared" si="90"/>
        <v>2.5000709851183363</v>
      </c>
      <c r="L382">
        <f t="shared" si="91"/>
        <v>-12.373846974435711</v>
      </c>
      <c r="M382" s="41">
        <f t="shared" si="92"/>
        <v>21.577456332266927</v>
      </c>
      <c r="N382" s="5">
        <f t="shared" si="84"/>
        <v>-2.8026147398725496E-7</v>
      </c>
      <c r="O382" s="4">
        <f>SUM($N$41:N382)*0.1+$N$8</f>
        <v>-1.3604832894492267E-7</v>
      </c>
      <c r="P382" s="4">
        <f>SUM($O$41:O382)+0</f>
        <v>4.3527800487885686E-4</v>
      </c>
      <c r="Q382" s="5">
        <f t="shared" si="85"/>
        <v>-2.6688689552704205E-7</v>
      </c>
      <c r="R382" s="4">
        <f>SUM($Q$41:Q382)*0.1+$T$8</f>
        <v>-2.0314679009841608E-6</v>
      </c>
      <c r="S382" s="4">
        <f>SUM($R$41:R382)+0</f>
        <v>8.2015682560060931E-4</v>
      </c>
      <c r="T382">
        <f t="shared" si="93"/>
        <v>2.0360184136047733E-6</v>
      </c>
      <c r="U382">
        <f t="shared" si="94"/>
        <v>9.2850641360767475E-4</v>
      </c>
      <c r="W382" s="1"/>
    </row>
    <row r="383" spans="1:23" x14ac:dyDescent="0.25">
      <c r="A383" s="7"/>
      <c r="B383">
        <f t="shared" si="95"/>
        <v>34.200000000000216</v>
      </c>
      <c r="C383">
        <f t="shared" si="80"/>
        <v>0</v>
      </c>
      <c r="D383">
        <f t="shared" si="81"/>
        <v>318.30988618379064</v>
      </c>
      <c r="E383" s="2">
        <f t="shared" si="82"/>
        <v>-334.26143951509755</v>
      </c>
      <c r="F383">
        <f t="shared" si="86"/>
        <v>-19098.593171027438</v>
      </c>
      <c r="G383">
        <f t="shared" si="87"/>
        <v>6952.6379419139575</v>
      </c>
      <c r="H383">
        <f t="shared" si="83"/>
        <v>6620.8456326227761</v>
      </c>
      <c r="I383" s="2">
        <f t="shared" si="88"/>
        <v>9600.7693047152025</v>
      </c>
      <c r="J383" s="41">
        <f t="shared" si="89"/>
        <v>461.57544734208187</v>
      </c>
      <c r="K383">
        <f t="shared" si="90"/>
        <v>2.4881089229885829</v>
      </c>
      <c r="L383">
        <f t="shared" si="91"/>
        <v>-12.373846974435711</v>
      </c>
      <c r="M383" s="41">
        <f t="shared" si="92"/>
        <v>21.576073619936295</v>
      </c>
      <c r="N383" s="5">
        <f t="shared" si="84"/>
        <v>-2.7892050999688531E-7</v>
      </c>
      <c r="O383" s="4">
        <f>SUM($N$41:N383)*0.1+$N$8</f>
        <v>-1.6394037994461122E-7</v>
      </c>
      <c r="P383" s="4">
        <f>SUM($O$41:O383)+0</f>
        <v>4.3511406449891224E-4</v>
      </c>
      <c r="Q383" s="5">
        <f t="shared" si="85"/>
        <v>-2.6560992473504656E-7</v>
      </c>
      <c r="R383" s="4">
        <f>SUM($Q$41:Q383)*0.1+$T$8</f>
        <v>-2.0580288934576664E-6</v>
      </c>
      <c r="S383" s="4">
        <f>SUM($R$41:R383)+0</f>
        <v>8.180987967071516E-4</v>
      </c>
      <c r="T383">
        <f t="shared" si="93"/>
        <v>2.0645482252742297E-6</v>
      </c>
      <c r="U383">
        <f t="shared" si="94"/>
        <v>9.2661204951071773E-4</v>
      </c>
      <c r="W383" s="1"/>
    </row>
    <row r="384" spans="1:23" x14ac:dyDescent="0.25">
      <c r="A384" s="7"/>
      <c r="B384">
        <f t="shared" si="95"/>
        <v>34.300000000000217</v>
      </c>
      <c r="C384">
        <f t="shared" si="80"/>
        <v>0</v>
      </c>
      <c r="D384">
        <f t="shared" si="81"/>
        <v>318.30988618379064</v>
      </c>
      <c r="E384" s="2">
        <f t="shared" si="82"/>
        <v>-334.26143951509755</v>
      </c>
      <c r="F384">
        <f t="shared" si="86"/>
        <v>-19098.593171027438</v>
      </c>
      <c r="G384">
        <f t="shared" si="87"/>
        <v>6919.2117979624472</v>
      </c>
      <c r="H384">
        <f t="shared" si="83"/>
        <v>6589.0146440043973</v>
      </c>
      <c r="I384" s="2">
        <f t="shared" si="88"/>
        <v>9554.611759980995</v>
      </c>
      <c r="J384" s="41">
        <f t="shared" si="89"/>
        <v>461.57544734208187</v>
      </c>
      <c r="K384">
        <f t="shared" si="90"/>
        <v>2.4761468608588304</v>
      </c>
      <c r="L384">
        <f t="shared" si="91"/>
        <v>-12.373846974435711</v>
      </c>
      <c r="M384" s="41">
        <f t="shared" si="92"/>
        <v>21.574697451338604</v>
      </c>
      <c r="N384" s="5">
        <f t="shared" si="84"/>
        <v>-2.7757954600651561E-7</v>
      </c>
      <c r="O384" s="4">
        <f>SUM($N$41:N384)*0.1+$N$8</f>
        <v>-1.9169833454526274E-7</v>
      </c>
      <c r="P384" s="4">
        <f>SUM($O$41:O384)+0</f>
        <v>4.3492236616436697E-4</v>
      </c>
      <c r="Q384" s="5">
        <f t="shared" si="85"/>
        <v>-2.6433295394305118E-7</v>
      </c>
      <c r="R384" s="4">
        <f>SUM($Q$41:Q384)*0.1+$T$8</f>
        <v>-2.0844621888519709E-6</v>
      </c>
      <c r="S384" s="4">
        <f>SUM($R$41:R384)+0</f>
        <v>8.1601433451829967E-4</v>
      </c>
      <c r="T384">
        <f t="shared" si="93"/>
        <v>2.093258433213868E-6</v>
      </c>
      <c r="U384">
        <f t="shared" si="94"/>
        <v>9.2468203114873769E-4</v>
      </c>
      <c r="W384" s="1"/>
    </row>
    <row r="385" spans="1:23" x14ac:dyDescent="0.25">
      <c r="A385" s="7"/>
      <c r="B385">
        <f t="shared" si="95"/>
        <v>34.400000000000219</v>
      </c>
      <c r="C385">
        <f t="shared" si="80"/>
        <v>0</v>
      </c>
      <c r="D385">
        <f t="shared" si="81"/>
        <v>318.30988618379064</v>
      </c>
      <c r="E385" s="2">
        <f t="shared" si="82"/>
        <v>-334.26143951509755</v>
      </c>
      <c r="F385">
        <f t="shared" si="86"/>
        <v>-19098.593171027438</v>
      </c>
      <c r="G385">
        <f t="shared" si="87"/>
        <v>6885.7856540109369</v>
      </c>
      <c r="H385">
        <f t="shared" si="83"/>
        <v>6557.1836553860176</v>
      </c>
      <c r="I385" s="2">
        <f t="shared" si="88"/>
        <v>9508.4542152467857</v>
      </c>
      <c r="J385" s="41">
        <f t="shared" si="89"/>
        <v>461.57544734208187</v>
      </c>
      <c r="K385">
        <f t="shared" si="90"/>
        <v>2.464184798729077</v>
      </c>
      <c r="L385">
        <f t="shared" si="91"/>
        <v>-12.373846974435711</v>
      </c>
      <c r="M385" s="41">
        <f t="shared" si="92"/>
        <v>21.573327827726139</v>
      </c>
      <c r="N385" s="5">
        <f t="shared" si="84"/>
        <v>-2.7623858201614597E-7</v>
      </c>
      <c r="O385" s="4">
        <f>SUM($N$41:N385)*0.1+$N$8</f>
        <v>-2.1932219274687743E-7</v>
      </c>
      <c r="P385" s="4">
        <f>SUM($O$41:O385)+0</f>
        <v>4.3470304397162012E-4</v>
      </c>
      <c r="Q385" s="5">
        <f t="shared" si="85"/>
        <v>-2.6305598315105569E-7</v>
      </c>
      <c r="R385" s="4">
        <f>SUM($Q$41:Q385)*0.1+$T$8</f>
        <v>-2.1107677871670759E-6</v>
      </c>
      <c r="S385" s="4">
        <f>SUM($R$41:R385)+0</f>
        <v>8.1390356673113255E-4</v>
      </c>
      <c r="T385">
        <f t="shared" si="93"/>
        <v>2.1221316819588489E-6</v>
      </c>
      <c r="U385">
        <f t="shared" si="94"/>
        <v>9.2271650704636872E-4</v>
      </c>
      <c r="W385" s="1"/>
    </row>
    <row r="386" spans="1:23" x14ac:dyDescent="0.25">
      <c r="A386" s="7"/>
      <c r="B386">
        <f t="shared" si="95"/>
        <v>34.50000000000022</v>
      </c>
      <c r="C386">
        <f t="shared" si="80"/>
        <v>0</v>
      </c>
      <c r="D386">
        <f t="shared" si="81"/>
        <v>318.30988618379064</v>
      </c>
      <c r="E386" s="2">
        <f t="shared" si="82"/>
        <v>-334.26143951509755</v>
      </c>
      <c r="F386">
        <f t="shared" si="86"/>
        <v>-19098.593171027438</v>
      </c>
      <c r="G386">
        <f t="shared" si="87"/>
        <v>6852.3595100594266</v>
      </c>
      <c r="H386">
        <f t="shared" si="83"/>
        <v>6525.3526667676388</v>
      </c>
      <c r="I386" s="2">
        <f t="shared" si="88"/>
        <v>9462.2966705125764</v>
      </c>
      <c r="J386" s="41">
        <f t="shared" si="89"/>
        <v>461.57544734208187</v>
      </c>
      <c r="K386">
        <f t="shared" si="90"/>
        <v>2.4522227365993241</v>
      </c>
      <c r="L386">
        <f t="shared" si="91"/>
        <v>-12.373846974435711</v>
      </c>
      <c r="M386" s="41">
        <f t="shared" si="92"/>
        <v>21.571964750345529</v>
      </c>
      <c r="N386" s="5">
        <f t="shared" si="84"/>
        <v>-2.7489761802577627E-7</v>
      </c>
      <c r="O386" s="4">
        <f>SUM($N$41:N386)*0.1+$N$8</f>
        <v>-2.468119545494551E-7</v>
      </c>
      <c r="P386" s="4">
        <f>SUM($O$41:O386)+0</f>
        <v>4.3445623201707065E-4</v>
      </c>
      <c r="Q386" s="5">
        <f t="shared" si="85"/>
        <v>-2.6177901235906031E-7</v>
      </c>
      <c r="R386" s="4">
        <f>SUM($Q$41:Q386)*0.1+$T$8</f>
        <v>-2.1369456884029814E-6</v>
      </c>
      <c r="S386" s="4">
        <f>SUM($R$41:R386)+0</f>
        <v>8.1176662104272962E-4</v>
      </c>
      <c r="T386">
        <f t="shared" si="93"/>
        <v>2.1511515558167015E-6</v>
      </c>
      <c r="U386">
        <f t="shared" si="94"/>
        <v>9.2071562633508147E-4</v>
      </c>
      <c r="W386" s="1"/>
    </row>
    <row r="387" spans="1:23" x14ac:dyDescent="0.25">
      <c r="A387" s="7"/>
      <c r="B387">
        <f t="shared" si="95"/>
        <v>34.600000000000222</v>
      </c>
      <c r="C387">
        <f t="shared" si="80"/>
        <v>0</v>
      </c>
      <c r="D387">
        <f t="shared" si="81"/>
        <v>318.30988618379064</v>
      </c>
      <c r="E387" s="2">
        <f t="shared" si="82"/>
        <v>-334.26143951509755</v>
      </c>
      <c r="F387">
        <f t="shared" si="86"/>
        <v>-19098.593171027438</v>
      </c>
      <c r="G387">
        <f t="shared" si="87"/>
        <v>6818.9333661079163</v>
      </c>
      <c r="H387">
        <f t="shared" si="83"/>
        <v>6493.5216781492591</v>
      </c>
      <c r="I387" s="2">
        <f t="shared" si="88"/>
        <v>9416.1391257783671</v>
      </c>
      <c r="J387" s="41">
        <f t="shared" si="89"/>
        <v>461.57544734208187</v>
      </c>
      <c r="K387">
        <f t="shared" si="90"/>
        <v>2.4402606744695707</v>
      </c>
      <c r="L387">
        <f t="shared" si="91"/>
        <v>-12.373846974435711</v>
      </c>
      <c r="M387" s="41">
        <f t="shared" si="92"/>
        <v>21.570608220437787</v>
      </c>
      <c r="N387" s="5">
        <f t="shared" si="84"/>
        <v>-2.7355665403540662E-7</v>
      </c>
      <c r="O387" s="4">
        <f>SUM($N$41:N387)*0.1+$N$8</f>
        <v>-2.7416761995299573E-7</v>
      </c>
      <c r="P387" s="4">
        <f>SUM($O$41:O387)+0</f>
        <v>4.3418206439711765E-4</v>
      </c>
      <c r="Q387" s="5">
        <f t="shared" si="85"/>
        <v>-2.6050204156706482E-7</v>
      </c>
      <c r="R387" s="4">
        <f>SUM($Q$41:Q387)*0.1+$T$8</f>
        <v>-2.1629958925596882E-6</v>
      </c>
      <c r="S387" s="4">
        <f>SUM($R$41:R387)+0</f>
        <v>8.0960362515016991E-4</v>
      </c>
      <c r="T387">
        <f t="shared" si="93"/>
        <v>2.1803025283342616E-6</v>
      </c>
      <c r="U387">
        <f t="shared" si="94"/>
        <v>9.1867953874049009E-4</v>
      </c>
      <c r="W387" s="1"/>
    </row>
    <row r="388" spans="1:23" x14ac:dyDescent="0.25">
      <c r="A388" s="7"/>
      <c r="B388">
        <f t="shared" si="95"/>
        <v>34.700000000000223</v>
      </c>
      <c r="C388">
        <f t="shared" si="80"/>
        <v>0</v>
      </c>
      <c r="D388">
        <f t="shared" si="81"/>
        <v>318.30988618379064</v>
      </c>
      <c r="E388" s="2">
        <f t="shared" si="82"/>
        <v>-334.26143951509755</v>
      </c>
      <c r="F388">
        <f t="shared" si="86"/>
        <v>-19098.593171027438</v>
      </c>
      <c r="G388">
        <f t="shared" si="87"/>
        <v>6785.507222156406</v>
      </c>
      <c r="H388">
        <f t="shared" si="83"/>
        <v>6461.6906895308803</v>
      </c>
      <c r="I388" s="2">
        <f t="shared" si="88"/>
        <v>9369.9815810441596</v>
      </c>
      <c r="J388" s="41">
        <f t="shared" si="89"/>
        <v>461.57544734208187</v>
      </c>
      <c r="K388">
        <f t="shared" si="90"/>
        <v>2.4282986123398178</v>
      </c>
      <c r="L388">
        <f t="shared" si="91"/>
        <v>-12.373846974435711</v>
      </c>
      <c r="M388" s="41">
        <f t="shared" si="92"/>
        <v>21.569258239238245</v>
      </c>
      <c r="N388" s="5">
        <f t="shared" si="84"/>
        <v>-2.7221569004503692E-7</v>
      </c>
      <c r="O388" s="4">
        <f>SUM($N$41:N388)*0.1+$N$8</f>
        <v>-3.0138918895749932E-7</v>
      </c>
      <c r="P388" s="4">
        <f>SUM($O$41:O388)+0</f>
        <v>4.3388067520816015E-4</v>
      </c>
      <c r="Q388" s="5">
        <f t="shared" si="85"/>
        <v>-2.5922507077506943E-7</v>
      </c>
      <c r="R388" s="4">
        <f>SUM($Q$41:Q388)*0.1+$T$8</f>
        <v>-2.1889183996371956E-6</v>
      </c>
      <c r="S388" s="4">
        <f>SUM($R$41:R388)+0</f>
        <v>8.0741470675053267E-4</v>
      </c>
      <c r="T388">
        <f t="shared" si="93"/>
        <v>2.209569913691513E-6</v>
      </c>
      <c r="U388">
        <f t="shared" si="94"/>
        <v>9.1660839456996987E-4</v>
      </c>
      <c r="W388" s="1"/>
    </row>
    <row r="389" spans="1:23" x14ac:dyDescent="0.25">
      <c r="A389" s="7"/>
      <c r="B389">
        <f t="shared" si="95"/>
        <v>34.800000000000225</v>
      </c>
      <c r="C389">
        <f t="shared" si="80"/>
        <v>0</v>
      </c>
      <c r="D389">
        <f t="shared" si="81"/>
        <v>318.30988618379064</v>
      </c>
      <c r="E389" s="2">
        <f t="shared" si="82"/>
        <v>-334.26143951509755</v>
      </c>
      <c r="F389">
        <f t="shared" si="86"/>
        <v>-19098.593171027438</v>
      </c>
      <c r="G389">
        <f t="shared" si="87"/>
        <v>6752.0810782048957</v>
      </c>
      <c r="H389">
        <f t="shared" si="83"/>
        <v>6429.8597009124987</v>
      </c>
      <c r="I389" s="2">
        <f t="shared" si="88"/>
        <v>9323.8240363099503</v>
      </c>
      <c r="J389" s="41">
        <f t="shared" si="89"/>
        <v>461.57544734208187</v>
      </c>
      <c r="K389">
        <f t="shared" si="90"/>
        <v>2.4163365502100649</v>
      </c>
      <c r="L389">
        <f t="shared" si="91"/>
        <v>-12.373846974435711</v>
      </c>
      <c r="M389" s="41">
        <f t="shared" si="92"/>
        <v>21.567914807976607</v>
      </c>
      <c r="N389" s="5">
        <f t="shared" si="84"/>
        <v>-2.7087472605466722E-7</v>
      </c>
      <c r="O389" s="4">
        <f>SUM($N$41:N389)*0.1+$N$8</f>
        <v>-3.284766615629661E-7</v>
      </c>
      <c r="P389" s="4">
        <f>SUM($O$41:O389)+0</f>
        <v>4.3355219854659716E-4</v>
      </c>
      <c r="Q389" s="5">
        <f t="shared" si="85"/>
        <v>-2.5794809998307389E-7</v>
      </c>
      <c r="R389" s="4">
        <f>SUM($Q$41:Q389)*0.1+$T$8</f>
        <v>-2.2147132096355035E-6</v>
      </c>
      <c r="S389" s="4">
        <f>SUM($R$41:R389)+0</f>
        <v>8.0519999354089716E-4</v>
      </c>
      <c r="T389">
        <f t="shared" si="93"/>
        <v>2.2389398201214665E-6</v>
      </c>
      <c r="U389">
        <f t="shared" si="94"/>
        <v>9.145023447005747E-4</v>
      </c>
      <c r="W389" s="1"/>
    </row>
    <row r="390" spans="1:23" x14ac:dyDescent="0.25">
      <c r="A390" s="7"/>
      <c r="B390">
        <f t="shared" si="95"/>
        <v>34.900000000000226</v>
      </c>
      <c r="C390">
        <f t="shared" si="80"/>
        <v>0</v>
      </c>
      <c r="D390">
        <f t="shared" si="81"/>
        <v>318.30988618379064</v>
      </c>
      <c r="E390" s="2">
        <f t="shared" si="82"/>
        <v>-334.26143951509755</v>
      </c>
      <c r="F390">
        <f t="shared" si="86"/>
        <v>-19098.593171027438</v>
      </c>
      <c r="G390">
        <f t="shared" si="87"/>
        <v>6718.6549342533854</v>
      </c>
      <c r="H390">
        <f t="shared" si="83"/>
        <v>6398.028712294119</v>
      </c>
      <c r="I390" s="2">
        <f t="shared" si="88"/>
        <v>9277.6664915757392</v>
      </c>
      <c r="J390" s="41">
        <f t="shared" si="89"/>
        <v>461.57544734208187</v>
      </c>
      <c r="K390">
        <f t="shared" si="90"/>
        <v>2.4043744880803111</v>
      </c>
      <c r="L390">
        <f t="shared" si="91"/>
        <v>-12.373846974435711</v>
      </c>
      <c r="M390" s="41">
        <f t="shared" si="92"/>
        <v>21.566577927876896</v>
      </c>
      <c r="N390" s="5">
        <f t="shared" si="84"/>
        <v>-2.6953376206429758E-7</v>
      </c>
      <c r="O390" s="4">
        <f>SUM($N$41:N390)*0.1+$N$8</f>
        <v>-3.5543003776939584E-7</v>
      </c>
      <c r="P390" s="4">
        <f>SUM($O$41:O390)+0</f>
        <v>4.3319676850882776E-4</v>
      </c>
      <c r="Q390" s="5">
        <f t="shared" si="85"/>
        <v>-2.566711291910784E-7</v>
      </c>
      <c r="R390" s="4">
        <f>SUM($Q$41:Q390)*0.1+$T$8</f>
        <v>-2.2403803225546102E-6</v>
      </c>
      <c r="S390" s="4">
        <f>SUM($R$41:R390)+0</f>
        <v>8.0295961321834254E-4</v>
      </c>
      <c r="T390">
        <f t="shared" si="93"/>
        <v>2.2683991054130342E-6</v>
      </c>
      <c r="U390">
        <f t="shared" si="94"/>
        <v>9.1236154056724753E-4</v>
      </c>
      <c r="W390" s="1"/>
    </row>
    <row r="391" spans="1:23" x14ac:dyDescent="0.25">
      <c r="A391" s="7"/>
      <c r="B391">
        <f t="shared" si="95"/>
        <v>35.000000000000227</v>
      </c>
      <c r="C391">
        <f t="shared" si="80"/>
        <v>0</v>
      </c>
      <c r="D391">
        <f t="shared" si="81"/>
        <v>318.30988618379064</v>
      </c>
      <c r="E391" s="2">
        <f t="shared" si="82"/>
        <v>-334.26143951509755</v>
      </c>
      <c r="F391">
        <f t="shared" si="86"/>
        <v>-19098.593171027438</v>
      </c>
      <c r="G391">
        <f t="shared" si="87"/>
        <v>6685.2287903018751</v>
      </c>
      <c r="H391">
        <f t="shared" si="83"/>
        <v>6366.1977236757402</v>
      </c>
      <c r="I391" s="2">
        <f t="shared" si="88"/>
        <v>9231.5089468415317</v>
      </c>
      <c r="J391" s="41">
        <f t="shared" si="89"/>
        <v>461.57544734208187</v>
      </c>
      <c r="K391">
        <f t="shared" si="90"/>
        <v>2.3924124259505581</v>
      </c>
      <c r="L391">
        <f t="shared" si="91"/>
        <v>-12.373846974435711</v>
      </c>
      <c r="M391" s="41">
        <f t="shared" si="92"/>
        <v>21.565247600157484</v>
      </c>
      <c r="N391" s="5">
        <f t="shared" si="84"/>
        <v>-2.6819279807392788E-7</v>
      </c>
      <c r="O391" s="4">
        <f>SUM($N$41:N391)*0.1+$N$8</f>
        <v>-3.8224931757678855E-7</v>
      </c>
      <c r="P391" s="4">
        <f>SUM($O$41:O391)+0</f>
        <v>4.3281451919125098E-4</v>
      </c>
      <c r="Q391" s="5">
        <f t="shared" si="85"/>
        <v>-2.5539415839908302E-7</v>
      </c>
      <c r="R391" s="4">
        <f>SUM($Q$41:Q391)*0.1+$T$8</f>
        <v>-2.2659197383945183E-6</v>
      </c>
      <c r="S391" s="4">
        <f>SUM($R$41:R391)+0</f>
        <v>8.0069369347994805E-4</v>
      </c>
      <c r="T391">
        <f t="shared" si="93"/>
        <v>2.2979353345196209E-6</v>
      </c>
      <c r="U391">
        <f t="shared" si="94"/>
        <v>9.1018613415131452E-4</v>
      </c>
      <c r="W391" s="1"/>
    </row>
    <row r="392" spans="1:23" x14ac:dyDescent="0.25">
      <c r="A392" s="7"/>
      <c r="B392">
        <f t="shared" si="95"/>
        <v>35.100000000000229</v>
      </c>
      <c r="C392">
        <f t="shared" si="80"/>
        <v>0</v>
      </c>
      <c r="D392">
        <f t="shared" si="81"/>
        <v>318.30988618379064</v>
      </c>
      <c r="E392" s="2">
        <f t="shared" si="82"/>
        <v>-334.26143951509755</v>
      </c>
      <c r="F392">
        <f t="shared" si="86"/>
        <v>-19098.593171027438</v>
      </c>
      <c r="G392">
        <f t="shared" si="87"/>
        <v>6651.8026463503647</v>
      </c>
      <c r="H392">
        <f t="shared" si="83"/>
        <v>6334.3667350573605</v>
      </c>
      <c r="I392" s="2">
        <f t="shared" si="88"/>
        <v>9185.3514021073224</v>
      </c>
      <c r="J392" s="41">
        <f t="shared" si="89"/>
        <v>461.57544734208187</v>
      </c>
      <c r="K392">
        <f t="shared" si="90"/>
        <v>2.3804503638208052</v>
      </c>
      <c r="L392">
        <f t="shared" si="91"/>
        <v>-12.373846974435711</v>
      </c>
      <c r="M392" s="41">
        <f t="shared" si="92"/>
        <v>21.563923826031061</v>
      </c>
      <c r="N392" s="5">
        <f t="shared" si="84"/>
        <v>-2.6685183408355823E-7</v>
      </c>
      <c r="O392" s="4">
        <f>SUM($N$41:N392)*0.1+$N$8</f>
        <v>-4.0893450098514444E-7</v>
      </c>
      <c r="P392" s="4">
        <f>SUM($O$41:O392)+0</f>
        <v>4.3240558469026584E-4</v>
      </c>
      <c r="Q392" s="5">
        <f t="shared" si="85"/>
        <v>-2.5411718760708753E-7</v>
      </c>
      <c r="R392" s="4">
        <f>SUM($Q$41:Q392)*0.1+$T$8</f>
        <v>-2.2913314571552269E-6</v>
      </c>
      <c r="S392" s="4">
        <f>SUM($R$41:R392)+0</f>
        <v>7.9840236202279285E-4</v>
      </c>
      <c r="T392">
        <f t="shared" si="93"/>
        <v>2.3275367392685909E-6</v>
      </c>
      <c r="U392">
        <f t="shared" si="94"/>
        <v>9.07976277969257E-4</v>
      </c>
      <c r="W392" s="1"/>
    </row>
    <row r="393" spans="1:23" x14ac:dyDescent="0.25">
      <c r="A393" s="7"/>
      <c r="B393">
        <f t="shared" si="95"/>
        <v>35.20000000000023</v>
      </c>
      <c r="C393">
        <f t="shared" si="80"/>
        <v>0</v>
      </c>
      <c r="D393">
        <f t="shared" si="81"/>
        <v>318.30988618379064</v>
      </c>
      <c r="E393" s="2">
        <f t="shared" si="82"/>
        <v>-334.26143951509755</v>
      </c>
      <c r="F393">
        <f t="shared" si="86"/>
        <v>-19098.593171027438</v>
      </c>
      <c r="G393">
        <f t="shared" si="87"/>
        <v>6618.3765023988553</v>
      </c>
      <c r="H393">
        <f t="shared" si="83"/>
        <v>6302.5357464389817</v>
      </c>
      <c r="I393" s="2">
        <f t="shared" si="88"/>
        <v>9139.193857373115</v>
      </c>
      <c r="J393" s="41">
        <f t="shared" si="89"/>
        <v>461.57544734208187</v>
      </c>
      <c r="K393">
        <f t="shared" si="90"/>
        <v>2.3684883016910523</v>
      </c>
      <c r="L393">
        <f t="shared" si="91"/>
        <v>-12.373846974435711</v>
      </c>
      <c r="M393" s="41">
        <f t="shared" si="92"/>
        <v>21.562606606704644</v>
      </c>
      <c r="N393" s="5">
        <f t="shared" si="84"/>
        <v>-2.6551087009318859E-7</v>
      </c>
      <c r="O393" s="4">
        <f>SUM($N$41:N393)*0.1+$N$8</f>
        <v>-4.3548558799446329E-7</v>
      </c>
      <c r="P393" s="4">
        <f>SUM($O$41:O393)+0</f>
        <v>4.3197009910227136E-4</v>
      </c>
      <c r="Q393" s="5">
        <f t="shared" si="85"/>
        <v>-2.5284021681509215E-7</v>
      </c>
      <c r="R393" s="4">
        <f>SUM($Q$41:Q393)*0.1+$T$8</f>
        <v>-2.316615478836736E-6</v>
      </c>
      <c r="S393" s="4">
        <f>SUM($R$41:R393)+0</f>
        <v>7.9608574654395608E-4</v>
      </c>
      <c r="T393">
        <f t="shared" si="93"/>
        <v>2.3571921801450223E-6</v>
      </c>
      <c r="U393">
        <f t="shared" si="94"/>
        <v>9.0573212506175026E-4</v>
      </c>
      <c r="W393" s="1"/>
    </row>
    <row r="394" spans="1:23" x14ac:dyDescent="0.25">
      <c r="A394" s="7"/>
      <c r="B394">
        <f t="shared" si="95"/>
        <v>35.300000000000232</v>
      </c>
      <c r="C394">
        <f t="shared" si="80"/>
        <v>0</v>
      </c>
      <c r="D394">
        <f t="shared" si="81"/>
        <v>318.30988618379064</v>
      </c>
      <c r="E394" s="2">
        <f t="shared" si="82"/>
        <v>-334.26143951509755</v>
      </c>
      <c r="F394">
        <f t="shared" si="86"/>
        <v>-19098.593171027438</v>
      </c>
      <c r="G394">
        <f t="shared" si="87"/>
        <v>6584.950358447345</v>
      </c>
      <c r="H394">
        <f t="shared" si="83"/>
        <v>6270.704757820602</v>
      </c>
      <c r="I394" s="2">
        <f t="shared" si="88"/>
        <v>9093.0363126389057</v>
      </c>
      <c r="J394" s="41">
        <f t="shared" si="89"/>
        <v>461.57544734208187</v>
      </c>
      <c r="K394">
        <f t="shared" si="90"/>
        <v>2.3565262395612989</v>
      </c>
      <c r="L394">
        <f t="shared" si="91"/>
        <v>-12.373846974435711</v>
      </c>
      <c r="M394" s="41">
        <f t="shared" si="92"/>
        <v>21.561295943379573</v>
      </c>
      <c r="N394" s="5">
        <f t="shared" si="84"/>
        <v>-2.6416990610281889E-7</v>
      </c>
      <c r="O394" s="4">
        <f>SUM($N$41:N394)*0.1+$N$8</f>
        <v>-4.6190257860474532E-7</v>
      </c>
      <c r="P394" s="4">
        <f>SUM($O$41:O394)+0</f>
        <v>4.3150819652366663E-4</v>
      </c>
      <c r="Q394" s="5">
        <f t="shared" si="85"/>
        <v>-2.5156324602309666E-7</v>
      </c>
      <c r="R394" s="4">
        <f>SUM($Q$41:Q394)*0.1+$T$8</f>
        <v>-2.3417718034390465E-6</v>
      </c>
      <c r="S394" s="4">
        <f>SUM($R$41:R394)+0</f>
        <v>7.93743974740517E-4</v>
      </c>
      <c r="T394">
        <f t="shared" si="93"/>
        <v>2.3868911101061727E-6</v>
      </c>
      <c r="U394">
        <f t="shared" si="94"/>
        <v>9.0345382898296563E-4</v>
      </c>
      <c r="W394" s="1"/>
    </row>
    <row r="395" spans="1:23" x14ac:dyDescent="0.25">
      <c r="A395" s="7"/>
      <c r="B395">
        <f t="shared" si="95"/>
        <v>35.400000000000233</v>
      </c>
      <c r="C395">
        <f t="shared" si="80"/>
        <v>0</v>
      </c>
      <c r="D395">
        <f t="shared" si="81"/>
        <v>318.30988618379064</v>
      </c>
      <c r="E395" s="2">
        <f t="shared" si="82"/>
        <v>-334.26143951509755</v>
      </c>
      <c r="F395">
        <f t="shared" si="86"/>
        <v>-19098.593171027438</v>
      </c>
      <c r="G395">
        <f t="shared" si="87"/>
        <v>6551.5242144958347</v>
      </c>
      <c r="H395">
        <f t="shared" si="83"/>
        <v>6238.8737692022223</v>
      </c>
      <c r="I395" s="2">
        <f t="shared" si="88"/>
        <v>9046.8787679046982</v>
      </c>
      <c r="J395" s="41">
        <f t="shared" si="89"/>
        <v>461.57544734208187</v>
      </c>
      <c r="K395">
        <f t="shared" si="90"/>
        <v>2.3445641774315464</v>
      </c>
      <c r="L395">
        <f t="shared" si="91"/>
        <v>-12.373846974435711</v>
      </c>
      <c r="M395" s="41">
        <f t="shared" si="92"/>
        <v>21.559991837251488</v>
      </c>
      <c r="N395" s="5">
        <f t="shared" si="84"/>
        <v>-2.6282894211244924E-7</v>
      </c>
      <c r="O395" s="4">
        <f>SUM($N$41:N395)*0.1+$N$8</f>
        <v>-4.8818547281599032E-7</v>
      </c>
      <c r="P395" s="4">
        <f>SUM($O$41:O395)+0</f>
        <v>4.3102001105085067E-4</v>
      </c>
      <c r="Q395" s="5">
        <f t="shared" si="85"/>
        <v>-2.5028627523110123E-7</v>
      </c>
      <c r="R395" s="4">
        <f>SUM($Q$41:Q395)*0.1+$T$8</f>
        <v>-2.3668004309621566E-6</v>
      </c>
      <c r="S395" s="4">
        <f>SUM($R$41:R395)+0</f>
        <v>7.9137717430955486E-4</v>
      </c>
      <c r="T395">
        <f t="shared" si="93"/>
        <v>2.4166235403701633E-6</v>
      </c>
      <c r="U395">
        <f t="shared" si="94"/>
        <v>9.0114154379012572E-4</v>
      </c>
      <c r="W395" s="1"/>
    </row>
    <row r="396" spans="1:23" x14ac:dyDescent="0.25">
      <c r="A396" s="7"/>
      <c r="B396">
        <f t="shared" si="95"/>
        <v>35.500000000000234</v>
      </c>
      <c r="C396">
        <f t="shared" si="80"/>
        <v>0</v>
      </c>
      <c r="D396">
        <f t="shared" si="81"/>
        <v>318.30988618379064</v>
      </c>
      <c r="E396" s="2">
        <f t="shared" si="82"/>
        <v>-334.26143951509755</v>
      </c>
      <c r="F396">
        <f t="shared" si="86"/>
        <v>-19098.593171027438</v>
      </c>
      <c r="G396">
        <f t="shared" si="87"/>
        <v>6518.0980705443244</v>
      </c>
      <c r="H396">
        <f t="shared" si="83"/>
        <v>6207.0427805838435</v>
      </c>
      <c r="I396" s="2">
        <f t="shared" si="88"/>
        <v>9000.7212231704889</v>
      </c>
      <c r="J396" s="41">
        <f t="shared" si="89"/>
        <v>461.57544734208187</v>
      </c>
      <c r="K396">
        <f t="shared" si="90"/>
        <v>2.3326021153017931</v>
      </c>
      <c r="L396">
        <f t="shared" si="91"/>
        <v>-12.373846974435711</v>
      </c>
      <c r="M396" s="41">
        <f t="shared" si="92"/>
        <v>21.558694289510342</v>
      </c>
      <c r="N396" s="5">
        <f t="shared" si="84"/>
        <v>-2.6148797812207954E-7</v>
      </c>
      <c r="O396" s="4">
        <f>SUM($N$41:N396)*0.1+$N$8</f>
        <v>-5.1433427062819828E-7</v>
      </c>
      <c r="P396" s="4">
        <f>SUM($O$41:O396)+0</f>
        <v>4.3050567678022249E-4</v>
      </c>
      <c r="Q396" s="5">
        <f t="shared" si="85"/>
        <v>-2.4900930443910579E-7</v>
      </c>
      <c r="R396" s="4">
        <f>SUM($Q$41:Q396)*0.1+$T$8</f>
        <v>-2.3917013614060664E-6</v>
      </c>
      <c r="S396" s="4">
        <f>SUM($R$41:R396)+0</f>
        <v>7.8898547294814882E-4</v>
      </c>
      <c r="T396">
        <f t="shared" si="93"/>
        <v>2.446380008112859E-6</v>
      </c>
      <c r="U396">
        <f t="shared" si="94"/>
        <v>8.987954240333066E-4</v>
      </c>
      <c r="W396" s="1"/>
    </row>
    <row r="397" spans="1:23" x14ac:dyDescent="0.25">
      <c r="A397" s="7"/>
      <c r="B397">
        <f t="shared" si="95"/>
        <v>35.600000000000236</v>
      </c>
      <c r="C397">
        <f t="shared" si="80"/>
        <v>0</v>
      </c>
      <c r="D397">
        <f t="shared" si="81"/>
        <v>318.30988618379064</v>
      </c>
      <c r="E397" s="2">
        <f t="shared" si="82"/>
        <v>-334.26143951509755</v>
      </c>
      <c r="F397">
        <f t="shared" si="86"/>
        <v>-19098.593171027438</v>
      </c>
      <c r="G397">
        <f t="shared" si="87"/>
        <v>6484.671926592815</v>
      </c>
      <c r="H397">
        <f t="shared" si="83"/>
        <v>6175.2117919654638</v>
      </c>
      <c r="I397" s="2">
        <f t="shared" si="88"/>
        <v>8954.5636784362814</v>
      </c>
      <c r="J397" s="41">
        <f t="shared" si="89"/>
        <v>461.57544734208187</v>
      </c>
      <c r="K397">
        <f t="shared" si="90"/>
        <v>2.3206400531720406</v>
      </c>
      <c r="L397">
        <f t="shared" si="91"/>
        <v>-12.373846974435711</v>
      </c>
      <c r="M397" s="41">
        <f t="shared" si="92"/>
        <v>21.557403301340397</v>
      </c>
      <c r="N397" s="5">
        <f t="shared" si="84"/>
        <v>-2.601470141317099E-7</v>
      </c>
      <c r="O397" s="4">
        <f>SUM($N$41:N397)*0.1+$N$8</f>
        <v>-5.4034897204136943E-7</v>
      </c>
      <c r="P397" s="4">
        <f>SUM($O$41:O397)+0</f>
        <v>4.2996532780818113E-4</v>
      </c>
      <c r="Q397" s="5">
        <f t="shared" si="85"/>
        <v>-2.4773233364711036E-7</v>
      </c>
      <c r="R397" s="4">
        <f>SUM($Q$41:Q397)*0.1+$T$8</f>
        <v>-2.4164745947707776E-6</v>
      </c>
      <c r="S397" s="4">
        <f>SUM($R$41:R397)+0</f>
        <v>7.8656899835337802E-4</v>
      </c>
      <c r="T397">
        <f t="shared" si="93"/>
        <v>2.4761515460001147E-6</v>
      </c>
      <c r="U397">
        <f t="shared" si="94"/>
        <v>8.9641562474548214E-4</v>
      </c>
      <c r="W397" s="1"/>
    </row>
    <row r="398" spans="1:23" x14ac:dyDescent="0.25">
      <c r="A398" s="7"/>
      <c r="B398">
        <f t="shared" si="95"/>
        <v>35.700000000000237</v>
      </c>
      <c r="C398">
        <f t="shared" si="80"/>
        <v>0</v>
      </c>
      <c r="D398">
        <f t="shared" si="81"/>
        <v>318.30988618379064</v>
      </c>
      <c r="E398" s="2">
        <f t="shared" si="82"/>
        <v>-334.26143951509755</v>
      </c>
      <c r="F398">
        <f t="shared" si="86"/>
        <v>-19098.593171027438</v>
      </c>
      <c r="G398">
        <f t="shared" si="87"/>
        <v>6451.2457826413038</v>
      </c>
      <c r="H398">
        <f t="shared" si="83"/>
        <v>6143.3808033470832</v>
      </c>
      <c r="I398" s="2">
        <f t="shared" si="88"/>
        <v>8908.4061337020703</v>
      </c>
      <c r="J398" s="41">
        <f t="shared" si="89"/>
        <v>461.57544734208187</v>
      </c>
      <c r="K398">
        <f t="shared" si="90"/>
        <v>2.3086779910422868</v>
      </c>
      <c r="L398">
        <f t="shared" si="91"/>
        <v>-12.373846974435711</v>
      </c>
      <c r="M398" s="41">
        <f t="shared" si="92"/>
        <v>21.556118873920195</v>
      </c>
      <c r="N398" s="5">
        <f t="shared" si="84"/>
        <v>-2.588060501413402E-7</v>
      </c>
      <c r="O398" s="4">
        <f>SUM($N$41:N398)*0.1+$N$8</f>
        <v>-5.6622957705550354E-7</v>
      </c>
      <c r="P398" s="4">
        <f>SUM($O$41:O398)+0</f>
        <v>4.2939909823112561E-4</v>
      </c>
      <c r="Q398" s="5">
        <f t="shared" si="85"/>
        <v>-2.4645536285511487E-7</v>
      </c>
      <c r="R398" s="4">
        <f>SUM($Q$41:Q398)*0.1+$T$8</f>
        <v>-2.4411201310562884E-6</v>
      </c>
      <c r="S398" s="4">
        <f>SUM($R$41:R398)+0</f>
        <v>7.8412787822232171E-4</v>
      </c>
      <c r="T398">
        <f t="shared" si="93"/>
        <v>2.5059296534780708E-6</v>
      </c>
      <c r="U398">
        <f t="shared" si="94"/>
        <v>8.9400230143280056E-4</v>
      </c>
      <c r="W398" s="1"/>
    </row>
    <row r="399" spans="1:23" x14ac:dyDescent="0.25">
      <c r="A399" s="7"/>
      <c r="B399">
        <f t="shared" si="95"/>
        <v>35.800000000000239</v>
      </c>
      <c r="C399">
        <f t="shared" si="80"/>
        <v>0</v>
      </c>
      <c r="D399">
        <f t="shared" si="81"/>
        <v>318.30988618379064</v>
      </c>
      <c r="E399" s="2">
        <f t="shared" si="82"/>
        <v>-334.26143951509755</v>
      </c>
      <c r="F399">
        <f t="shared" si="86"/>
        <v>-19098.593171027438</v>
      </c>
      <c r="G399">
        <f t="shared" si="87"/>
        <v>6417.8196386897944</v>
      </c>
      <c r="H399">
        <f t="shared" si="83"/>
        <v>6111.5498147287035</v>
      </c>
      <c r="I399" s="2">
        <f t="shared" si="88"/>
        <v>8862.248588967861</v>
      </c>
      <c r="J399" s="41">
        <f t="shared" si="89"/>
        <v>461.57544734208187</v>
      </c>
      <c r="K399">
        <f t="shared" si="90"/>
        <v>2.2967159289125334</v>
      </c>
      <c r="L399">
        <f t="shared" si="91"/>
        <v>-12.373846974435711</v>
      </c>
      <c r="M399" s="41">
        <f t="shared" si="92"/>
        <v>21.554841008422585</v>
      </c>
      <c r="N399" s="5">
        <f t="shared" si="84"/>
        <v>-2.5746508615097055E-7</v>
      </c>
      <c r="O399" s="4">
        <f>SUM($N$41:N399)*0.1+$N$8</f>
        <v>-5.9197608567060061E-7</v>
      </c>
      <c r="P399" s="4">
        <f>SUM($O$41:O399)+0</f>
        <v>4.2880712214545501E-4</v>
      </c>
      <c r="Q399" s="5">
        <f t="shared" si="85"/>
        <v>-2.4517839206311938E-7</v>
      </c>
      <c r="R399" s="4">
        <f>SUM($Q$41:Q399)*0.1+$T$8</f>
        <v>-2.4656379702626006E-6</v>
      </c>
      <c r="S399" s="4">
        <f>SUM($R$41:R399)+0</f>
        <v>7.8166224025205916E-4</v>
      </c>
      <c r="T399">
        <f t="shared" si="93"/>
        <v>2.5357062697415417E-6</v>
      </c>
      <c r="U399">
        <f t="shared" si="94"/>
        <v>8.9155561006509017E-4</v>
      </c>
      <c r="W399" s="1"/>
    </row>
    <row r="400" spans="1:23" x14ac:dyDescent="0.25">
      <c r="A400" s="7"/>
      <c r="B400">
        <f t="shared" si="95"/>
        <v>35.90000000000024</v>
      </c>
      <c r="C400">
        <f t="shared" si="80"/>
        <v>0</v>
      </c>
      <c r="D400">
        <f t="shared" si="81"/>
        <v>318.30988618379064</v>
      </c>
      <c r="E400" s="2">
        <f t="shared" si="82"/>
        <v>-334.26143951509755</v>
      </c>
      <c r="F400">
        <f t="shared" si="86"/>
        <v>-19098.593171027438</v>
      </c>
      <c r="G400">
        <f t="shared" si="87"/>
        <v>6384.3934947382841</v>
      </c>
      <c r="H400">
        <f t="shared" si="83"/>
        <v>6079.7188261103247</v>
      </c>
      <c r="I400" s="2">
        <f t="shared" si="88"/>
        <v>8816.0910442336535</v>
      </c>
      <c r="J400" s="41">
        <f t="shared" si="89"/>
        <v>461.57544734208187</v>
      </c>
      <c r="K400">
        <f t="shared" si="90"/>
        <v>2.2847538667827809</v>
      </c>
      <c r="L400">
        <f t="shared" si="91"/>
        <v>-12.373846974435711</v>
      </c>
      <c r="M400" s="41">
        <f t="shared" si="92"/>
        <v>21.553569706014695</v>
      </c>
      <c r="N400" s="5">
        <f t="shared" si="84"/>
        <v>-2.5612412216060085E-7</v>
      </c>
      <c r="O400" s="4">
        <f>SUM($N$41:N400)*0.1+$N$8</f>
        <v>-6.1758849788666066E-7</v>
      </c>
      <c r="P400" s="4">
        <f>SUM($O$41:O400)+0</f>
        <v>4.2818953364756834E-4</v>
      </c>
      <c r="Q400" s="5">
        <f t="shared" si="85"/>
        <v>-2.43901421271124E-7</v>
      </c>
      <c r="R400" s="4">
        <f>SUM($Q$41:Q400)*0.1+$T$8</f>
        <v>-2.4900281123897133E-6</v>
      </c>
      <c r="S400" s="4">
        <f>SUM($R$41:R400)+0</f>
        <v>7.791722121396694E-4</v>
      </c>
      <c r="T400">
        <f t="shared" si="93"/>
        <v>2.5654737482993235E-6</v>
      </c>
      <c r="U400">
        <f t="shared" si="94"/>
        <v>8.8907570706658499E-4</v>
      </c>
      <c r="W400" s="1"/>
    </row>
    <row r="401" spans="1:23" x14ac:dyDescent="0.25">
      <c r="A401" s="7"/>
      <c r="B401">
        <f t="shared" si="95"/>
        <v>36.000000000000242</v>
      </c>
      <c r="C401">
        <f t="shared" si="80"/>
        <v>0</v>
      </c>
      <c r="D401">
        <f t="shared" si="81"/>
        <v>318.30988618379064</v>
      </c>
      <c r="E401" s="2">
        <f t="shared" si="82"/>
        <v>-334.26143951509755</v>
      </c>
      <c r="F401">
        <f t="shared" si="86"/>
        <v>-19098.593171027438</v>
      </c>
      <c r="G401">
        <f t="shared" si="87"/>
        <v>6350.9673507867728</v>
      </c>
      <c r="H401">
        <f t="shared" si="83"/>
        <v>6047.887837491945</v>
      </c>
      <c r="I401" s="2">
        <f t="shared" si="88"/>
        <v>8769.9334994994442</v>
      </c>
      <c r="J401" s="41">
        <f t="shared" si="89"/>
        <v>461.57544734208187</v>
      </c>
      <c r="K401">
        <f t="shared" si="90"/>
        <v>2.2727918046530275</v>
      </c>
      <c r="L401">
        <f t="shared" si="91"/>
        <v>-12.373846974435711</v>
      </c>
      <c r="M401" s="41">
        <f t="shared" si="92"/>
        <v>21.552304967857925</v>
      </c>
      <c r="N401" s="5">
        <f t="shared" si="84"/>
        <v>-2.5478315817023115E-7</v>
      </c>
      <c r="O401" s="4">
        <f>SUM($N$41:N401)*0.1+$N$8</f>
        <v>-6.4306681370368367E-7</v>
      </c>
      <c r="P401" s="4">
        <f>SUM($O$41:O401)+0</f>
        <v>4.2754646683386464E-4</v>
      </c>
      <c r="Q401" s="5">
        <f t="shared" si="85"/>
        <v>-2.4262445047912851E-7</v>
      </c>
      <c r="R401" s="4">
        <f>SUM($Q$41:Q401)*0.1+$T$8</f>
        <v>-2.5142905574376265E-6</v>
      </c>
      <c r="S401" s="4">
        <f>SUM($R$41:R401)+0</f>
        <v>7.7665792158223179E-4</v>
      </c>
      <c r="T401">
        <f t="shared" si="93"/>
        <v>2.5952248330553213E-6</v>
      </c>
      <c r="U401">
        <f t="shared" si="94"/>
        <v>8.8656274930686832E-4</v>
      </c>
      <c r="W401" s="1"/>
    </row>
    <row r="402" spans="1:23" x14ac:dyDescent="0.25">
      <c r="A402" s="7"/>
      <c r="B402">
        <f t="shared" si="95"/>
        <v>36.100000000000243</v>
      </c>
      <c r="C402">
        <f t="shared" si="80"/>
        <v>0</v>
      </c>
      <c r="D402">
        <f t="shared" si="81"/>
        <v>318.30988618379064</v>
      </c>
      <c r="E402" s="2">
        <f t="shared" si="82"/>
        <v>-334.26143951509755</v>
      </c>
      <c r="F402">
        <f t="shared" si="86"/>
        <v>-19098.593171027438</v>
      </c>
      <c r="G402">
        <f t="shared" si="87"/>
        <v>6317.5412068352634</v>
      </c>
      <c r="H402">
        <f t="shared" si="83"/>
        <v>6016.0568488735653</v>
      </c>
      <c r="I402" s="2">
        <f t="shared" si="88"/>
        <v>8723.7759547652349</v>
      </c>
      <c r="J402" s="41">
        <f t="shared" si="89"/>
        <v>461.57544734208187</v>
      </c>
      <c r="K402">
        <f t="shared" si="90"/>
        <v>2.2608297425232742</v>
      </c>
      <c r="L402">
        <f t="shared" si="91"/>
        <v>-12.373846974435711</v>
      </c>
      <c r="M402" s="41">
        <f t="shared" si="92"/>
        <v>21.551046795107965</v>
      </c>
      <c r="N402" s="5">
        <f t="shared" si="84"/>
        <v>-2.5344219417986151E-7</v>
      </c>
      <c r="O402" s="4">
        <f>SUM($N$41:N402)*0.1+$N$8</f>
        <v>-6.6841103312166985E-7</v>
      </c>
      <c r="P402" s="4">
        <f>SUM($O$41:O402)+0</f>
        <v>4.2687805580074299E-4</v>
      </c>
      <c r="Q402" s="5">
        <f t="shared" si="85"/>
        <v>-2.4134747968713307E-7</v>
      </c>
      <c r="R402" s="4">
        <f>SUM($Q$41:Q402)*0.1+$T$8</f>
        <v>-2.5384253054063394E-6</v>
      </c>
      <c r="S402" s="4">
        <f>SUM($R$41:R402)+0</f>
        <v>7.7411949627682549E-4</v>
      </c>
      <c r="T402">
        <f t="shared" si="93"/>
        <v>2.6249526358252723E-6</v>
      </c>
      <c r="U402">
        <f t="shared" si="94"/>
        <v>8.8401689409202378E-4</v>
      </c>
      <c r="W402" s="1"/>
    </row>
    <row r="403" spans="1:23" x14ac:dyDescent="0.25">
      <c r="A403" s="7"/>
      <c r="B403">
        <f t="shared" si="95"/>
        <v>36.200000000000244</v>
      </c>
      <c r="C403">
        <f t="shared" si="80"/>
        <v>0</v>
      </c>
      <c r="D403">
        <f t="shared" si="81"/>
        <v>318.30988618379064</v>
      </c>
      <c r="E403" s="2">
        <f t="shared" si="82"/>
        <v>-334.26143951509755</v>
      </c>
      <c r="F403">
        <f t="shared" si="86"/>
        <v>-19098.593171027438</v>
      </c>
      <c r="G403">
        <f t="shared" si="87"/>
        <v>6284.1150628837531</v>
      </c>
      <c r="H403">
        <f t="shared" si="83"/>
        <v>5984.2258602551865</v>
      </c>
      <c r="I403" s="2">
        <f t="shared" si="88"/>
        <v>8677.6184100310275</v>
      </c>
      <c r="J403" s="41">
        <f t="shared" si="89"/>
        <v>461.57544734208187</v>
      </c>
      <c r="K403">
        <f t="shared" si="90"/>
        <v>2.2488676803935217</v>
      </c>
      <c r="L403">
        <f t="shared" si="91"/>
        <v>-12.373846974435711</v>
      </c>
      <c r="M403" s="41">
        <f t="shared" si="92"/>
        <v>21.549795188914768</v>
      </c>
      <c r="N403" s="5">
        <f t="shared" si="84"/>
        <v>-2.5210123018949186E-7</v>
      </c>
      <c r="O403" s="4">
        <f>SUM($N$41:N403)*0.1+$N$8</f>
        <v>-6.9362115614061901E-7</v>
      </c>
      <c r="P403" s="4">
        <f>SUM($O$41:O403)+0</f>
        <v>4.2618443464460234E-4</v>
      </c>
      <c r="Q403" s="5">
        <f t="shared" si="85"/>
        <v>-2.4007050889513764E-7</v>
      </c>
      <c r="R403" s="4">
        <f>SUM($Q$41:Q403)*0.1+$T$8</f>
        <v>-2.5624323562958528E-6</v>
      </c>
      <c r="S403" s="4">
        <f>SUM($R$41:R403)+0</f>
        <v>7.7155706392052965E-4</v>
      </c>
      <c r="T403">
        <f t="shared" si="93"/>
        <v>2.6546506152105524E-6</v>
      </c>
      <c r="U403">
        <f t="shared" si="94"/>
        <v>8.8143829915599177E-4</v>
      </c>
      <c r="W403" s="1"/>
    </row>
    <row r="404" spans="1:23" x14ac:dyDescent="0.25">
      <c r="A404" s="7"/>
      <c r="B404">
        <f t="shared" si="95"/>
        <v>36.300000000000246</v>
      </c>
      <c r="C404">
        <f t="shared" si="80"/>
        <v>0</v>
      </c>
      <c r="D404">
        <f t="shared" si="81"/>
        <v>318.30988618379064</v>
      </c>
      <c r="E404" s="2">
        <f t="shared" si="82"/>
        <v>-334.26143951509755</v>
      </c>
      <c r="F404">
        <f t="shared" si="86"/>
        <v>-19098.593171027438</v>
      </c>
      <c r="G404">
        <f t="shared" si="87"/>
        <v>6250.6889189322428</v>
      </c>
      <c r="H404">
        <f t="shared" si="83"/>
        <v>5952.3948716368068</v>
      </c>
      <c r="I404" s="2">
        <f t="shared" si="88"/>
        <v>8631.4608652968182</v>
      </c>
      <c r="J404" s="41">
        <f t="shared" si="89"/>
        <v>461.57544734208187</v>
      </c>
      <c r="K404">
        <f t="shared" si="90"/>
        <v>2.2369056182637683</v>
      </c>
      <c r="L404">
        <f t="shared" si="91"/>
        <v>-12.373846974435711</v>
      </c>
      <c r="M404" s="41">
        <f t="shared" si="92"/>
        <v>21.548550150422546</v>
      </c>
      <c r="N404" s="5">
        <f t="shared" si="84"/>
        <v>-2.5076026619912216E-7</v>
      </c>
      <c r="O404" s="4">
        <f>SUM($N$41:N404)*0.1+$N$8</f>
        <v>-7.1869718276053134E-7</v>
      </c>
      <c r="P404" s="4">
        <f>SUM($O$41:O404)+0</f>
        <v>4.2546573746184179E-4</v>
      </c>
      <c r="Q404" s="5">
        <f t="shared" si="85"/>
        <v>-2.387935381031422E-7</v>
      </c>
      <c r="R404" s="4">
        <f>SUM($Q$41:Q404)*0.1+$T$8</f>
        <v>-2.5863117101061667E-6</v>
      </c>
      <c r="S404" s="4">
        <f>SUM($R$41:R404)+0</f>
        <v>7.6897075221042351E-4</v>
      </c>
      <c r="T404">
        <f t="shared" si="93"/>
        <v>2.6843125567526986E-6</v>
      </c>
      <c r="U404">
        <f t="shared" si="94"/>
        <v>8.7882712265212521E-4</v>
      </c>
      <c r="W404" s="1"/>
    </row>
    <row r="405" spans="1:23" x14ac:dyDescent="0.25">
      <c r="A405" s="7"/>
      <c r="B405">
        <f t="shared" si="95"/>
        <v>36.400000000000247</v>
      </c>
      <c r="C405">
        <f t="shared" si="80"/>
        <v>0</v>
      </c>
      <c r="D405">
        <f t="shared" si="81"/>
        <v>318.30988618379064</v>
      </c>
      <c r="E405" s="2">
        <f t="shared" si="82"/>
        <v>-334.26143951509755</v>
      </c>
      <c r="F405">
        <f t="shared" si="86"/>
        <v>-19098.593171027438</v>
      </c>
      <c r="G405">
        <f t="shared" si="87"/>
        <v>6217.2627749807325</v>
      </c>
      <c r="H405">
        <f t="shared" si="83"/>
        <v>5920.563883018428</v>
      </c>
      <c r="I405" s="2">
        <f t="shared" si="88"/>
        <v>8585.3033205626089</v>
      </c>
      <c r="J405" s="41">
        <f t="shared" si="89"/>
        <v>461.57544734208187</v>
      </c>
      <c r="K405">
        <f t="shared" si="90"/>
        <v>2.224943556134015</v>
      </c>
      <c r="L405">
        <f t="shared" si="91"/>
        <v>-12.373846974435711</v>
      </c>
      <c r="M405" s="41">
        <f t="shared" si="92"/>
        <v>21.547311680769777</v>
      </c>
      <c r="N405" s="5">
        <f t="shared" si="84"/>
        <v>-2.4941930220875246E-7</v>
      </c>
      <c r="O405" s="4">
        <f>SUM($N$41:N405)*0.1+$N$8</f>
        <v>-7.4363911298140643E-7</v>
      </c>
      <c r="P405" s="4">
        <f>SUM($O$41:O405)+0</f>
        <v>4.247220983488604E-4</v>
      </c>
      <c r="Q405" s="5">
        <f t="shared" si="85"/>
        <v>-2.3751656731114679E-7</v>
      </c>
      <c r="R405" s="4">
        <f>SUM($Q$41:Q405)*0.1+$T$8</f>
        <v>-2.610063366837282E-6</v>
      </c>
      <c r="S405" s="4">
        <f>SUM($R$41:R405)+0</f>
        <v>7.6636068884358623E-4</v>
      </c>
      <c r="T405">
        <f t="shared" si="93"/>
        <v>2.7139325542949183E-6</v>
      </c>
      <c r="U405">
        <f t="shared" si="94"/>
        <v>8.7618352314493741E-4</v>
      </c>
      <c r="W405" s="1"/>
    </row>
    <row r="406" spans="1:23" x14ac:dyDescent="0.25">
      <c r="A406" s="7"/>
      <c r="B406">
        <f t="shared" si="95"/>
        <v>36.500000000000249</v>
      </c>
      <c r="C406">
        <f t="shared" si="80"/>
        <v>0</v>
      </c>
      <c r="D406">
        <f t="shared" si="81"/>
        <v>318.30988618379064</v>
      </c>
      <c r="E406" s="2">
        <f t="shared" si="82"/>
        <v>-334.26143951509755</v>
      </c>
      <c r="F406">
        <f t="shared" si="86"/>
        <v>-19098.593171027438</v>
      </c>
      <c r="G406">
        <f t="shared" si="87"/>
        <v>6183.8366310292222</v>
      </c>
      <c r="H406">
        <f t="shared" si="83"/>
        <v>5888.7328944000483</v>
      </c>
      <c r="I406" s="2">
        <f t="shared" si="88"/>
        <v>8539.1457758283996</v>
      </c>
      <c r="J406" s="41">
        <f t="shared" si="89"/>
        <v>461.57544734208187</v>
      </c>
      <c r="K406">
        <f t="shared" si="90"/>
        <v>2.212981494004262</v>
      </c>
      <c r="L406">
        <f t="shared" si="91"/>
        <v>-12.373846974435711</v>
      </c>
      <c r="M406" s="41">
        <f t="shared" si="92"/>
        <v>21.546079781089201</v>
      </c>
      <c r="N406" s="5">
        <f t="shared" si="84"/>
        <v>-2.4807833821838282E-7</v>
      </c>
      <c r="O406" s="4">
        <f>SUM($N$41:N406)*0.1+$N$8</f>
        <v>-7.6844694680324491E-7</v>
      </c>
      <c r="P406" s="4">
        <f>SUM($O$41:O406)+0</f>
        <v>4.2395365140205716E-4</v>
      </c>
      <c r="Q406" s="5">
        <f t="shared" si="85"/>
        <v>-2.3623959651915133E-7</v>
      </c>
      <c r="R406" s="4">
        <f>SUM($Q$41:Q406)*0.1+$T$8</f>
        <v>-2.633687326489197E-6</v>
      </c>
      <c r="S406" s="4">
        <f>SUM($R$41:R406)+0</f>
        <v>7.6372700151709706E-4</v>
      </c>
      <c r="T406">
        <f t="shared" si="93"/>
        <v>2.743504992479701E-6</v>
      </c>
      <c r="U406">
        <f t="shared" si="94"/>
        <v>8.735076596020398E-4</v>
      </c>
      <c r="W406" s="1"/>
    </row>
    <row r="407" spans="1:23" x14ac:dyDescent="0.25">
      <c r="A407" s="7"/>
      <c r="B407">
        <f t="shared" si="95"/>
        <v>36.60000000000025</v>
      </c>
      <c r="C407">
        <f t="shared" si="80"/>
        <v>0</v>
      </c>
      <c r="D407">
        <f t="shared" si="81"/>
        <v>318.30988618379064</v>
      </c>
      <c r="E407" s="2">
        <f t="shared" si="82"/>
        <v>-334.26143951509755</v>
      </c>
      <c r="F407">
        <f t="shared" si="86"/>
        <v>-19098.593171027438</v>
      </c>
      <c r="G407">
        <f t="shared" si="87"/>
        <v>6150.4104870777119</v>
      </c>
      <c r="H407">
        <f t="shared" si="83"/>
        <v>5856.9019057816686</v>
      </c>
      <c r="I407" s="2">
        <f t="shared" si="88"/>
        <v>8492.9882310941903</v>
      </c>
      <c r="J407" s="41">
        <f t="shared" si="89"/>
        <v>461.57544734208187</v>
      </c>
      <c r="K407">
        <f t="shared" si="90"/>
        <v>2.2010194318745087</v>
      </c>
      <c r="L407">
        <f t="shared" si="91"/>
        <v>-12.373846974435711</v>
      </c>
      <c r="M407" s="41">
        <f t="shared" si="92"/>
        <v>21.544854452507789</v>
      </c>
      <c r="N407" s="5">
        <f t="shared" si="84"/>
        <v>-2.4673737422801312E-7</v>
      </c>
      <c r="O407" s="4">
        <f>SUM($N$41:N407)*0.1+$N$8</f>
        <v>-7.9312068422604614E-7</v>
      </c>
      <c r="P407" s="4">
        <f>SUM($O$41:O407)+0</f>
        <v>4.2316053071783113E-4</v>
      </c>
      <c r="Q407" s="5">
        <f t="shared" si="85"/>
        <v>-2.3496262572715587E-7</v>
      </c>
      <c r="R407" s="4">
        <f>SUM($Q$41:Q407)*0.1+$T$8</f>
        <v>-2.6571835890619133E-6</v>
      </c>
      <c r="S407" s="4">
        <f>SUM($R$41:R407)+0</f>
        <v>7.6106981792803516E-4</v>
      </c>
      <c r="T407">
        <f t="shared" si="93"/>
        <v>2.7730245303147145E-6</v>
      </c>
      <c r="U407">
        <f t="shared" si="94"/>
        <v>8.7079969138626194E-4</v>
      </c>
      <c r="W407" s="1"/>
    </row>
    <row r="408" spans="1:23" x14ac:dyDescent="0.25">
      <c r="A408" s="7"/>
      <c r="B408">
        <f t="shared" si="95"/>
        <v>36.700000000000252</v>
      </c>
      <c r="C408">
        <f t="shared" si="80"/>
        <v>0</v>
      </c>
      <c r="D408">
        <f t="shared" si="81"/>
        <v>318.30988618379064</v>
      </c>
      <c r="E408" s="2">
        <f t="shared" si="82"/>
        <v>-334.26143951509755</v>
      </c>
      <c r="F408">
        <f t="shared" si="86"/>
        <v>-19098.593171027438</v>
      </c>
      <c r="G408">
        <f t="shared" si="87"/>
        <v>6116.9843431262016</v>
      </c>
      <c r="H408">
        <f t="shared" si="83"/>
        <v>5825.070917163288</v>
      </c>
      <c r="I408" s="2">
        <f t="shared" si="88"/>
        <v>8446.830686359981</v>
      </c>
      <c r="J408" s="41">
        <f t="shared" si="89"/>
        <v>461.57544734208187</v>
      </c>
      <c r="K408">
        <f t="shared" si="90"/>
        <v>2.1890573697447557</v>
      </c>
      <c r="L408">
        <f t="shared" si="91"/>
        <v>-12.373846974435711</v>
      </c>
      <c r="M408" s="41">
        <f t="shared" si="92"/>
        <v>21.543635696146769</v>
      </c>
      <c r="N408" s="5">
        <f t="shared" si="84"/>
        <v>-2.4539641023764347E-7</v>
      </c>
      <c r="O408" s="4">
        <f>SUM($N$41:N408)*0.1+$N$8</f>
        <v>-8.1766032524981055E-7</v>
      </c>
      <c r="P408" s="4">
        <f>SUM($O$41:O408)+0</f>
        <v>4.2234287039258134E-4</v>
      </c>
      <c r="Q408" s="5">
        <f t="shared" si="85"/>
        <v>-2.3368565493516038E-7</v>
      </c>
      <c r="R408" s="4">
        <f>SUM($Q$41:Q408)*0.1+$T$8</f>
        <v>-2.6805521545554292E-6</v>
      </c>
      <c r="S408" s="4">
        <f>SUM($R$41:R408)+0</f>
        <v>7.5838926577347977E-4</v>
      </c>
      <c r="T408">
        <f t="shared" si="93"/>
        <v>2.8024860857423326E-6</v>
      </c>
      <c r="U408">
        <f t="shared" si="94"/>
        <v>8.6805977824795134E-4</v>
      </c>
      <c r="W408" s="1"/>
    </row>
    <row r="409" spans="1:23" x14ac:dyDescent="0.25">
      <c r="A409" s="7"/>
      <c r="B409">
        <f t="shared" si="95"/>
        <v>36.800000000000253</v>
      </c>
      <c r="C409">
        <f t="shared" si="80"/>
        <v>0</v>
      </c>
      <c r="D409">
        <f t="shared" si="81"/>
        <v>318.30988618379064</v>
      </c>
      <c r="E409" s="2">
        <f t="shared" si="82"/>
        <v>-334.26143951509755</v>
      </c>
      <c r="F409">
        <f t="shared" si="86"/>
        <v>-19098.593171027438</v>
      </c>
      <c r="G409">
        <f t="shared" si="87"/>
        <v>6083.5581991746913</v>
      </c>
      <c r="H409">
        <f t="shared" si="83"/>
        <v>5793.2399285449083</v>
      </c>
      <c r="I409" s="2">
        <f t="shared" si="88"/>
        <v>8400.6731416257735</v>
      </c>
      <c r="J409" s="41">
        <f t="shared" si="89"/>
        <v>461.57544734208187</v>
      </c>
      <c r="K409">
        <f t="shared" si="90"/>
        <v>2.1770953076150028</v>
      </c>
      <c r="L409">
        <f t="shared" si="91"/>
        <v>-12.373846974435711</v>
      </c>
      <c r="M409" s="41">
        <f t="shared" si="92"/>
        <v>21.542423513121609</v>
      </c>
      <c r="N409" s="5">
        <f t="shared" si="84"/>
        <v>-2.4405544624727377E-7</v>
      </c>
      <c r="O409" s="4">
        <f>SUM($N$41:N409)*0.1+$N$8</f>
        <v>-8.4206586987453793E-7</v>
      </c>
      <c r="P409" s="4">
        <f>SUM($O$41:O409)+0</f>
        <v>4.2150080452270681E-4</v>
      </c>
      <c r="Q409" s="5">
        <f t="shared" si="85"/>
        <v>-2.3240868414316492E-7</v>
      </c>
      <c r="R409" s="4">
        <f>SUM($Q$41:Q409)*0.1+$T$8</f>
        <v>-2.7037930229697449E-6</v>
      </c>
      <c r="S409" s="4">
        <f>SUM($R$41:R409)+0</f>
        <v>7.5568547275051004E-4</v>
      </c>
      <c r="T409">
        <f t="shared" si="93"/>
        <v>2.8318848211513536E-6</v>
      </c>
      <c r="U409">
        <f t="shared" si="94"/>
        <v>8.6528808031744613E-4</v>
      </c>
      <c r="W409" s="1"/>
    </row>
    <row r="410" spans="1:23" x14ac:dyDescent="0.25">
      <c r="A410" s="7"/>
      <c r="B410">
        <f t="shared" si="95"/>
        <v>36.900000000000254</v>
      </c>
      <c r="C410">
        <f t="shared" si="80"/>
        <v>0</v>
      </c>
      <c r="D410">
        <f t="shared" si="81"/>
        <v>318.30988618379064</v>
      </c>
      <c r="E410" s="2">
        <f t="shared" si="82"/>
        <v>-334.26143951509755</v>
      </c>
      <c r="F410">
        <f t="shared" si="86"/>
        <v>-19098.593171027438</v>
      </c>
      <c r="G410">
        <f t="shared" si="87"/>
        <v>6050.1320552231809</v>
      </c>
      <c r="H410">
        <f t="shared" si="83"/>
        <v>5761.4089399265295</v>
      </c>
      <c r="I410" s="2">
        <f t="shared" si="88"/>
        <v>8354.5155968915642</v>
      </c>
      <c r="J410" s="41">
        <f t="shared" si="89"/>
        <v>461.57544734208187</v>
      </c>
      <c r="K410">
        <f t="shared" si="90"/>
        <v>2.1651332454852494</v>
      </c>
      <c r="L410">
        <f t="shared" si="91"/>
        <v>-12.373846974435711</v>
      </c>
      <c r="M410" s="41">
        <f t="shared" si="92"/>
        <v>21.541217904542002</v>
      </c>
      <c r="N410" s="5">
        <f t="shared" si="84"/>
        <v>-2.4271448225690407E-7</v>
      </c>
      <c r="O410" s="4">
        <f>SUM($N$41:N410)*0.1+$N$8</f>
        <v>-8.6633731810022827E-7</v>
      </c>
      <c r="P410" s="4">
        <f>SUM($O$41:O410)+0</f>
        <v>4.2063446720460657E-4</v>
      </c>
      <c r="Q410" s="5">
        <f t="shared" si="85"/>
        <v>-2.3113171335116951E-7</v>
      </c>
      <c r="R410" s="4">
        <f>SUM($Q$41:Q410)*0.1+$T$8</f>
        <v>-2.7269061943048619E-6</v>
      </c>
      <c r="S410" s="4">
        <f>SUM($R$41:R410)+0</f>
        <v>7.5295856655620513E-4</v>
      </c>
      <c r="T410">
        <f t="shared" si="93"/>
        <v>2.8612161297726742E-6</v>
      </c>
      <c r="U410">
        <f t="shared" si="94"/>
        <v>8.6248475809771758E-4</v>
      </c>
      <c r="W410" s="1"/>
    </row>
    <row r="411" spans="1:23" x14ac:dyDescent="0.25">
      <c r="A411" s="7"/>
      <c r="B411">
        <f t="shared" si="95"/>
        <v>37.000000000000256</v>
      </c>
      <c r="C411">
        <f t="shared" si="80"/>
        <v>0</v>
      </c>
      <c r="D411">
        <f t="shared" si="81"/>
        <v>318.30988618379064</v>
      </c>
      <c r="E411" s="2">
        <f t="shared" si="82"/>
        <v>-334.26143951509755</v>
      </c>
      <c r="F411">
        <f t="shared" si="86"/>
        <v>-19098.593171027438</v>
      </c>
      <c r="G411">
        <f t="shared" si="87"/>
        <v>6016.7059112716706</v>
      </c>
      <c r="H411">
        <f t="shared" si="83"/>
        <v>5729.5779513081497</v>
      </c>
      <c r="I411" s="2">
        <f t="shared" si="88"/>
        <v>8308.3580521573549</v>
      </c>
      <c r="J411" s="41">
        <f t="shared" si="89"/>
        <v>461.57544734208187</v>
      </c>
      <c r="K411">
        <f t="shared" si="90"/>
        <v>2.1531711833554965</v>
      </c>
      <c r="L411">
        <f t="shared" si="91"/>
        <v>-12.373846974435711</v>
      </c>
      <c r="M411" s="41">
        <f t="shared" si="92"/>
        <v>21.540018871511883</v>
      </c>
      <c r="N411" s="5">
        <f t="shared" si="84"/>
        <v>-2.4137351826653443E-7</v>
      </c>
      <c r="O411" s="4">
        <f>SUM($N$41:N411)*0.1+$N$8</f>
        <v>-8.9047466992688179E-7</v>
      </c>
      <c r="P411" s="4">
        <f>SUM($O$41:O411)+0</f>
        <v>4.197439925346797E-4</v>
      </c>
      <c r="Q411" s="5">
        <f t="shared" si="85"/>
        <v>-2.2985474255917405E-7</v>
      </c>
      <c r="R411" s="4">
        <f>SUM($Q$41:Q411)*0.1+$T$8</f>
        <v>-2.7498916685607794E-6</v>
      </c>
      <c r="S411" s="4">
        <f>SUM($R$41:R411)+0</f>
        <v>7.502086748876444E-4</v>
      </c>
      <c r="T411">
        <f t="shared" si="93"/>
        <v>2.890475622903846E-6</v>
      </c>
      <c r="U411">
        <f t="shared" si="94"/>
        <v>8.59649972457179E-4</v>
      </c>
      <c r="W411" s="1"/>
    </row>
    <row r="412" spans="1:23" x14ac:dyDescent="0.25">
      <c r="A412" s="7"/>
      <c r="B412">
        <f t="shared" si="95"/>
        <v>37.100000000000257</v>
      </c>
      <c r="C412">
        <f t="shared" si="80"/>
        <v>0</v>
      </c>
      <c r="D412">
        <f t="shared" si="81"/>
        <v>318.30988618379064</v>
      </c>
      <c r="E412" s="2">
        <f t="shared" si="82"/>
        <v>-334.26143951509755</v>
      </c>
      <c r="F412">
        <f t="shared" si="86"/>
        <v>-19098.593171027438</v>
      </c>
      <c r="G412">
        <f t="shared" si="87"/>
        <v>5983.2797673201603</v>
      </c>
      <c r="H412">
        <f t="shared" si="83"/>
        <v>5697.746962689771</v>
      </c>
      <c r="I412" s="2">
        <f t="shared" si="88"/>
        <v>8262.2005074231474</v>
      </c>
      <c r="J412" s="41">
        <f t="shared" si="89"/>
        <v>461.57544734208187</v>
      </c>
      <c r="K412">
        <f t="shared" si="90"/>
        <v>2.1412091212257436</v>
      </c>
      <c r="L412">
        <f t="shared" si="91"/>
        <v>-12.373846974435711</v>
      </c>
      <c r="M412" s="41">
        <f t="shared" si="92"/>
        <v>21.538826415129396</v>
      </c>
      <c r="N412" s="5">
        <f t="shared" si="84"/>
        <v>-2.4003255427616473E-7</v>
      </c>
      <c r="O412" s="4">
        <f>SUM($N$41:N412)*0.1+$N$8</f>
        <v>-9.1447792535449807E-7</v>
      </c>
      <c r="P412" s="4">
        <f>SUM($O$41:O412)+0</f>
        <v>4.1882951460932522E-4</v>
      </c>
      <c r="Q412" s="5">
        <f t="shared" si="85"/>
        <v>-2.2857777176717864E-7</v>
      </c>
      <c r="R412" s="4">
        <f>SUM($Q$41:Q412)*0.1+$T$8</f>
        <v>-2.7727494457374974E-6</v>
      </c>
      <c r="S412" s="4">
        <f>SUM($R$41:R412)+0</f>
        <v>7.4743592544190688E-4</v>
      </c>
      <c r="T412">
        <f t="shared" si="93"/>
        <v>2.9196591179105596E-6</v>
      </c>
      <c r="U412">
        <f t="shared" si="94"/>
        <v>8.5678388462265254E-4</v>
      </c>
      <c r="W412" s="1"/>
    </row>
    <row r="413" spans="1:23" x14ac:dyDescent="0.25">
      <c r="A413" s="7"/>
      <c r="B413">
        <f t="shared" si="95"/>
        <v>37.200000000000259</v>
      </c>
      <c r="C413">
        <f t="shared" si="80"/>
        <v>0</v>
      </c>
      <c r="D413">
        <f t="shared" si="81"/>
        <v>318.30988618379064</v>
      </c>
      <c r="E413" s="2">
        <f t="shared" si="82"/>
        <v>-334.26143951509755</v>
      </c>
      <c r="F413">
        <f t="shared" si="86"/>
        <v>-19098.593171027438</v>
      </c>
      <c r="G413">
        <f t="shared" si="87"/>
        <v>5949.85362336865</v>
      </c>
      <c r="H413">
        <f t="shared" si="83"/>
        <v>5665.9159740713912</v>
      </c>
      <c r="I413" s="2">
        <f t="shared" si="88"/>
        <v>8216.0429626889381</v>
      </c>
      <c r="J413" s="41">
        <f t="shared" si="89"/>
        <v>461.57544734208187</v>
      </c>
      <c r="K413">
        <f t="shared" si="90"/>
        <v>2.1292470590959902</v>
      </c>
      <c r="L413">
        <f t="shared" si="91"/>
        <v>-12.373846974435711</v>
      </c>
      <c r="M413" s="41">
        <f t="shared" si="92"/>
        <v>21.537640536486915</v>
      </c>
      <c r="N413" s="5">
        <f t="shared" si="84"/>
        <v>-2.3869159028579508E-7</v>
      </c>
      <c r="O413" s="4">
        <f>SUM($N$41:N413)*0.1+$N$8</f>
        <v>-9.3834708438307774E-7</v>
      </c>
      <c r="P413" s="4">
        <f>SUM($O$41:O413)+0</f>
        <v>4.1789116752494215E-4</v>
      </c>
      <c r="Q413" s="5">
        <f t="shared" si="85"/>
        <v>-2.2730080097518318E-7</v>
      </c>
      <c r="R413" s="4">
        <f>SUM($Q$41:Q413)*0.1+$T$8</f>
        <v>-2.7954795258350168E-6</v>
      </c>
      <c r="S413" s="4">
        <f>SUM($R$41:R413)+0</f>
        <v>7.4464044591607183E-4</v>
      </c>
      <c r="T413">
        <f t="shared" si="93"/>
        <v>2.948762626956092E-6</v>
      </c>
      <c r="U413">
        <f t="shared" si="94"/>
        <v>8.5388665617249556E-4</v>
      </c>
      <c r="W413" s="1"/>
    </row>
    <row r="414" spans="1:23" x14ac:dyDescent="0.25">
      <c r="A414" s="7"/>
      <c r="B414">
        <f t="shared" si="95"/>
        <v>37.30000000000026</v>
      </c>
      <c r="C414">
        <f t="shared" si="80"/>
        <v>0</v>
      </c>
      <c r="D414">
        <f t="shared" si="81"/>
        <v>318.30988618379064</v>
      </c>
      <c r="E414" s="2">
        <f t="shared" si="82"/>
        <v>-334.26143951509755</v>
      </c>
      <c r="F414">
        <f t="shared" si="86"/>
        <v>-19098.593171027438</v>
      </c>
      <c r="G414">
        <f t="shared" si="87"/>
        <v>5916.4274794171397</v>
      </c>
      <c r="H414">
        <f t="shared" si="83"/>
        <v>5634.0849854530115</v>
      </c>
      <c r="I414" s="2">
        <f t="shared" si="88"/>
        <v>8169.8854179547279</v>
      </c>
      <c r="J414" s="41">
        <f t="shared" si="89"/>
        <v>461.57544734208187</v>
      </c>
      <c r="K414">
        <f t="shared" si="90"/>
        <v>2.1172849969662368</v>
      </c>
      <c r="L414">
        <f t="shared" si="91"/>
        <v>-12.373846974435711</v>
      </c>
      <c r="M414" s="41">
        <f t="shared" si="92"/>
        <v>21.536461236671027</v>
      </c>
      <c r="N414" s="5">
        <f t="shared" si="84"/>
        <v>-2.3735062629542538E-7</v>
      </c>
      <c r="O414" s="4">
        <f>SUM($N$41:N414)*0.1+$N$8</f>
        <v>-9.6208214701261995E-7</v>
      </c>
      <c r="P414" s="4">
        <f>SUM($O$41:O414)+0</f>
        <v>4.1692908537792952E-4</v>
      </c>
      <c r="Q414" s="5">
        <f t="shared" si="85"/>
        <v>-2.2602383018318771E-7</v>
      </c>
      <c r="R414" s="4">
        <f>SUM($Q$41:Q414)*0.1+$T$8</f>
        <v>-2.8180819088533351E-6</v>
      </c>
      <c r="S414" s="4">
        <f>SUM($R$41:R414)+0</f>
        <v>7.4182236400721852E-4</v>
      </c>
      <c r="T414">
        <f t="shared" si="93"/>
        <v>2.9777823464126573E-6</v>
      </c>
      <c r="U414">
        <f t="shared" si="94"/>
        <v>8.5095844902987781E-4</v>
      </c>
      <c r="W414" s="1"/>
    </row>
    <row r="415" spans="1:23" x14ac:dyDescent="0.25">
      <c r="A415" s="7"/>
      <c r="B415">
        <f t="shared" si="95"/>
        <v>37.400000000000261</v>
      </c>
      <c r="C415">
        <f t="shared" si="80"/>
        <v>0</v>
      </c>
      <c r="D415">
        <f t="shared" si="81"/>
        <v>318.30988618379064</v>
      </c>
      <c r="E415" s="2">
        <f t="shared" si="82"/>
        <v>-334.26143951509755</v>
      </c>
      <c r="F415">
        <f t="shared" si="86"/>
        <v>-19098.593171027438</v>
      </c>
      <c r="G415">
        <f t="shared" si="87"/>
        <v>5883.0013354656294</v>
      </c>
      <c r="H415">
        <f t="shared" si="83"/>
        <v>5602.2539968346327</v>
      </c>
      <c r="I415" s="2">
        <f t="shared" si="88"/>
        <v>8123.7278732205205</v>
      </c>
      <c r="J415" s="41">
        <f t="shared" si="89"/>
        <v>461.57544734208187</v>
      </c>
      <c r="K415">
        <f t="shared" si="90"/>
        <v>2.1053229348364844</v>
      </c>
      <c r="L415">
        <f t="shared" si="91"/>
        <v>-12.373846974435711</v>
      </c>
      <c r="M415" s="41">
        <f t="shared" si="92"/>
        <v>21.535288516762527</v>
      </c>
      <c r="N415" s="5">
        <f t="shared" si="84"/>
        <v>-2.3600966230505571E-7</v>
      </c>
      <c r="O415" s="4">
        <f>SUM($N$41:N415)*0.1+$N$8</f>
        <v>-9.8568311324312597E-7</v>
      </c>
      <c r="P415" s="4">
        <f>SUM($O$41:O415)+0</f>
        <v>4.159434022646864E-4</v>
      </c>
      <c r="Q415" s="5">
        <f t="shared" si="85"/>
        <v>-2.2474685939119231E-7</v>
      </c>
      <c r="R415" s="4">
        <f>SUM($Q$41:Q415)*0.1+$T$8</f>
        <v>-2.8405565947924529E-6</v>
      </c>
      <c r="S415" s="4">
        <f>SUM($R$41:R415)+0</f>
        <v>7.3898180741242608E-4</v>
      </c>
      <c r="T415">
        <f t="shared" si="93"/>
        <v>3.0067146469114019E-6</v>
      </c>
      <c r="U415">
        <f t="shared" si="94"/>
        <v>8.4799942545620791E-4</v>
      </c>
      <c r="W415" s="1"/>
    </row>
    <row r="416" spans="1:23" x14ac:dyDescent="0.25">
      <c r="A416" s="7"/>
      <c r="B416">
        <f t="shared" si="95"/>
        <v>37.500000000000263</v>
      </c>
      <c r="C416">
        <f t="shared" si="80"/>
        <v>0</v>
      </c>
      <c r="D416">
        <f t="shared" si="81"/>
        <v>318.30988618379064</v>
      </c>
      <c r="E416" s="2">
        <f t="shared" si="82"/>
        <v>-334.26143951509755</v>
      </c>
      <c r="F416">
        <f t="shared" si="86"/>
        <v>-19098.593171027438</v>
      </c>
      <c r="G416">
        <f t="shared" si="87"/>
        <v>5849.57519151412</v>
      </c>
      <c r="H416">
        <f t="shared" si="83"/>
        <v>5570.423008216253</v>
      </c>
      <c r="I416" s="2">
        <f t="shared" si="88"/>
        <v>8077.5703284863121</v>
      </c>
      <c r="J416" s="41">
        <f t="shared" si="89"/>
        <v>461.57544734208187</v>
      </c>
      <c r="K416">
        <f t="shared" si="90"/>
        <v>2.093360872706731</v>
      </c>
      <c r="L416">
        <f t="shared" si="91"/>
        <v>-12.373846974435711</v>
      </c>
      <c r="M416" s="41">
        <f t="shared" si="92"/>
        <v>21.534122377836411</v>
      </c>
      <c r="N416" s="5">
        <f t="shared" si="84"/>
        <v>-2.3466869831468607E-7</v>
      </c>
      <c r="O416" s="4">
        <f>SUM($N$41:N416)*0.1+$N$8</f>
        <v>-1.0091499830745945E-6</v>
      </c>
      <c r="P416" s="4">
        <f>SUM($O$41:O416)+0</f>
        <v>4.1493425228161183E-4</v>
      </c>
      <c r="Q416" s="5">
        <f t="shared" si="85"/>
        <v>-2.2346988859919684E-7</v>
      </c>
      <c r="R416" s="4">
        <f>SUM($Q$41:Q416)*0.1+$T$8</f>
        <v>-2.8629035836523739E-6</v>
      </c>
      <c r="S416" s="4">
        <f>SUM($R$41:R416)+0</f>
        <v>7.3611890382877367E-4</v>
      </c>
      <c r="T416">
        <f t="shared" si="93"/>
        <v>3.0355560639904278E-6</v>
      </c>
      <c r="U416">
        <f t="shared" si="94"/>
        <v>8.4500974804470493E-4</v>
      </c>
      <c r="W416" s="1"/>
    </row>
    <row r="417" spans="1:23" x14ac:dyDescent="0.25">
      <c r="A417" s="7"/>
      <c r="B417">
        <f t="shared" si="95"/>
        <v>37.600000000000264</v>
      </c>
      <c r="C417">
        <f t="shared" si="80"/>
        <v>0</v>
      </c>
      <c r="D417">
        <f t="shared" si="81"/>
        <v>318.30988618379064</v>
      </c>
      <c r="E417" s="2">
        <f t="shared" si="82"/>
        <v>-334.26143951509755</v>
      </c>
      <c r="F417">
        <f t="shared" si="86"/>
        <v>-19098.593171027438</v>
      </c>
      <c r="G417">
        <f t="shared" si="87"/>
        <v>5816.1490475626088</v>
      </c>
      <c r="H417">
        <f t="shared" si="83"/>
        <v>5538.5920195978724</v>
      </c>
      <c r="I417" s="2">
        <f t="shared" si="88"/>
        <v>8031.4127837521009</v>
      </c>
      <c r="J417" s="41">
        <f t="shared" si="89"/>
        <v>461.57544734208187</v>
      </c>
      <c r="K417">
        <f t="shared" si="90"/>
        <v>2.0813988105769776</v>
      </c>
      <c r="L417">
        <f t="shared" si="91"/>
        <v>-12.373846974435711</v>
      </c>
      <c r="M417" s="41">
        <f t="shared" si="92"/>
        <v>21.532962820961881</v>
      </c>
      <c r="N417" s="5">
        <f t="shared" si="84"/>
        <v>-2.3332773432431637E-7</v>
      </c>
      <c r="O417" s="4">
        <f>SUM($N$41:N417)*0.1+$N$8</f>
        <v>-1.0324827565070261E-6</v>
      </c>
      <c r="P417" s="4">
        <f>SUM($O$41:O417)+0</f>
        <v>4.1390176952510482E-4</v>
      </c>
      <c r="Q417" s="5">
        <f t="shared" si="85"/>
        <v>-2.2219291780720136E-7</v>
      </c>
      <c r="R417" s="4">
        <f>SUM($Q$41:Q417)*0.1+$T$8</f>
        <v>-2.8851228754330928E-6</v>
      </c>
      <c r="S417" s="4">
        <f>SUM($R$41:R417)+0</f>
        <v>7.3323378095334053E-4</v>
      </c>
      <c r="T417">
        <f t="shared" si="93"/>
        <v>3.064303289302752E-6</v>
      </c>
      <c r="U417">
        <f t="shared" si="94"/>
        <v>8.419895797141105E-4</v>
      </c>
      <c r="W417" s="1"/>
    </row>
    <row r="418" spans="1:23" x14ac:dyDescent="0.25">
      <c r="A418" s="7"/>
      <c r="B418">
        <f t="shared" si="95"/>
        <v>37.700000000000266</v>
      </c>
      <c r="C418">
        <f t="shared" si="80"/>
        <v>0</v>
      </c>
      <c r="D418">
        <f t="shared" si="81"/>
        <v>318.30988618379064</v>
      </c>
      <c r="E418" s="2">
        <f t="shared" si="82"/>
        <v>-334.26143951509755</v>
      </c>
      <c r="F418">
        <f t="shared" si="86"/>
        <v>-19098.593171027438</v>
      </c>
      <c r="G418">
        <f t="shared" si="87"/>
        <v>5782.7229036110994</v>
      </c>
      <c r="H418">
        <f t="shared" si="83"/>
        <v>5506.7610309794927</v>
      </c>
      <c r="I418" s="2">
        <f t="shared" si="88"/>
        <v>7985.2552390178935</v>
      </c>
      <c r="J418" s="41">
        <f t="shared" si="89"/>
        <v>461.57544734208187</v>
      </c>
      <c r="K418">
        <f t="shared" si="90"/>
        <v>2.0694367484472247</v>
      </c>
      <c r="L418">
        <f t="shared" si="91"/>
        <v>-12.373846974435711</v>
      </c>
      <c r="M418" s="41">
        <f t="shared" si="92"/>
        <v>21.531809847202332</v>
      </c>
      <c r="N418" s="5">
        <f t="shared" si="84"/>
        <v>-2.3198677033394672E-7</v>
      </c>
      <c r="O418" s="4">
        <f>SUM($N$41:N418)*0.1+$N$8</f>
        <v>-1.055681433540421E-6</v>
      </c>
      <c r="P418" s="4">
        <f>SUM($O$41:O418)+0</f>
        <v>4.128460880915644E-4</v>
      </c>
      <c r="Q418" s="5">
        <f t="shared" si="85"/>
        <v>-2.2091594701520589E-7</v>
      </c>
      <c r="R418" s="4">
        <f>SUM($Q$41:Q418)*0.1+$T$8</f>
        <v>-2.9072144701346148E-6</v>
      </c>
      <c r="S418" s="4">
        <f>SUM($R$41:R418)+0</f>
        <v>7.3032656648320594E-4</v>
      </c>
      <c r="T418">
        <f t="shared" si="93"/>
        <v>3.0929531623485744E-6</v>
      </c>
      <c r="U418">
        <f t="shared" si="94"/>
        <v>8.3893908370253939E-4</v>
      </c>
      <c r="W418" s="1"/>
    </row>
    <row r="419" spans="1:23" x14ac:dyDescent="0.25">
      <c r="A419" s="7"/>
      <c r="B419">
        <f t="shared" si="95"/>
        <v>37.800000000000267</v>
      </c>
      <c r="C419">
        <f t="shared" si="80"/>
        <v>0</v>
      </c>
      <c r="D419">
        <f t="shared" si="81"/>
        <v>318.30988618379064</v>
      </c>
      <c r="E419" s="2">
        <f t="shared" si="82"/>
        <v>-334.26143951509755</v>
      </c>
      <c r="F419">
        <f t="shared" si="86"/>
        <v>-19098.593171027438</v>
      </c>
      <c r="G419">
        <f t="shared" si="87"/>
        <v>5749.296759659589</v>
      </c>
      <c r="H419">
        <f t="shared" si="83"/>
        <v>5474.930042361113</v>
      </c>
      <c r="I419" s="2">
        <f t="shared" si="88"/>
        <v>7939.0976942836842</v>
      </c>
      <c r="J419" s="41">
        <f t="shared" si="89"/>
        <v>461.57544734208187</v>
      </c>
      <c r="K419">
        <f t="shared" si="90"/>
        <v>2.0574746863174718</v>
      </c>
      <c r="L419">
        <f t="shared" si="91"/>
        <v>-12.373846974435711</v>
      </c>
      <c r="M419" s="41">
        <f t="shared" si="92"/>
        <v>21.53066345761534</v>
      </c>
      <c r="N419" s="5">
        <f t="shared" si="84"/>
        <v>-2.3064580634357705E-7</v>
      </c>
      <c r="O419" s="4">
        <f>SUM($N$41:N419)*0.1+$N$8</f>
        <v>-1.0787460141747785E-6</v>
      </c>
      <c r="P419" s="4">
        <f>SUM($O$41:O419)+0</f>
        <v>4.1176734207738964E-4</v>
      </c>
      <c r="Q419" s="5">
        <f t="shared" si="85"/>
        <v>-2.1963897622321043E-7</v>
      </c>
      <c r="R419" s="4">
        <f>SUM($Q$41:Q419)*0.1+$T$8</f>
        <v>-2.9291783677569364E-6</v>
      </c>
      <c r="S419" s="4">
        <f>SUM($R$41:R419)+0</f>
        <v>7.2739738811544903E-4</v>
      </c>
      <c r="T419">
        <f t="shared" si="93"/>
        <v>3.1215026626983937E-6</v>
      </c>
      <c r="U419">
        <f t="shared" si="94"/>
        <v>8.3585842356146366E-4</v>
      </c>
      <c r="W419" s="1"/>
    </row>
    <row r="420" spans="1:23" x14ac:dyDescent="0.25">
      <c r="A420" s="7"/>
      <c r="B420">
        <f t="shared" si="95"/>
        <v>37.900000000000269</v>
      </c>
      <c r="C420">
        <f t="shared" si="80"/>
        <v>0</v>
      </c>
      <c r="D420">
        <f t="shared" si="81"/>
        <v>318.30988618379064</v>
      </c>
      <c r="E420" s="2">
        <f t="shared" si="82"/>
        <v>-334.26143951509755</v>
      </c>
      <c r="F420">
        <f t="shared" si="86"/>
        <v>-19098.593171027438</v>
      </c>
      <c r="G420">
        <f t="shared" si="87"/>
        <v>5715.8706157080787</v>
      </c>
      <c r="H420">
        <f t="shared" si="83"/>
        <v>5443.0990537427342</v>
      </c>
      <c r="I420" s="2">
        <f t="shared" si="88"/>
        <v>7892.9401495494758</v>
      </c>
      <c r="J420" s="41">
        <f t="shared" si="89"/>
        <v>461.57544734208187</v>
      </c>
      <c r="K420">
        <f t="shared" si="90"/>
        <v>2.0455126241877184</v>
      </c>
      <c r="L420">
        <f t="shared" si="91"/>
        <v>-12.373846974435711</v>
      </c>
      <c r="M420" s="41">
        <f t="shared" si="92"/>
        <v>21.529523653252685</v>
      </c>
      <c r="N420" s="5">
        <f t="shared" si="84"/>
        <v>-2.2930484235320738E-7</v>
      </c>
      <c r="O420" s="4">
        <f>SUM($N$41:N420)*0.1+$N$8</f>
        <v>-1.1016764984100993E-6</v>
      </c>
      <c r="P420" s="4">
        <f>SUM($O$41:O420)+0</f>
        <v>4.1066566557897952E-4</v>
      </c>
      <c r="Q420" s="5">
        <f t="shared" si="85"/>
        <v>-2.1836200543121502E-7</v>
      </c>
      <c r="R420" s="4">
        <f>SUM($Q$41:Q420)*0.1+$T$8</f>
        <v>-2.9510145683000577E-6</v>
      </c>
      <c r="S420" s="4">
        <f>SUM($R$41:R420)+0</f>
        <v>7.2444637354714895E-4</v>
      </c>
      <c r="T420">
        <f t="shared" si="93"/>
        <v>3.1499489026757742E-6</v>
      </c>
      <c r="U420">
        <f t="shared" si="94"/>
        <v>8.3274776314982773E-4</v>
      </c>
      <c r="W420" s="1"/>
    </row>
    <row r="421" spans="1:23" x14ac:dyDescent="0.25">
      <c r="A421" s="7"/>
      <c r="B421">
        <f t="shared" si="95"/>
        <v>38.00000000000027</v>
      </c>
      <c r="C421">
        <f t="shared" si="80"/>
        <v>0</v>
      </c>
      <c r="D421">
        <f t="shared" si="81"/>
        <v>318.30988618379064</v>
      </c>
      <c r="E421" s="2">
        <f t="shared" si="82"/>
        <v>-334.26143951509755</v>
      </c>
      <c r="F421">
        <f t="shared" si="86"/>
        <v>-19098.593171027438</v>
      </c>
      <c r="G421">
        <f t="shared" si="87"/>
        <v>5682.4444717565684</v>
      </c>
      <c r="H421">
        <f t="shared" si="83"/>
        <v>5411.2680651243545</v>
      </c>
      <c r="I421" s="2">
        <f t="shared" si="88"/>
        <v>7846.7826048152665</v>
      </c>
      <c r="J421" s="41">
        <f t="shared" si="89"/>
        <v>461.57544734208187</v>
      </c>
      <c r="K421">
        <f t="shared" si="90"/>
        <v>2.0335505620579655</v>
      </c>
      <c r="L421">
        <f t="shared" si="91"/>
        <v>-12.373846974435711</v>
      </c>
      <c r="M421" s="41">
        <f t="shared" si="92"/>
        <v>21.528390435160304</v>
      </c>
      <c r="N421" s="5">
        <f t="shared" si="84"/>
        <v>-2.2796387836283768E-7</v>
      </c>
      <c r="O421" s="4">
        <f>SUM($N$41:N421)*0.1+$N$8</f>
        <v>-1.1244728862463827E-6</v>
      </c>
      <c r="P421" s="4">
        <f>SUM($O$41:O421)+0</f>
        <v>4.0954119269273311E-4</v>
      </c>
      <c r="Q421" s="5">
        <f t="shared" si="85"/>
        <v>-2.1708503463921956E-7</v>
      </c>
      <c r="R421" s="4">
        <f>SUM($Q$41:Q421)*0.1+$T$8</f>
        <v>-2.9727230717639787E-6</v>
      </c>
      <c r="S421" s="4">
        <f>SUM($R$41:R421)+0</f>
        <v>7.2147365047538496E-4</v>
      </c>
      <c r="T421">
        <f t="shared" si="93"/>
        <v>3.1782891204704985E-6</v>
      </c>
      <c r="U421">
        <f t="shared" si="94"/>
        <v>8.2960726662829095E-4</v>
      </c>
      <c r="W421" s="1"/>
    </row>
    <row r="422" spans="1:23" x14ac:dyDescent="0.25">
      <c r="A422" s="7"/>
      <c r="B422">
        <f t="shared" si="95"/>
        <v>38.100000000000271</v>
      </c>
      <c r="C422">
        <f t="shared" si="80"/>
        <v>0</v>
      </c>
      <c r="D422">
        <f t="shared" si="81"/>
        <v>318.30988618379064</v>
      </c>
      <c r="E422" s="2">
        <f t="shared" si="82"/>
        <v>-334.26143951509755</v>
      </c>
      <c r="F422">
        <f t="shared" si="86"/>
        <v>-19098.593171027438</v>
      </c>
      <c r="G422">
        <f t="shared" si="87"/>
        <v>5649.018327805059</v>
      </c>
      <c r="H422">
        <f t="shared" si="83"/>
        <v>5379.4370765059757</v>
      </c>
      <c r="I422" s="2">
        <f t="shared" si="88"/>
        <v>7800.625060081059</v>
      </c>
      <c r="J422" s="41">
        <f t="shared" si="89"/>
        <v>461.57544734208187</v>
      </c>
      <c r="K422">
        <f t="shared" si="90"/>
        <v>2.0215884999282125</v>
      </c>
      <c r="L422">
        <f t="shared" si="91"/>
        <v>-12.373846974435711</v>
      </c>
      <c r="M422" s="41">
        <f t="shared" si="92"/>
        <v>21.527263804378332</v>
      </c>
      <c r="N422" s="5">
        <f t="shared" si="84"/>
        <v>-2.2662291437246806E-7</v>
      </c>
      <c r="O422" s="4">
        <f>SUM($N$41:N422)*0.1+$N$8</f>
        <v>-1.1471351776836295E-6</v>
      </c>
      <c r="P422" s="4">
        <f>SUM($O$41:O422)+0</f>
        <v>4.0839405751504949E-4</v>
      </c>
      <c r="Q422" s="5">
        <f t="shared" si="85"/>
        <v>-2.1580806384722415E-7</v>
      </c>
      <c r="R422" s="4">
        <f>SUM($Q$41:Q422)*0.1+$T$8</f>
        <v>-2.994303878148701E-6</v>
      </c>
      <c r="S422" s="4">
        <f>SUM($R$41:R422)+0</f>
        <v>7.1847934659723621E-4</v>
      </c>
      <c r="T422">
        <f t="shared" si="93"/>
        <v>3.2065206736547955E-6</v>
      </c>
      <c r="U422">
        <f t="shared" si="94"/>
        <v>8.2643709845359506E-4</v>
      </c>
      <c r="W422" s="1"/>
    </row>
    <row r="423" spans="1:23" x14ac:dyDescent="0.25">
      <c r="A423" s="7"/>
      <c r="B423">
        <f t="shared" si="95"/>
        <v>38.200000000000273</v>
      </c>
      <c r="C423">
        <f t="shared" si="80"/>
        <v>0</v>
      </c>
      <c r="D423">
        <f t="shared" si="81"/>
        <v>318.30988618379064</v>
      </c>
      <c r="E423" s="2">
        <f t="shared" si="82"/>
        <v>-334.26143951509755</v>
      </c>
      <c r="F423">
        <f t="shared" si="86"/>
        <v>-19098.593171027438</v>
      </c>
      <c r="G423">
        <f t="shared" si="87"/>
        <v>5615.5921838535478</v>
      </c>
      <c r="H423">
        <f t="shared" si="83"/>
        <v>5347.606087887596</v>
      </c>
      <c r="I423" s="2">
        <f t="shared" si="88"/>
        <v>7754.4675153468488</v>
      </c>
      <c r="J423" s="41">
        <f t="shared" si="89"/>
        <v>461.57544734208187</v>
      </c>
      <c r="K423">
        <f t="shared" si="90"/>
        <v>2.0096264377984592</v>
      </c>
      <c r="L423">
        <f t="shared" si="91"/>
        <v>-12.373846974435711</v>
      </c>
      <c r="M423" s="41">
        <f t="shared" si="92"/>
        <v>21.526143761941057</v>
      </c>
      <c r="N423" s="5">
        <f t="shared" si="84"/>
        <v>-2.2528195038209833E-7</v>
      </c>
      <c r="O423" s="4">
        <f>SUM($N$41:N423)*0.1+$N$8</f>
        <v>-1.1696633727218393E-6</v>
      </c>
      <c r="P423" s="4">
        <f>SUM($O$41:O423)+0</f>
        <v>4.0722439414232764E-4</v>
      </c>
      <c r="Q423" s="5">
        <f t="shared" si="85"/>
        <v>-2.1453109305522869E-7</v>
      </c>
      <c r="R423" s="4">
        <f>SUM($Q$41:Q423)*0.1+$T$8</f>
        <v>-3.0157569874542247E-6</v>
      </c>
      <c r="S423" s="4">
        <f>SUM($R$41:R423)+0</f>
        <v>7.1546358960978195E-4</v>
      </c>
      <c r="T423">
        <f t="shared" si="93"/>
        <v>3.2346410330770876E-6</v>
      </c>
      <c r="U423">
        <f t="shared" si="94"/>
        <v>8.2323742337305124E-4</v>
      </c>
      <c r="W423" s="1"/>
    </row>
    <row r="424" spans="1:23" x14ac:dyDescent="0.25">
      <c r="A424" s="7"/>
      <c r="B424">
        <f t="shared" si="95"/>
        <v>38.300000000000274</v>
      </c>
      <c r="C424">
        <f t="shared" si="80"/>
        <v>0</v>
      </c>
      <c r="D424">
        <f t="shared" si="81"/>
        <v>318.30988618379064</v>
      </c>
      <c r="E424" s="2">
        <f t="shared" si="82"/>
        <v>-334.26143951509755</v>
      </c>
      <c r="F424">
        <f t="shared" si="86"/>
        <v>-19098.593171027438</v>
      </c>
      <c r="G424">
        <f t="shared" si="87"/>
        <v>5582.1660399020384</v>
      </c>
      <c r="H424">
        <f t="shared" si="83"/>
        <v>5315.7750992692172</v>
      </c>
      <c r="I424" s="2">
        <f t="shared" si="88"/>
        <v>7708.3099706126422</v>
      </c>
      <c r="J424" s="41">
        <f t="shared" si="89"/>
        <v>461.57544734208187</v>
      </c>
      <c r="K424">
        <f t="shared" si="90"/>
        <v>1.9976643756687067</v>
      </c>
      <c r="L424">
        <f t="shared" si="91"/>
        <v>-12.373846974435711</v>
      </c>
      <c r="M424" s="41">
        <f t="shared" si="92"/>
        <v>21.52503030887695</v>
      </c>
      <c r="N424" s="5">
        <f t="shared" si="84"/>
        <v>-2.2394098639172869E-7</v>
      </c>
      <c r="O424" s="4">
        <f>SUM($N$41:N424)*0.1+$N$8</f>
        <v>-1.1920574713610124E-6</v>
      </c>
      <c r="P424" s="4">
        <f>SUM($O$41:O424)+0</f>
        <v>4.0603233667096662E-4</v>
      </c>
      <c r="Q424" s="5">
        <f t="shared" si="85"/>
        <v>-2.1325412226323328E-7</v>
      </c>
      <c r="R424" s="4">
        <f>SUM($Q$41:Q424)*0.1+$T$8</f>
        <v>-3.0370823996805481E-6</v>
      </c>
      <c r="S424" s="4">
        <f>SUM($R$41:R424)+0</f>
        <v>7.1242650721010145E-4</v>
      </c>
      <c r="T424">
        <f t="shared" si="93"/>
        <v>3.262647777109409E-6</v>
      </c>
      <c r="U424">
        <f t="shared" si="94"/>
        <v>8.2000840641914758E-4</v>
      </c>
      <c r="W424" s="1"/>
    </row>
    <row r="425" spans="1:23" x14ac:dyDescent="0.25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318.30988618379064</v>
      </c>
      <c r="E425" s="2">
        <f t="shared" ref="E425:E492" si="98">IF(B425&lt;18, $B$13, $B$13+$B$10 )</f>
        <v>-334.26143951509755</v>
      </c>
      <c r="F425">
        <f t="shared" si="86"/>
        <v>-19098.593171027438</v>
      </c>
      <c r="G425">
        <f t="shared" si="87"/>
        <v>5548.7398959505281</v>
      </c>
      <c r="H425">
        <f t="shared" ref="H425:H492" si="99">IF(B425&lt;$G$6,-B425*$B$12,-B425*$B$12+(-B425+$G$6)*$B$8)</f>
        <v>5283.9441106508375</v>
      </c>
      <c r="I425" s="2">
        <f t="shared" si="88"/>
        <v>7662.152425878432</v>
      </c>
      <c r="J425" s="41">
        <f t="shared" si="89"/>
        <v>461.57544734208187</v>
      </c>
      <c r="K425">
        <f t="shared" si="90"/>
        <v>1.9857023135389531</v>
      </c>
      <c r="L425">
        <f t="shared" si="91"/>
        <v>-12.373846974435711</v>
      </c>
      <c r="M425" s="41">
        <f t="shared" si="92"/>
        <v>21.523923446208627</v>
      </c>
      <c r="N425" s="5">
        <f t="shared" ref="N425:N492" si="100">-G425/($G$18*$B$28)</f>
        <v>-2.2260002240135901E-7</v>
      </c>
      <c r="O425" s="4">
        <f>SUM($N$41:N425)*0.1+$N$8</f>
        <v>-1.2143174736011481E-6</v>
      </c>
      <c r="P425" s="4">
        <f>SUM($O$41:O425)+0</f>
        <v>4.0481801919736547E-4</v>
      </c>
      <c r="Q425" s="5">
        <f t="shared" ref="Q425:Q492" si="101">-H425/($G$18*$B$28)</f>
        <v>-2.1197715147123782E-7</v>
      </c>
      <c r="R425" s="4">
        <f>SUM($Q$41:Q425)*0.1+$T$8</f>
        <v>-3.0582801148276728E-6</v>
      </c>
      <c r="S425" s="4">
        <f>SUM($R$41:R425)+0</f>
        <v>7.0936822709527373E-4</v>
      </c>
      <c r="T425">
        <f t="shared" si="93"/>
        <v>3.290538586226188E-6</v>
      </c>
      <c r="U425">
        <f t="shared" si="94"/>
        <v>8.1675021290426994E-4</v>
      </c>
      <c r="W425" s="1"/>
    </row>
    <row r="426" spans="1:23" x14ac:dyDescent="0.25">
      <c r="A426" s="7"/>
      <c r="B426">
        <f t="shared" si="95"/>
        <v>38.500000000000277</v>
      </c>
      <c r="C426">
        <f t="shared" si="96"/>
        <v>0</v>
      </c>
      <c r="D426">
        <f t="shared" si="97"/>
        <v>318.30988618379064</v>
      </c>
      <c r="E426" s="2">
        <f t="shared" si="98"/>
        <v>-334.26143951509755</v>
      </c>
      <c r="F426">
        <f t="shared" ref="F426:F489" si="102">IF(B426&lt;$G$6,0,-$G$7*$B$8)</f>
        <v>-19098.593171027438</v>
      </c>
      <c r="G426">
        <f t="shared" ref="G426:G489" si="103">IF(B426&lt;$G$6,    $B$13*B426,    $B$13*B426-(-B426+$G$6)*$B$10+$G$7*$B$9)</f>
        <v>5515.3137519990178</v>
      </c>
      <c r="H426">
        <f t="shared" si="99"/>
        <v>5252.1131220324578</v>
      </c>
      <c r="I426" s="2">
        <f t="shared" ref="I426:I489" si="104">SQRT(H426*H426+G426*G426)</f>
        <v>7615.9948811442237</v>
      </c>
      <c r="J426" s="41">
        <f t="shared" ref="J426:J489" si="105">SQRT(D426*D426+E426*E426)</f>
        <v>461.57544734208187</v>
      </c>
      <c r="K426">
        <f t="shared" ref="K426:K489" si="106">32*I426/(PI()*$G$11^3)</f>
        <v>1.9737402514092002</v>
      </c>
      <c r="L426">
        <f t="shared" ref="L426:L489" si="107">16*F426/(PI()*$G$11^3)*$G$22</f>
        <v>-12.373846974435711</v>
      </c>
      <c r="M426" s="41">
        <f t="shared" ref="M426:M489" si="108">SQRT(K426^2+3*L426^2)</f>
        <v>21.522823174952869</v>
      </c>
      <c r="N426" s="5">
        <f t="shared" si="100"/>
        <v>-2.2125905841098934E-7</v>
      </c>
      <c r="O426" s="4">
        <f>SUM($N$41:N426)*0.1+$N$8</f>
        <v>-1.2364433794422472E-6</v>
      </c>
      <c r="P426" s="4">
        <f>SUM($O$41:O426)+0</f>
        <v>4.0358157581792321E-4</v>
      </c>
      <c r="Q426" s="5">
        <f t="shared" si="101"/>
        <v>-2.1070018067924236E-7</v>
      </c>
      <c r="R426" s="4">
        <f>SUM($Q$41:Q426)*0.1+$T$8</f>
        <v>-3.0793501328955955E-6</v>
      </c>
      <c r="S426" s="4">
        <f>SUM($R$41:R426)+0</f>
        <v>7.0628887696237816E-4</v>
      </c>
      <c r="T426">
        <f t="shared" ref="T426:T489" si="109">SQRT(SUMSQ(O426,R426))</f>
        <v>3.3183112378935593E-6</v>
      </c>
      <c r="U426">
        <f t="shared" ref="U426:U489" si="110">SQRT(SUMSQ(S426,P426))</f>
        <v>8.1346300841553666E-4</v>
      </c>
      <c r="W426" s="1"/>
    </row>
    <row r="427" spans="1:23" x14ac:dyDescent="0.25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318.30988618379064</v>
      </c>
      <c r="E427" s="2">
        <f t="shared" si="98"/>
        <v>-334.26143951509755</v>
      </c>
      <c r="F427">
        <f t="shared" si="102"/>
        <v>-19098.593171027438</v>
      </c>
      <c r="G427">
        <f t="shared" si="103"/>
        <v>5481.8876080475075</v>
      </c>
      <c r="H427">
        <f t="shared" si="99"/>
        <v>5220.2821334140772</v>
      </c>
      <c r="I427" s="2">
        <f t="shared" si="104"/>
        <v>7569.8373364100144</v>
      </c>
      <c r="J427" s="41">
        <f t="shared" si="105"/>
        <v>461.57544734208187</v>
      </c>
      <c r="K427">
        <f t="shared" si="106"/>
        <v>1.961778189279447</v>
      </c>
      <c r="L427">
        <f t="shared" si="107"/>
        <v>-12.373846974435711</v>
      </c>
      <c r="M427" s="41">
        <f t="shared" si="108"/>
        <v>21.521729496120614</v>
      </c>
      <c r="N427" s="5">
        <f t="shared" si="100"/>
        <v>-2.1991809442061967E-7</v>
      </c>
      <c r="O427" s="4">
        <f>SUM($N$41:N427)*0.1+$N$8</f>
        <v>-1.2584351888843092E-6</v>
      </c>
      <c r="P427" s="4">
        <f>SUM($O$41:O427)+0</f>
        <v>4.0232314062903891E-4</v>
      </c>
      <c r="Q427" s="5">
        <f t="shared" si="101"/>
        <v>-2.0942320988724687E-7</v>
      </c>
      <c r="R427" s="4">
        <f>SUM($Q$41:Q427)*0.1+$T$8</f>
        <v>-3.1002924538843196E-6</v>
      </c>
      <c r="S427" s="4">
        <f>SUM($R$41:R427)+0</f>
        <v>7.0318858450849379E-4</v>
      </c>
      <c r="T427">
        <f t="shared" si="109"/>
        <v>3.3459636017497777E-6</v>
      </c>
      <c r="U427">
        <f t="shared" si="110"/>
        <v>8.1014695880974122E-4</v>
      </c>
      <c r="W427" s="1"/>
    </row>
    <row r="428" spans="1:23" x14ac:dyDescent="0.25">
      <c r="A428" s="7"/>
      <c r="B428">
        <f t="shared" si="111"/>
        <v>38.70000000000028</v>
      </c>
      <c r="C428">
        <f t="shared" si="96"/>
        <v>0</v>
      </c>
      <c r="D428">
        <f t="shared" si="97"/>
        <v>318.30988618379064</v>
      </c>
      <c r="E428" s="2">
        <f t="shared" si="98"/>
        <v>-334.26143951509755</v>
      </c>
      <c r="F428">
        <f t="shared" si="102"/>
        <v>-19098.593171027438</v>
      </c>
      <c r="G428">
        <f t="shared" si="103"/>
        <v>5448.4614640959971</v>
      </c>
      <c r="H428">
        <f t="shared" si="99"/>
        <v>5188.4511447956975</v>
      </c>
      <c r="I428" s="2">
        <f t="shared" si="104"/>
        <v>7523.6797916758051</v>
      </c>
      <c r="J428" s="41">
        <f t="shared" si="105"/>
        <v>461.57544734208187</v>
      </c>
      <c r="K428">
        <f t="shared" si="106"/>
        <v>1.9498161271496939</v>
      </c>
      <c r="L428">
        <f t="shared" si="107"/>
        <v>-12.373846974435711</v>
      </c>
      <c r="M428" s="41">
        <f t="shared" si="108"/>
        <v>21.520642410716938</v>
      </c>
      <c r="N428" s="5">
        <f t="shared" si="100"/>
        <v>-2.1857713043025E-7</v>
      </c>
      <c r="O428" s="4">
        <f>SUM($N$41:N428)*0.1+$N$8</f>
        <v>-1.2802929019273342E-6</v>
      </c>
      <c r="P428" s="4">
        <f>SUM($O$41:O428)+0</f>
        <v>4.010428477271116E-4</v>
      </c>
      <c r="Q428" s="5">
        <f t="shared" si="101"/>
        <v>-2.0814623909525141E-7</v>
      </c>
      <c r="R428" s="4">
        <f>SUM($Q$41:Q428)*0.1+$T$8</f>
        <v>-3.121107077793845E-6</v>
      </c>
      <c r="S428" s="4">
        <f>SUM($R$41:R428)+0</f>
        <v>7.0006747743069997E-4</v>
      </c>
      <c r="T428">
        <f t="shared" si="109"/>
        <v>3.3734936350585205E-6</v>
      </c>
      <c r="U428">
        <f t="shared" si="110"/>
        <v>8.0680223020840422E-4</v>
      </c>
      <c r="W428" s="1"/>
    </row>
    <row r="429" spans="1:23" x14ac:dyDescent="0.25">
      <c r="A429" s="7"/>
      <c r="B429">
        <f t="shared" si="111"/>
        <v>38.800000000000281</v>
      </c>
      <c r="C429">
        <f t="shared" si="96"/>
        <v>0</v>
      </c>
      <c r="D429">
        <f t="shared" si="97"/>
        <v>318.30988618379064</v>
      </c>
      <c r="E429" s="2">
        <f t="shared" si="98"/>
        <v>-334.26143951509755</v>
      </c>
      <c r="F429">
        <f t="shared" si="102"/>
        <v>-19098.593171027438</v>
      </c>
      <c r="G429">
        <f t="shared" si="103"/>
        <v>5415.0353201444868</v>
      </c>
      <c r="H429">
        <f t="shared" si="99"/>
        <v>5156.6201561773187</v>
      </c>
      <c r="I429" s="2">
        <f t="shared" si="104"/>
        <v>7477.5222469415967</v>
      </c>
      <c r="J429" s="41">
        <f t="shared" si="105"/>
        <v>461.57544734208187</v>
      </c>
      <c r="K429">
        <f t="shared" si="106"/>
        <v>1.9378540650199407</v>
      </c>
      <c r="L429">
        <f t="shared" si="107"/>
        <v>-12.373846974435711</v>
      </c>
      <c r="M429" s="41">
        <f t="shared" si="108"/>
        <v>21.519561919741065</v>
      </c>
      <c r="N429" s="5">
        <f t="shared" si="100"/>
        <v>-2.172361664398803E-7</v>
      </c>
      <c r="O429" s="4">
        <f>SUM($N$41:N429)*0.1+$N$8</f>
        <v>-1.3020165185713222E-6</v>
      </c>
      <c r="P429" s="4">
        <f>SUM($O$41:O429)+0</f>
        <v>3.997408312085403E-4</v>
      </c>
      <c r="Q429" s="5">
        <f t="shared" si="101"/>
        <v>-2.06869268303256E-7</v>
      </c>
      <c r="R429" s="4">
        <f>SUM($Q$41:Q429)*0.1+$T$8</f>
        <v>-3.1417940046241718E-6</v>
      </c>
      <c r="S429" s="4">
        <f>SUM($R$41:R429)+0</f>
        <v>6.9692568342607575E-4</v>
      </c>
      <c r="T429">
        <f t="shared" si="109"/>
        <v>3.4008993784181526E-6</v>
      </c>
      <c r="U429">
        <f t="shared" si="110"/>
        <v>8.0342898899292739E-4</v>
      </c>
      <c r="W429" s="1"/>
    </row>
    <row r="430" spans="1:23" x14ac:dyDescent="0.25">
      <c r="A430" s="7"/>
      <c r="B430">
        <f t="shared" si="111"/>
        <v>38.900000000000283</v>
      </c>
      <c r="C430">
        <f t="shared" si="96"/>
        <v>0</v>
      </c>
      <c r="D430">
        <f t="shared" si="97"/>
        <v>318.30988618379064</v>
      </c>
      <c r="E430" s="2">
        <f t="shared" si="98"/>
        <v>-334.26143951509755</v>
      </c>
      <c r="F430">
        <f t="shared" si="102"/>
        <v>-19098.593171027438</v>
      </c>
      <c r="G430">
        <f t="shared" si="103"/>
        <v>5381.6091761929765</v>
      </c>
      <c r="H430">
        <f t="shared" si="99"/>
        <v>5124.789167558939</v>
      </c>
      <c r="I430" s="2">
        <f t="shared" si="104"/>
        <v>7431.3647022073874</v>
      </c>
      <c r="J430" s="41">
        <f t="shared" si="105"/>
        <v>461.57544734208187</v>
      </c>
      <c r="K430">
        <f t="shared" si="106"/>
        <v>1.9258920028901876</v>
      </c>
      <c r="L430">
        <f t="shared" si="107"/>
        <v>-12.373846974435711</v>
      </c>
      <c r="M430" s="41">
        <f t="shared" si="108"/>
        <v>21.518488024186361</v>
      </c>
      <c r="N430" s="5">
        <f t="shared" si="100"/>
        <v>-2.1589520244951062E-7</v>
      </c>
      <c r="O430" s="4">
        <f>SUM($N$41:N430)*0.1+$N$8</f>
        <v>-1.3236060388162732E-6</v>
      </c>
      <c r="P430" s="4">
        <f>SUM($O$41:O430)+0</f>
        <v>3.9841722516972404E-4</v>
      </c>
      <c r="Q430" s="5">
        <f t="shared" si="101"/>
        <v>-2.0559229751126053E-7</v>
      </c>
      <c r="R430" s="4">
        <f>SUM($Q$41:Q430)*0.1+$T$8</f>
        <v>-3.1623532343752982E-6</v>
      </c>
      <c r="S430" s="4">
        <f>SUM($R$41:R430)+0</f>
        <v>6.937633301917005E-4</v>
      </c>
      <c r="T430">
        <f t="shared" si="109"/>
        <v>3.4281789517110706E-6</v>
      </c>
      <c r="U430">
        <f t="shared" si="110"/>
        <v>8.0002740179985145E-4</v>
      </c>
      <c r="W430" s="1"/>
    </row>
    <row r="431" spans="1:23" x14ac:dyDescent="0.25">
      <c r="A431" s="7"/>
      <c r="B431">
        <f t="shared" si="111"/>
        <v>39.000000000000284</v>
      </c>
      <c r="C431">
        <f t="shared" si="96"/>
        <v>0</v>
      </c>
      <c r="D431">
        <f t="shared" si="97"/>
        <v>318.30988618379064</v>
      </c>
      <c r="E431" s="2">
        <f t="shared" si="98"/>
        <v>-334.26143951509755</v>
      </c>
      <c r="F431">
        <f t="shared" si="102"/>
        <v>-19098.593171027438</v>
      </c>
      <c r="G431">
        <f t="shared" si="103"/>
        <v>5348.1830322414662</v>
      </c>
      <c r="H431">
        <f t="shared" si="99"/>
        <v>5092.9581789405593</v>
      </c>
      <c r="I431" s="2">
        <f t="shared" si="104"/>
        <v>7385.2071574731781</v>
      </c>
      <c r="J431" s="41">
        <f t="shared" si="105"/>
        <v>461.57544734208187</v>
      </c>
      <c r="K431">
        <f t="shared" si="106"/>
        <v>1.9139299407604344</v>
      </c>
      <c r="L431">
        <f t="shared" si="107"/>
        <v>-12.373846974435711</v>
      </c>
      <c r="M431" s="41">
        <f t="shared" si="108"/>
        <v>21.517420725040321</v>
      </c>
      <c r="N431" s="5">
        <f t="shared" si="100"/>
        <v>-2.1455423845914095E-7</v>
      </c>
      <c r="O431" s="4">
        <f>SUM($N$41:N431)*0.1+$N$8</f>
        <v>-1.3450614626621875E-6</v>
      </c>
      <c r="P431" s="4">
        <f>SUM($O$41:O431)+0</f>
        <v>3.9707216370706185E-4</v>
      </c>
      <c r="Q431" s="5">
        <f t="shared" si="101"/>
        <v>-2.043153267192651E-7</v>
      </c>
      <c r="R431" s="4">
        <f>SUM($Q$41:Q431)*0.1+$T$8</f>
        <v>-3.1827847670472244E-6</v>
      </c>
      <c r="S431" s="4">
        <f>SUM($R$41:R431)+0</f>
        <v>6.9058054542465324E-4</v>
      </c>
      <c r="T431">
        <f t="shared" si="109"/>
        <v>3.4553305502783374E-6</v>
      </c>
      <c r="U431">
        <f t="shared" si="110"/>
        <v>7.9659763551621172E-4</v>
      </c>
      <c r="W431" s="1"/>
    </row>
    <row r="432" spans="1:23" x14ac:dyDescent="0.25">
      <c r="A432" s="7"/>
      <c r="B432">
        <f t="shared" si="111"/>
        <v>39.100000000000286</v>
      </c>
      <c r="C432">
        <f t="shared" si="96"/>
        <v>0</v>
      </c>
      <c r="D432">
        <f t="shared" si="97"/>
        <v>318.30988618379064</v>
      </c>
      <c r="E432" s="2">
        <f t="shared" si="98"/>
        <v>-334.26143951509755</v>
      </c>
      <c r="F432">
        <f t="shared" si="102"/>
        <v>-19098.593171027438</v>
      </c>
      <c r="G432">
        <f t="shared" si="103"/>
        <v>5314.7568882899559</v>
      </c>
      <c r="H432">
        <f t="shared" si="99"/>
        <v>5061.1271903221805</v>
      </c>
      <c r="I432" s="2">
        <f t="shared" si="104"/>
        <v>7339.0496127389697</v>
      </c>
      <c r="J432" s="41">
        <f t="shared" si="105"/>
        <v>461.57544734208187</v>
      </c>
      <c r="K432">
        <f t="shared" si="106"/>
        <v>1.9019678786306815</v>
      </c>
      <c r="L432">
        <f t="shared" si="107"/>
        <v>-12.373846974435711</v>
      </c>
      <c r="M432" s="41">
        <f t="shared" si="108"/>
        <v>21.51636002328457</v>
      </c>
      <c r="N432" s="5">
        <f t="shared" si="100"/>
        <v>-2.1321327446877128E-7</v>
      </c>
      <c r="O432" s="4">
        <f>SUM($N$41:N432)*0.1+$N$8</f>
        <v>-1.3663827901090644E-6</v>
      </c>
      <c r="P432" s="4">
        <f>SUM($O$41:O432)+0</f>
        <v>3.9570578091695279E-4</v>
      </c>
      <c r="Q432" s="5">
        <f t="shared" si="101"/>
        <v>-2.0303835592726966E-7</v>
      </c>
      <c r="R432" s="4">
        <f>SUM($Q$41:Q432)*0.1+$T$8</f>
        <v>-3.2030886026399518E-6</v>
      </c>
      <c r="S432" s="4">
        <f>SUM($R$41:R432)+0</f>
        <v>6.8737745682201324E-4</v>
      </c>
      <c r="T432">
        <f t="shared" si="109"/>
        <v>3.4823524413057607E-6</v>
      </c>
      <c r="U432">
        <f t="shared" si="110"/>
        <v>7.9313985727499166E-4</v>
      </c>
      <c r="W432" s="1"/>
    </row>
    <row r="433" spans="1:23" x14ac:dyDescent="0.25">
      <c r="A433" s="7"/>
      <c r="B433">
        <f t="shared" si="111"/>
        <v>39.200000000000287</v>
      </c>
      <c r="C433">
        <f t="shared" si="96"/>
        <v>0</v>
      </c>
      <c r="D433">
        <f t="shared" si="97"/>
        <v>318.30988618379064</v>
      </c>
      <c r="E433" s="2">
        <f t="shared" si="98"/>
        <v>-334.26143951509755</v>
      </c>
      <c r="F433">
        <f t="shared" si="102"/>
        <v>-19098.593171027438</v>
      </c>
      <c r="G433">
        <f t="shared" si="103"/>
        <v>5281.3307443384456</v>
      </c>
      <c r="H433">
        <f t="shared" si="99"/>
        <v>5029.2962017038008</v>
      </c>
      <c r="I433" s="2">
        <f t="shared" si="104"/>
        <v>7292.8920680047604</v>
      </c>
      <c r="J433" s="41">
        <f t="shared" si="105"/>
        <v>461.57544734208187</v>
      </c>
      <c r="K433">
        <f t="shared" si="106"/>
        <v>1.8900058165009281</v>
      </c>
      <c r="L433">
        <f t="shared" si="107"/>
        <v>-12.373846974435711</v>
      </c>
      <c r="M433" s="41">
        <f t="shared" si="108"/>
        <v>21.51530591989486</v>
      </c>
      <c r="N433" s="5">
        <f t="shared" si="100"/>
        <v>-2.1187231047840161E-7</v>
      </c>
      <c r="O433" s="4">
        <f>SUM($N$41:N433)*0.1+$N$8</f>
        <v>-1.3875700211569046E-6</v>
      </c>
      <c r="P433" s="4">
        <f>SUM($O$41:O433)+0</f>
        <v>3.9431821089579589E-4</v>
      </c>
      <c r="Q433" s="5">
        <f t="shared" si="101"/>
        <v>-2.017613851352742E-7</v>
      </c>
      <c r="R433" s="4">
        <f>SUM($Q$41:Q433)*0.1+$T$8</f>
        <v>-3.223264741153479E-6</v>
      </c>
      <c r="S433" s="4">
        <f>SUM($R$41:R433)+0</f>
        <v>6.8415419208085976E-4</v>
      </c>
      <c r="T433">
        <f t="shared" si="109"/>
        <v>3.509242960408495E-6</v>
      </c>
      <c r="U433">
        <f t="shared" si="110"/>
        <v>7.8965423445067099E-4</v>
      </c>
      <c r="W433" s="1"/>
    </row>
    <row r="434" spans="1:23" x14ac:dyDescent="0.25">
      <c r="A434" s="7"/>
      <c r="B434">
        <f t="shared" si="111"/>
        <v>39.300000000000288</v>
      </c>
      <c r="C434">
        <f t="shared" si="96"/>
        <v>0</v>
      </c>
      <c r="D434">
        <f t="shared" si="97"/>
        <v>318.30988618379064</v>
      </c>
      <c r="E434" s="2">
        <f t="shared" si="98"/>
        <v>-334.26143951509755</v>
      </c>
      <c r="F434">
        <f t="shared" si="102"/>
        <v>-19098.593171027438</v>
      </c>
      <c r="G434">
        <f t="shared" si="103"/>
        <v>5247.9046003869353</v>
      </c>
      <c r="H434">
        <f t="shared" si="99"/>
        <v>4997.465213085422</v>
      </c>
      <c r="I434" s="2">
        <f t="shared" si="104"/>
        <v>7246.7345232705529</v>
      </c>
      <c r="J434" s="41">
        <f t="shared" si="105"/>
        <v>461.57544734208187</v>
      </c>
      <c r="K434">
        <f t="shared" si="106"/>
        <v>1.8780437543711754</v>
      </c>
      <c r="L434">
        <f t="shared" si="107"/>
        <v>-12.373846974435711</v>
      </c>
      <c r="M434" s="41">
        <f t="shared" si="108"/>
        <v>21.514258415841063</v>
      </c>
      <c r="N434" s="5">
        <f t="shared" si="100"/>
        <v>-2.1053134648803193E-7</v>
      </c>
      <c r="O434" s="4">
        <f>SUM($N$41:N434)*0.1+$N$8</f>
        <v>-1.4086231558057079E-6</v>
      </c>
      <c r="P434" s="4">
        <f>SUM($O$41:O434)+0</f>
        <v>3.9290958773999018E-4</v>
      </c>
      <c r="Q434" s="5">
        <f t="shared" si="101"/>
        <v>-2.0048441434327879E-7</v>
      </c>
      <c r="R434" s="4">
        <f>SUM($Q$41:Q434)*0.1+$T$8</f>
        <v>-3.2433131825878058E-6</v>
      </c>
      <c r="S434" s="4">
        <f>SUM($R$41:R434)+0</f>
        <v>6.8091087889827193E-4</v>
      </c>
      <c r="T434">
        <f t="shared" si="109"/>
        <v>3.5360005084020948E-6</v>
      </c>
      <c r="U434">
        <f t="shared" si="110"/>
        <v>7.8614093465486593E-4</v>
      </c>
      <c r="W434" s="1"/>
    </row>
    <row r="435" spans="1:23" x14ac:dyDescent="0.25">
      <c r="A435" s="7"/>
      <c r="B435">
        <f t="shared" si="111"/>
        <v>39.40000000000029</v>
      </c>
      <c r="C435">
        <f t="shared" si="96"/>
        <v>0</v>
      </c>
      <c r="D435">
        <f t="shared" si="97"/>
        <v>318.30988618379064</v>
      </c>
      <c r="E435" s="2">
        <f t="shared" si="98"/>
        <v>-334.26143951509755</v>
      </c>
      <c r="F435">
        <f t="shared" si="102"/>
        <v>-19098.593171027438</v>
      </c>
      <c r="G435">
        <f t="shared" si="103"/>
        <v>5214.478456435425</v>
      </c>
      <c r="H435">
        <f t="shared" si="99"/>
        <v>4965.6342244670423</v>
      </c>
      <c r="I435" s="2">
        <f t="shared" si="104"/>
        <v>7200.5769785363436</v>
      </c>
      <c r="J435" s="41">
        <f t="shared" si="105"/>
        <v>461.57544734208187</v>
      </c>
      <c r="K435">
        <f t="shared" si="106"/>
        <v>1.8660816922414223</v>
      </c>
      <c r="L435">
        <f t="shared" si="107"/>
        <v>-12.373846974435711</v>
      </c>
      <c r="M435" s="41">
        <f t="shared" si="108"/>
        <v>21.51321751208717</v>
      </c>
      <c r="N435" s="5">
        <f t="shared" si="100"/>
        <v>-2.0919038249766224E-7</v>
      </c>
      <c r="O435" s="4">
        <f>SUM($N$41:N435)*0.1+$N$8</f>
        <v>-1.4295421940554741E-6</v>
      </c>
      <c r="P435" s="4">
        <f>SUM($O$41:O435)+0</f>
        <v>3.9148004554593469E-4</v>
      </c>
      <c r="Q435" s="5">
        <f t="shared" si="101"/>
        <v>-1.9920744355128333E-7</v>
      </c>
      <c r="R435" s="4">
        <f>SUM($Q$41:Q435)*0.1+$T$8</f>
        <v>-3.263233926942934E-6</v>
      </c>
      <c r="S435" s="4">
        <f>SUM($R$41:R435)+0</f>
        <v>6.7764764497132903E-4</v>
      </c>
      <c r="T435">
        <f t="shared" si="109"/>
        <v>3.5626235482487256E-6</v>
      </c>
      <c r="U435">
        <f t="shared" si="110"/>
        <v>7.8260012573205958E-4</v>
      </c>
      <c r="W435" s="1"/>
    </row>
    <row r="436" spans="1:23" x14ac:dyDescent="0.25">
      <c r="A436" s="7"/>
      <c r="B436">
        <f t="shared" si="111"/>
        <v>39.500000000000291</v>
      </c>
      <c r="C436">
        <f t="shared" si="96"/>
        <v>0</v>
      </c>
      <c r="D436">
        <f t="shared" si="97"/>
        <v>318.30988618379064</v>
      </c>
      <c r="E436" s="2">
        <f t="shared" si="98"/>
        <v>-334.26143951509755</v>
      </c>
      <c r="F436">
        <f t="shared" si="102"/>
        <v>-19098.593171027438</v>
      </c>
      <c r="G436">
        <f t="shared" si="103"/>
        <v>5181.0523124839146</v>
      </c>
      <c r="H436">
        <f t="shared" si="99"/>
        <v>4933.8032358486616</v>
      </c>
      <c r="I436" s="2">
        <f t="shared" si="104"/>
        <v>7154.4194338021334</v>
      </c>
      <c r="J436" s="41">
        <f t="shared" si="105"/>
        <v>461.57544734208187</v>
      </c>
      <c r="K436">
        <f t="shared" si="106"/>
        <v>1.8541196301116687</v>
      </c>
      <c r="L436">
        <f t="shared" si="107"/>
        <v>-12.373846974435711</v>
      </c>
      <c r="M436" s="41">
        <f t="shared" si="108"/>
        <v>21.512183209591278</v>
      </c>
      <c r="N436" s="5">
        <f t="shared" si="100"/>
        <v>-2.0784941850729256E-7</v>
      </c>
      <c r="O436" s="4">
        <f>SUM($N$41:N436)*0.1+$N$8</f>
        <v>-1.4503271359062037E-6</v>
      </c>
      <c r="P436" s="4">
        <f>SUM($O$41:O436)+0</f>
        <v>3.9002971841002848E-4</v>
      </c>
      <c r="Q436" s="5">
        <f t="shared" si="101"/>
        <v>-1.9793047275928784E-7</v>
      </c>
      <c r="R436" s="4">
        <f>SUM($Q$41:Q436)*0.1+$T$8</f>
        <v>-3.2830269742188635E-6</v>
      </c>
      <c r="S436" s="4">
        <f>SUM($R$41:R436)+0</f>
        <v>6.7436461799711019E-4</v>
      </c>
      <c r="T436">
        <f t="shared" si="109"/>
        <v>3.5891106021679745E-6</v>
      </c>
      <c r="U436">
        <f t="shared" si="110"/>
        <v>7.7903197575542071E-4</v>
      </c>
      <c r="W436" s="1"/>
    </row>
    <row r="437" spans="1:23" x14ac:dyDescent="0.25">
      <c r="A437" s="7"/>
      <c r="B437">
        <f t="shared" si="111"/>
        <v>39.600000000000293</v>
      </c>
      <c r="C437">
        <f t="shared" si="96"/>
        <v>0</v>
      </c>
      <c r="D437">
        <f t="shared" si="97"/>
        <v>318.30988618379064</v>
      </c>
      <c r="E437" s="2">
        <f t="shared" si="98"/>
        <v>-334.26143951509755</v>
      </c>
      <c r="F437">
        <f t="shared" si="102"/>
        <v>-19098.593171027438</v>
      </c>
      <c r="G437">
        <f t="shared" si="103"/>
        <v>5147.6261685324043</v>
      </c>
      <c r="H437">
        <f t="shared" si="99"/>
        <v>4901.9722472302819</v>
      </c>
      <c r="I437" s="2">
        <f t="shared" si="104"/>
        <v>7108.261889067925</v>
      </c>
      <c r="J437" s="41">
        <f t="shared" si="105"/>
        <v>461.57544734208187</v>
      </c>
      <c r="K437">
        <f t="shared" si="106"/>
        <v>1.8421575679819158</v>
      </c>
      <c r="L437">
        <f t="shared" si="107"/>
        <v>-12.373846974435711</v>
      </c>
      <c r="M437" s="41">
        <f t="shared" si="108"/>
        <v>21.511155509305596</v>
      </c>
      <c r="N437" s="5">
        <f t="shared" si="100"/>
        <v>-2.0650845451692289E-7</v>
      </c>
      <c r="O437" s="4">
        <f>SUM($N$41:N437)*0.1+$N$8</f>
        <v>-1.4709779813578958E-6</v>
      </c>
      <c r="P437" s="4">
        <f>SUM($O$41:O437)+0</f>
        <v>3.8855874042867058E-4</v>
      </c>
      <c r="Q437" s="5">
        <f t="shared" si="101"/>
        <v>-1.9665350196729238E-7</v>
      </c>
      <c r="R437" s="4">
        <f>SUM($Q$41:Q437)*0.1+$T$8</f>
        <v>-3.3026923244155944E-6</v>
      </c>
      <c r="S437" s="4">
        <f>SUM($R$41:R437)+0</f>
        <v>6.7106192567269456E-4</v>
      </c>
      <c r="T437">
        <f t="shared" si="109"/>
        <v>3.6154602489024037E-6</v>
      </c>
      <c r="U437">
        <f t="shared" si="110"/>
        <v>7.7543665302270829E-4</v>
      </c>
      <c r="W437" s="1"/>
    </row>
    <row r="438" spans="1:23" x14ac:dyDescent="0.25">
      <c r="A438" s="7"/>
      <c r="B438">
        <f t="shared" si="111"/>
        <v>39.700000000000294</v>
      </c>
      <c r="C438">
        <f t="shared" si="96"/>
        <v>0</v>
      </c>
      <c r="D438">
        <f t="shared" si="97"/>
        <v>318.30988618379064</v>
      </c>
      <c r="E438" s="2">
        <f t="shared" si="98"/>
        <v>-334.26143951509755</v>
      </c>
      <c r="F438">
        <f t="shared" si="102"/>
        <v>-19098.593171027438</v>
      </c>
      <c r="G438">
        <f t="shared" si="103"/>
        <v>5114.2000245808949</v>
      </c>
      <c r="H438">
        <f t="shared" si="99"/>
        <v>4870.1412586119022</v>
      </c>
      <c r="I438" s="2">
        <f t="shared" si="104"/>
        <v>7062.1043443337157</v>
      </c>
      <c r="J438" s="41">
        <f t="shared" si="105"/>
        <v>461.57544734208187</v>
      </c>
      <c r="K438">
        <f t="shared" si="106"/>
        <v>1.8301955058521626</v>
      </c>
      <c r="L438">
        <f t="shared" si="107"/>
        <v>-12.373846974435711</v>
      </c>
      <c r="M438" s="41">
        <f t="shared" si="108"/>
        <v>21.510134412176438</v>
      </c>
      <c r="N438" s="5">
        <f t="shared" si="100"/>
        <v>-2.0516749052655324E-7</v>
      </c>
      <c r="O438" s="4">
        <f>SUM($N$41:N438)*0.1+$N$8</f>
        <v>-1.4914947304105509E-6</v>
      </c>
      <c r="P438" s="4">
        <f>SUM($O$41:O438)+0</f>
        <v>3.8706724569826002E-4</v>
      </c>
      <c r="Q438" s="5">
        <f t="shared" si="101"/>
        <v>-1.9537653117529695E-7</v>
      </c>
      <c r="R438" s="4">
        <f>SUM($Q$41:Q438)*0.1+$T$8</f>
        <v>-3.3222299775331233E-6</v>
      </c>
      <c r="S438" s="4">
        <f>SUM($R$41:R438)+0</f>
        <v>6.677396956951614E-4</v>
      </c>
      <c r="T438">
        <f t="shared" si="109"/>
        <v>3.6416711211286198E-6</v>
      </c>
      <c r="U438">
        <f t="shared" si="110"/>
        <v>7.7181432605225974E-4</v>
      </c>
      <c r="W438" s="1"/>
    </row>
    <row r="439" spans="1:23" x14ac:dyDescent="0.25">
      <c r="A439" s="7"/>
      <c r="B439">
        <f t="shared" si="111"/>
        <v>39.800000000000296</v>
      </c>
      <c r="C439">
        <f t="shared" si="96"/>
        <v>0</v>
      </c>
      <c r="D439">
        <f t="shared" si="97"/>
        <v>318.30988618379064</v>
      </c>
      <c r="E439" s="2">
        <f t="shared" si="98"/>
        <v>-334.26143951509755</v>
      </c>
      <c r="F439">
        <f t="shared" si="102"/>
        <v>-19098.593171027438</v>
      </c>
      <c r="G439">
        <f t="shared" si="103"/>
        <v>5080.7738806293837</v>
      </c>
      <c r="H439">
        <f t="shared" si="99"/>
        <v>4838.3102699935234</v>
      </c>
      <c r="I439" s="2">
        <f t="shared" si="104"/>
        <v>7015.9467995995074</v>
      </c>
      <c r="J439" s="41">
        <f t="shared" si="105"/>
        <v>461.57544734208187</v>
      </c>
      <c r="K439">
        <f t="shared" si="106"/>
        <v>1.8182334437224097</v>
      </c>
      <c r="L439">
        <f t="shared" si="107"/>
        <v>-12.373846974435711</v>
      </c>
      <c r="M439" s="41">
        <f t="shared" si="108"/>
        <v>21.509119919144208</v>
      </c>
      <c r="N439" s="5">
        <f t="shared" si="100"/>
        <v>-2.0382652653618355E-7</v>
      </c>
      <c r="O439" s="4">
        <f>SUM($N$41:N439)*0.1+$N$8</f>
        <v>-1.5118773830641694E-6</v>
      </c>
      <c r="P439" s="4">
        <f>SUM($O$41:O439)+0</f>
        <v>3.8555536831519588E-4</v>
      </c>
      <c r="Q439" s="5">
        <f t="shared" si="101"/>
        <v>-1.9409956038330151E-7</v>
      </c>
      <c r="R439" s="4">
        <f>SUM($Q$41:Q439)*0.1+$T$8</f>
        <v>-3.3416399335714536E-6</v>
      </c>
      <c r="S439" s="4">
        <f>SUM($R$41:R439)+0</f>
        <v>6.6439805576158997E-4</v>
      </c>
      <c r="T439">
        <f t="shared" si="109"/>
        <v>3.667741903005225E-6</v>
      </c>
      <c r="U439">
        <f t="shared" si="110"/>
        <v>7.6816516357906209E-4</v>
      </c>
      <c r="W439" s="1"/>
    </row>
    <row r="440" spans="1:23" x14ac:dyDescent="0.25">
      <c r="A440" s="7"/>
      <c r="B440">
        <f t="shared" si="111"/>
        <v>39.900000000000297</v>
      </c>
      <c r="C440">
        <f t="shared" si="96"/>
        <v>0</v>
      </c>
      <c r="D440">
        <f t="shared" si="97"/>
        <v>318.30988618379064</v>
      </c>
      <c r="E440" s="2">
        <f t="shared" si="98"/>
        <v>-334.26143951509755</v>
      </c>
      <c r="F440">
        <f t="shared" si="102"/>
        <v>-19098.593171027438</v>
      </c>
      <c r="G440">
        <f t="shared" si="103"/>
        <v>5047.3477366778743</v>
      </c>
      <c r="H440">
        <f t="shared" si="99"/>
        <v>4806.4792813751437</v>
      </c>
      <c r="I440" s="2">
        <f t="shared" si="104"/>
        <v>6969.789254865299</v>
      </c>
      <c r="J440" s="41">
        <f t="shared" si="105"/>
        <v>461.57544734208187</v>
      </c>
      <c r="K440">
        <f t="shared" si="106"/>
        <v>1.8062713815926565</v>
      </c>
      <c r="L440">
        <f t="shared" si="107"/>
        <v>-12.373846974435711</v>
      </c>
      <c r="M440" s="41">
        <f t="shared" si="108"/>
        <v>21.508112031143416</v>
      </c>
      <c r="N440" s="5">
        <f t="shared" si="100"/>
        <v>-2.024855625458139E-7</v>
      </c>
      <c r="O440" s="4">
        <f>SUM($N$41:N440)*0.1+$N$8</f>
        <v>-1.5321259393187509E-6</v>
      </c>
      <c r="P440" s="4">
        <f>SUM($O$41:O440)+0</f>
        <v>3.8402324237587712E-4</v>
      </c>
      <c r="Q440" s="5">
        <f t="shared" si="101"/>
        <v>-1.9282258959130607E-7</v>
      </c>
      <c r="R440" s="4">
        <f>SUM($Q$41:Q440)*0.1+$T$8</f>
        <v>-3.3609221925305835E-6</v>
      </c>
      <c r="S440" s="4">
        <f>SUM($R$41:R440)+0</f>
        <v>6.6103713356905941E-4</v>
      </c>
      <c r="T440">
        <f t="shared" si="109"/>
        <v>3.6936713278495624E-6</v>
      </c>
      <c r="U440">
        <f t="shared" si="110"/>
        <v>7.6448933455090155E-4</v>
      </c>
      <c r="W440" s="1"/>
    </row>
    <row r="441" spans="1:23" x14ac:dyDescent="0.25">
      <c r="A441" s="7"/>
      <c r="B441">
        <f t="shared" si="111"/>
        <v>40.000000000000298</v>
      </c>
      <c r="C441">
        <f t="shared" si="96"/>
        <v>0</v>
      </c>
      <c r="D441">
        <f t="shared" si="97"/>
        <v>318.30988618379064</v>
      </c>
      <c r="E441" s="2">
        <f t="shared" si="98"/>
        <v>-334.26143951509755</v>
      </c>
      <c r="F441">
        <f t="shared" si="102"/>
        <v>-19098.593171027438</v>
      </c>
      <c r="G441">
        <f t="shared" si="103"/>
        <v>5013.921592726364</v>
      </c>
      <c r="H441">
        <f t="shared" si="99"/>
        <v>4774.6482927567649</v>
      </c>
      <c r="I441" s="2">
        <f t="shared" si="104"/>
        <v>6923.6317101310906</v>
      </c>
      <c r="J441" s="41">
        <f t="shared" si="105"/>
        <v>461.57544734208187</v>
      </c>
      <c r="K441">
        <f t="shared" si="106"/>
        <v>1.7943093194629036</v>
      </c>
      <c r="L441">
        <f t="shared" si="107"/>
        <v>-12.373846974435711</v>
      </c>
      <c r="M441" s="41">
        <f t="shared" si="108"/>
        <v>21.507110749102655</v>
      </c>
      <c r="N441" s="5">
        <f t="shared" si="100"/>
        <v>-2.0114459855544423E-7</v>
      </c>
      <c r="O441" s="4">
        <f>SUM($N$41:N441)*0.1+$N$8</f>
        <v>-1.5522403991742949E-6</v>
      </c>
      <c r="P441" s="4">
        <f>SUM($O$41:O441)+0</f>
        <v>3.8247100197670282E-4</v>
      </c>
      <c r="Q441" s="5">
        <f t="shared" si="101"/>
        <v>-1.9154561879931064E-7</v>
      </c>
      <c r="R441" s="4">
        <f>SUM($Q$41:Q441)*0.1+$T$8</f>
        <v>-3.3800767544105147E-6</v>
      </c>
      <c r="S441" s="4">
        <f>SUM($R$41:R441)+0</f>
        <v>6.5765705681464887E-4</v>
      </c>
      <c r="T441">
        <f t="shared" si="109"/>
        <v>3.7194581759357225E-6</v>
      </c>
      <c r="U441">
        <f t="shared" si="110"/>
        <v>7.6078700812459287E-4</v>
      </c>
      <c r="W441" s="1"/>
    </row>
    <row r="442" spans="1:23" x14ac:dyDescent="0.25">
      <c r="A442" s="7"/>
      <c r="B442">
        <f t="shared" si="111"/>
        <v>40.1000000000003</v>
      </c>
      <c r="C442">
        <f t="shared" si="96"/>
        <v>0</v>
      </c>
      <c r="D442">
        <f t="shared" si="97"/>
        <v>318.30988618379064</v>
      </c>
      <c r="E442" s="2">
        <f t="shared" si="98"/>
        <v>-334.26143951509755</v>
      </c>
      <c r="F442">
        <f t="shared" si="102"/>
        <v>-19098.593171027438</v>
      </c>
      <c r="G442">
        <f t="shared" si="103"/>
        <v>4980.4954487748537</v>
      </c>
      <c r="H442">
        <f t="shared" si="99"/>
        <v>4742.8173041383852</v>
      </c>
      <c r="I442" s="2">
        <f t="shared" si="104"/>
        <v>6877.4741653968813</v>
      </c>
      <c r="J442" s="41">
        <f t="shared" si="105"/>
        <v>461.57544734208187</v>
      </c>
      <c r="K442">
        <f t="shared" si="106"/>
        <v>1.7823472573331505</v>
      </c>
      <c r="L442">
        <f t="shared" si="107"/>
        <v>-12.373846974435711</v>
      </c>
      <c r="M442" s="41">
        <f t="shared" si="108"/>
        <v>21.506116073944604</v>
      </c>
      <c r="N442" s="5">
        <f t="shared" si="100"/>
        <v>-1.9980363456507455E-7</v>
      </c>
      <c r="O442" s="4">
        <f>SUM($N$41:N442)*0.1+$N$8</f>
        <v>-1.5722207626308027E-6</v>
      </c>
      <c r="P442" s="4">
        <f>SUM($O$41:O442)+0</f>
        <v>3.8089878121407201E-4</v>
      </c>
      <c r="Q442" s="5">
        <f t="shared" si="101"/>
        <v>-1.9026864800731518E-7</v>
      </c>
      <c r="R442" s="4">
        <f>SUM($Q$41:Q442)*0.1+$T$8</f>
        <v>-3.3991036192112474E-6</v>
      </c>
      <c r="S442" s="4">
        <f>SUM($R$41:R442)+0</f>
        <v>6.5425795319543761E-4</v>
      </c>
      <c r="T442">
        <f t="shared" si="109"/>
        <v>3.7451012724067134E-6</v>
      </c>
      <c r="U442">
        <f t="shared" si="110"/>
        <v>7.5705835366228469E-4</v>
      </c>
      <c r="W442" s="1"/>
    </row>
    <row r="443" spans="1:23" x14ac:dyDescent="0.25">
      <c r="A443" s="7"/>
      <c r="B443">
        <f t="shared" si="111"/>
        <v>40.200000000000301</v>
      </c>
      <c r="C443">
        <f t="shared" si="96"/>
        <v>0</v>
      </c>
      <c r="D443">
        <f t="shared" si="97"/>
        <v>318.30988618379064</v>
      </c>
      <c r="E443" s="2">
        <f t="shared" si="98"/>
        <v>-334.26143951509755</v>
      </c>
      <c r="F443">
        <f t="shared" si="102"/>
        <v>-19098.593171027438</v>
      </c>
      <c r="G443">
        <f t="shared" si="103"/>
        <v>4947.0693048233434</v>
      </c>
      <c r="H443">
        <f t="shared" si="99"/>
        <v>4710.9863155200064</v>
      </c>
      <c r="I443" s="2">
        <f t="shared" si="104"/>
        <v>6831.3166206626729</v>
      </c>
      <c r="J443" s="41">
        <f t="shared" si="105"/>
        <v>461.57544734208187</v>
      </c>
      <c r="K443">
        <f t="shared" si="106"/>
        <v>1.7703851952033975</v>
      </c>
      <c r="L443">
        <f t="shared" si="107"/>
        <v>-12.373846974435711</v>
      </c>
      <c r="M443" s="41">
        <f t="shared" si="108"/>
        <v>21.50512800658603</v>
      </c>
      <c r="N443" s="5">
        <f t="shared" si="100"/>
        <v>-1.9846267057470486E-7</v>
      </c>
      <c r="O443" s="4">
        <f>SUM($N$41:N443)*0.1+$N$8</f>
        <v>-1.592067029688273E-6</v>
      </c>
      <c r="P443" s="4">
        <f>SUM($O$41:O443)+0</f>
        <v>3.7930671418438371E-4</v>
      </c>
      <c r="Q443" s="5">
        <f t="shared" si="101"/>
        <v>-1.8899167721531977E-7</v>
      </c>
      <c r="R443" s="4">
        <f>SUM($Q$41:Q443)*0.1+$T$8</f>
        <v>-3.4180027869327797E-6</v>
      </c>
      <c r="S443" s="4">
        <f>SUM($R$41:R443)+0</f>
        <v>6.5083995040850489E-4</v>
      </c>
      <c r="T443">
        <f t="shared" si="109"/>
        <v>3.7705994852941738E-6</v>
      </c>
      <c r="U443">
        <f t="shared" si="110"/>
        <v>7.533035407278389E-4</v>
      </c>
      <c r="W443" s="1"/>
    </row>
    <row r="444" spans="1:23" x14ac:dyDescent="0.25">
      <c r="A444" s="7"/>
      <c r="B444">
        <f t="shared" si="111"/>
        <v>40.300000000000303</v>
      </c>
      <c r="C444">
        <f t="shared" si="96"/>
        <v>0</v>
      </c>
      <c r="D444">
        <f t="shared" si="97"/>
        <v>318.30988618379064</v>
      </c>
      <c r="E444" s="2">
        <f t="shared" si="98"/>
        <v>-334.26143951509755</v>
      </c>
      <c r="F444">
        <f t="shared" si="102"/>
        <v>-19098.593171027438</v>
      </c>
      <c r="G444">
        <f t="shared" si="103"/>
        <v>4913.643160871834</v>
      </c>
      <c r="H444">
        <f t="shared" si="99"/>
        <v>4679.1553269016267</v>
      </c>
      <c r="I444" s="2">
        <f t="shared" si="104"/>
        <v>6785.1590759284645</v>
      </c>
      <c r="J444" s="41">
        <f t="shared" si="105"/>
        <v>461.57544734208187</v>
      </c>
      <c r="K444">
        <f t="shared" si="106"/>
        <v>1.7584231330736444</v>
      </c>
      <c r="L444">
        <f t="shared" si="107"/>
        <v>-12.373846974435711</v>
      </c>
      <c r="M444" s="41">
        <f t="shared" si="108"/>
        <v>21.504146547937772</v>
      </c>
      <c r="N444" s="5">
        <f t="shared" si="100"/>
        <v>-1.9712170658433524E-7</v>
      </c>
      <c r="O444" s="4">
        <f>SUM($N$41:N444)*0.1+$N$8</f>
        <v>-1.6117792003467068E-6</v>
      </c>
      <c r="P444" s="4">
        <f>SUM($O$41:O444)+0</f>
        <v>3.77694934984037E-4</v>
      </c>
      <c r="Q444" s="5">
        <f t="shared" si="101"/>
        <v>-1.8771470642332431E-7</v>
      </c>
      <c r="R444" s="4">
        <f>SUM($Q$41:Q444)*0.1+$T$8</f>
        <v>-3.4367742575751116E-6</v>
      </c>
      <c r="S444" s="4">
        <f>SUM($R$41:R444)+0</f>
        <v>6.4740317615092973E-4</v>
      </c>
      <c r="T444">
        <f t="shared" si="109"/>
        <v>3.7959517236394392E-6</v>
      </c>
      <c r="U444">
        <f t="shared" si="110"/>
        <v>7.4952273908328337E-4</v>
      </c>
      <c r="W444" s="1"/>
    </row>
    <row r="445" spans="1:23" x14ac:dyDescent="0.25">
      <c r="A445" s="7"/>
      <c r="B445">
        <f t="shared" si="111"/>
        <v>40.400000000000304</v>
      </c>
      <c r="C445">
        <f t="shared" si="96"/>
        <v>0</v>
      </c>
      <c r="D445">
        <f t="shared" si="97"/>
        <v>318.30988618379064</v>
      </c>
      <c r="E445" s="2">
        <f t="shared" si="98"/>
        <v>-334.26143951509755</v>
      </c>
      <c r="F445">
        <f t="shared" si="102"/>
        <v>-19098.593171027438</v>
      </c>
      <c r="G445">
        <f t="shared" si="103"/>
        <v>4880.2170169203227</v>
      </c>
      <c r="H445">
        <f t="shared" si="99"/>
        <v>4647.3243382832479</v>
      </c>
      <c r="I445" s="2">
        <f t="shared" si="104"/>
        <v>6739.0015311942552</v>
      </c>
      <c r="J445" s="41">
        <f t="shared" si="105"/>
        <v>461.57544734208187</v>
      </c>
      <c r="K445">
        <f t="shared" si="106"/>
        <v>1.7464610709438912</v>
      </c>
      <c r="L445">
        <f t="shared" si="107"/>
        <v>-12.373846974435711</v>
      </c>
      <c r="M445" s="41">
        <f t="shared" si="108"/>
        <v>21.503171698904744</v>
      </c>
      <c r="N445" s="5">
        <f t="shared" si="100"/>
        <v>-1.9578074259396551E-7</v>
      </c>
      <c r="O445" s="4">
        <f>SUM($N$41:N445)*0.1+$N$8</f>
        <v>-1.6313572746061031E-6</v>
      </c>
      <c r="P445" s="4">
        <f>SUM($O$41:O445)+0</f>
        <v>3.7606357770943091E-4</v>
      </c>
      <c r="Q445" s="5">
        <f t="shared" si="101"/>
        <v>-1.864377356313289E-7</v>
      </c>
      <c r="R445" s="4">
        <f>SUM($Q$41:Q445)*0.1+$T$8</f>
        <v>-3.4554180311382433E-6</v>
      </c>
      <c r="S445" s="4">
        <f>SUM($R$41:R445)+0</f>
        <v>6.4394775811979152E-4</v>
      </c>
      <c r="T445">
        <f t="shared" si="109"/>
        <v>3.8211569357101186E-6</v>
      </c>
      <c r="U445">
        <f t="shared" si="110"/>
        <v>7.4571611868533641E-4</v>
      </c>
      <c r="W445" s="1"/>
    </row>
    <row r="446" spans="1:23" x14ac:dyDescent="0.25">
      <c r="A446" s="7"/>
      <c r="B446">
        <f t="shared" si="111"/>
        <v>40.500000000000306</v>
      </c>
      <c r="C446">
        <f t="shared" si="96"/>
        <v>0</v>
      </c>
      <c r="D446">
        <f t="shared" si="97"/>
        <v>318.30988618379064</v>
      </c>
      <c r="E446" s="2">
        <f t="shared" si="98"/>
        <v>-334.26143951509755</v>
      </c>
      <c r="F446">
        <f t="shared" si="102"/>
        <v>-19098.593171027438</v>
      </c>
      <c r="G446">
        <f t="shared" si="103"/>
        <v>4846.7908729688124</v>
      </c>
      <c r="H446">
        <f t="shared" si="99"/>
        <v>4615.4933496648664</v>
      </c>
      <c r="I446" s="2">
        <f t="shared" si="104"/>
        <v>6692.843986460045</v>
      </c>
      <c r="J446" s="41">
        <f t="shared" si="105"/>
        <v>461.57544734208187</v>
      </c>
      <c r="K446">
        <f t="shared" si="106"/>
        <v>1.7344990088141379</v>
      </c>
      <c r="L446">
        <f t="shared" si="107"/>
        <v>-12.373846974435711</v>
      </c>
      <c r="M446" s="41">
        <f t="shared" si="108"/>
        <v>21.502203460385928</v>
      </c>
      <c r="N446" s="5">
        <f t="shared" si="100"/>
        <v>-1.9443977860359584E-7</v>
      </c>
      <c r="O446" s="4">
        <f>SUM($N$41:N446)*0.1+$N$8</f>
        <v>-1.6508012524664628E-6</v>
      </c>
      <c r="P446" s="4">
        <f>SUM($O$41:O446)+0</f>
        <v>3.7441277645696444E-4</v>
      </c>
      <c r="Q446" s="5">
        <f t="shared" si="101"/>
        <v>-1.8516076483933336E-7</v>
      </c>
      <c r="R446" s="4">
        <f>SUM($Q$41:Q446)*0.1+$T$8</f>
        <v>-3.4739341076221779E-6</v>
      </c>
      <c r="S446" s="4">
        <f>SUM($R$41:R446)+0</f>
        <v>6.4047382401216939E-4</v>
      </c>
      <c r="T446">
        <f t="shared" si="109"/>
        <v>3.8462141073067599E-6</v>
      </c>
      <c r="U446">
        <f t="shared" si="110"/>
        <v>7.4188384968199982E-4</v>
      </c>
      <c r="W446" s="1"/>
    </row>
    <row r="447" spans="1:23" x14ac:dyDescent="0.25">
      <c r="A447" s="7"/>
      <c r="B447">
        <f t="shared" si="111"/>
        <v>40.600000000000307</v>
      </c>
      <c r="C447">
        <f t="shared" si="96"/>
        <v>0</v>
      </c>
      <c r="D447">
        <f t="shared" si="97"/>
        <v>318.30988618379064</v>
      </c>
      <c r="E447" s="2">
        <f t="shared" si="98"/>
        <v>-334.26143951509755</v>
      </c>
      <c r="F447">
        <f t="shared" si="102"/>
        <v>-19098.593171027438</v>
      </c>
      <c r="G447">
        <f t="shared" si="103"/>
        <v>4813.364729017303</v>
      </c>
      <c r="H447">
        <f t="shared" si="99"/>
        <v>4583.6623610464867</v>
      </c>
      <c r="I447" s="2">
        <f t="shared" si="104"/>
        <v>6646.6864417258366</v>
      </c>
      <c r="J447" s="41">
        <f t="shared" si="105"/>
        <v>461.57544734208187</v>
      </c>
      <c r="K447">
        <f t="shared" si="106"/>
        <v>1.7225369466843847</v>
      </c>
      <c r="L447">
        <f t="shared" si="107"/>
        <v>-12.373846974435711</v>
      </c>
      <c r="M447" s="41">
        <f t="shared" si="108"/>
        <v>21.501241833274381</v>
      </c>
      <c r="N447" s="5">
        <f t="shared" si="100"/>
        <v>-1.9309881461322619E-7</v>
      </c>
      <c r="O447" s="4">
        <f>SUM($N$41:N447)*0.1+$N$8</f>
        <v>-1.6701111339277854E-6</v>
      </c>
      <c r="P447" s="4">
        <f>SUM($O$41:O447)+0</f>
        <v>3.7274266532303664E-4</v>
      </c>
      <c r="Q447" s="5">
        <f t="shared" si="101"/>
        <v>-1.8388379404733792E-7</v>
      </c>
      <c r="R447" s="4">
        <f>SUM($Q$41:Q447)*0.1+$T$8</f>
        <v>-3.4923224870269106E-6</v>
      </c>
      <c r="S447" s="4">
        <f>SUM($R$41:R447)+0</f>
        <v>6.3698150152514249E-4</v>
      </c>
      <c r="T447">
        <f t="shared" si="109"/>
        <v>3.8711222601544606E-6</v>
      </c>
      <c r="U447">
        <f t="shared" si="110"/>
        <v>7.3802610240922132E-4</v>
      </c>
      <c r="W447" s="1"/>
    </row>
    <row r="448" spans="1:23" x14ac:dyDescent="0.25">
      <c r="A448" s="7"/>
      <c r="B448">
        <f t="shared" si="111"/>
        <v>40.700000000000308</v>
      </c>
      <c r="C448">
        <f t="shared" si="96"/>
        <v>0</v>
      </c>
      <c r="D448">
        <f t="shared" si="97"/>
        <v>318.30988618379064</v>
      </c>
      <c r="E448" s="2">
        <f t="shared" si="98"/>
        <v>-334.26143951509755</v>
      </c>
      <c r="F448">
        <f t="shared" si="102"/>
        <v>-19098.593171027438</v>
      </c>
      <c r="G448">
        <f t="shared" si="103"/>
        <v>4779.9385850657927</v>
      </c>
      <c r="H448">
        <f t="shared" si="99"/>
        <v>4551.831372428107</v>
      </c>
      <c r="I448" s="2">
        <f t="shared" si="104"/>
        <v>6600.5288969916282</v>
      </c>
      <c r="J448" s="41">
        <f t="shared" si="105"/>
        <v>461.57544734208187</v>
      </c>
      <c r="K448">
        <f t="shared" si="106"/>
        <v>1.7105748845546318</v>
      </c>
      <c r="L448">
        <f t="shared" si="107"/>
        <v>-12.373846974435711</v>
      </c>
      <c r="M448" s="41">
        <f t="shared" si="108"/>
        <v>21.500286818457202</v>
      </c>
      <c r="N448" s="5">
        <f t="shared" si="100"/>
        <v>-1.9175785062285652E-7</v>
      </c>
      <c r="O448" s="4">
        <f>SUM($N$41:N448)*0.1+$N$8</f>
        <v>-1.689286918990071E-6</v>
      </c>
      <c r="P448" s="4">
        <f>SUM($O$41:O448)+0</f>
        <v>3.7105337840404658E-4</v>
      </c>
      <c r="Q448" s="5">
        <f t="shared" si="101"/>
        <v>-1.8260682325534246E-7</v>
      </c>
      <c r="R448" s="4">
        <f>SUM($Q$41:Q448)*0.1+$T$8</f>
        <v>-3.5105831693524463E-6</v>
      </c>
      <c r="S448" s="4">
        <f>SUM($R$41:R448)+0</f>
        <v>6.3347091835579009E-4</v>
      </c>
      <c r="T448">
        <f t="shared" si="109"/>
        <v>3.8958804503746819E-6</v>
      </c>
      <c r="U448">
        <f t="shared" si="110"/>
        <v>7.3414304738762229E-4</v>
      </c>
      <c r="W448" s="1"/>
    </row>
    <row r="449" spans="1:23" x14ac:dyDescent="0.25">
      <c r="A449" s="7"/>
      <c r="B449">
        <f t="shared" si="111"/>
        <v>40.80000000000031</v>
      </c>
      <c r="C449">
        <f t="shared" si="96"/>
        <v>0</v>
      </c>
      <c r="D449">
        <f t="shared" si="97"/>
        <v>318.30988618379064</v>
      </c>
      <c r="E449" s="2">
        <f t="shared" si="98"/>
        <v>-334.26143951509755</v>
      </c>
      <c r="F449">
        <f t="shared" si="102"/>
        <v>-19098.593171027438</v>
      </c>
      <c r="G449">
        <f t="shared" si="103"/>
        <v>4746.5124411142824</v>
      </c>
      <c r="H449">
        <f t="shared" si="99"/>
        <v>4520.0003838097291</v>
      </c>
      <c r="I449" s="2">
        <f t="shared" si="104"/>
        <v>6554.3713522574199</v>
      </c>
      <c r="J449" s="41">
        <f t="shared" si="105"/>
        <v>461.57544734208187</v>
      </c>
      <c r="K449">
        <f t="shared" si="106"/>
        <v>1.6986128224248789</v>
      </c>
      <c r="L449">
        <f t="shared" si="107"/>
        <v>-12.373846974435711</v>
      </c>
      <c r="M449" s="41">
        <f t="shared" si="108"/>
        <v>21.499338416815565</v>
      </c>
      <c r="N449" s="5">
        <f t="shared" si="100"/>
        <v>-1.9041688663248685E-7</v>
      </c>
      <c r="O449" s="4">
        <f>SUM($N$41:N449)*0.1+$N$8</f>
        <v>-1.7083286076533196E-6</v>
      </c>
      <c r="P449" s="4">
        <f>SUM($O$41:O449)+0</f>
        <v>3.6934504979639328E-4</v>
      </c>
      <c r="Q449" s="5">
        <f t="shared" si="101"/>
        <v>-1.8132985246334708E-7</v>
      </c>
      <c r="R449" s="4">
        <f>SUM($Q$41:Q449)*0.1+$T$8</f>
        <v>-3.5287161545987817E-6</v>
      </c>
      <c r="S449" s="4">
        <f>SUM($R$41:R449)+0</f>
        <v>6.2994220220119132E-4</v>
      </c>
      <c r="T449">
        <f t="shared" si="109"/>
        <v>3.9204877670327126E-6</v>
      </c>
      <c r="U449">
        <f t="shared" si="110"/>
        <v>7.302348553192917E-4</v>
      </c>
      <c r="W449" s="1"/>
    </row>
    <row r="450" spans="1:23" x14ac:dyDescent="0.25">
      <c r="A450" s="7"/>
      <c r="B450">
        <f t="shared" si="111"/>
        <v>40.900000000000311</v>
      </c>
      <c r="C450">
        <f t="shared" si="96"/>
        <v>0</v>
      </c>
      <c r="D450">
        <f t="shared" si="97"/>
        <v>318.30988618379064</v>
      </c>
      <c r="E450" s="2">
        <f t="shared" si="98"/>
        <v>-334.26143951509755</v>
      </c>
      <c r="F450">
        <f t="shared" si="102"/>
        <v>-19098.593171027438</v>
      </c>
      <c r="G450">
        <f t="shared" si="103"/>
        <v>4713.0862971627721</v>
      </c>
      <c r="H450">
        <f t="shared" si="99"/>
        <v>4488.1693951913494</v>
      </c>
      <c r="I450" s="2">
        <f t="shared" si="104"/>
        <v>6508.2138075232106</v>
      </c>
      <c r="J450" s="41">
        <f t="shared" si="105"/>
        <v>461.57544734208187</v>
      </c>
      <c r="K450">
        <f t="shared" si="106"/>
        <v>1.6866507602951257</v>
      </c>
      <c r="L450">
        <f t="shared" si="107"/>
        <v>-12.373846974435711</v>
      </c>
      <c r="M450" s="41">
        <f t="shared" si="108"/>
        <v>21.498396629224693</v>
      </c>
      <c r="N450" s="5">
        <f t="shared" si="100"/>
        <v>-1.8907592264211718E-7</v>
      </c>
      <c r="O450" s="4">
        <f>SUM($N$41:N450)*0.1+$N$8</f>
        <v>-1.7272361999175312E-6</v>
      </c>
      <c r="P450" s="4">
        <f>SUM($O$41:O450)+0</f>
        <v>3.6761781359647577E-4</v>
      </c>
      <c r="Q450" s="5">
        <f t="shared" si="101"/>
        <v>-1.8005288167135161E-7</v>
      </c>
      <c r="R450" s="4">
        <f>SUM($Q$41:Q450)*0.1+$T$8</f>
        <v>-3.5467214427659168E-6</v>
      </c>
      <c r="S450" s="4">
        <f>SUM($R$41:R450)+0</f>
        <v>6.2639548075842544E-4</v>
      </c>
      <c r="T450">
        <f t="shared" si="109"/>
        <v>3.944943330756616E-6</v>
      </c>
      <c r="U450">
        <f t="shared" si="110"/>
        <v>7.2630169708464277E-4</v>
      </c>
      <c r="W450" s="1"/>
    </row>
    <row r="451" spans="1:23" x14ac:dyDescent="0.25">
      <c r="A451" s="7"/>
      <c r="B451">
        <f t="shared" si="111"/>
        <v>41.000000000000313</v>
      </c>
      <c r="C451">
        <f t="shared" si="96"/>
        <v>0</v>
      </c>
      <c r="D451">
        <f t="shared" si="97"/>
        <v>318.30988618379064</v>
      </c>
      <c r="E451" s="2">
        <f t="shared" si="98"/>
        <v>-334.26143951509755</v>
      </c>
      <c r="F451">
        <f t="shared" si="102"/>
        <v>-19098.593171027438</v>
      </c>
      <c r="G451">
        <f t="shared" si="103"/>
        <v>4679.6601532112618</v>
      </c>
      <c r="H451">
        <f t="shared" si="99"/>
        <v>4456.3384065729697</v>
      </c>
      <c r="I451" s="2">
        <f t="shared" si="104"/>
        <v>6462.0562627890022</v>
      </c>
      <c r="J451" s="41">
        <f t="shared" si="105"/>
        <v>461.57544734208187</v>
      </c>
      <c r="K451">
        <f t="shared" si="106"/>
        <v>1.6746886981653726</v>
      </c>
      <c r="L451">
        <f t="shared" si="107"/>
        <v>-12.373846974435711</v>
      </c>
      <c r="M451" s="41">
        <f t="shared" si="108"/>
        <v>21.497461456553847</v>
      </c>
      <c r="N451" s="5">
        <f t="shared" si="100"/>
        <v>-1.8773495865174748E-7</v>
      </c>
      <c r="O451" s="4">
        <f>SUM($N$41:N451)*0.1+$N$8</f>
        <v>-1.7460096957827061E-6</v>
      </c>
      <c r="P451" s="4">
        <f>SUM($O$41:O451)+0</f>
        <v>3.6587180390069306E-4</v>
      </c>
      <c r="Q451" s="5">
        <f t="shared" si="101"/>
        <v>-1.7877591087935615E-7</v>
      </c>
      <c r="R451" s="4">
        <f>SUM($Q$41:Q451)*0.1+$T$8</f>
        <v>-3.5645990338538515E-6</v>
      </c>
      <c r="S451" s="4">
        <f>SUM($R$41:R451)+0</f>
        <v>6.2283088172457161E-4</v>
      </c>
      <c r="T451">
        <f t="shared" si="109"/>
        <v>3.9692462924236671E-6</v>
      </c>
      <c r="U451">
        <f t="shared" si="110"/>
        <v>7.2234374373933256E-4</v>
      </c>
      <c r="W451" s="1"/>
    </row>
    <row r="452" spans="1:23" x14ac:dyDescent="0.25">
      <c r="A452" s="7"/>
      <c r="B452">
        <f t="shared" si="111"/>
        <v>41.100000000000314</v>
      </c>
      <c r="C452">
        <f t="shared" si="96"/>
        <v>0</v>
      </c>
      <c r="D452">
        <f t="shared" si="97"/>
        <v>318.30988618379064</v>
      </c>
      <c r="E452" s="2">
        <f t="shared" si="98"/>
        <v>-334.26143951509755</v>
      </c>
      <c r="F452">
        <f t="shared" si="102"/>
        <v>-19098.593171027438</v>
      </c>
      <c r="G452">
        <f t="shared" si="103"/>
        <v>4646.2340092597515</v>
      </c>
      <c r="H452">
        <f t="shared" si="99"/>
        <v>4424.50741795459</v>
      </c>
      <c r="I452" s="2">
        <f t="shared" si="104"/>
        <v>6415.8987180547929</v>
      </c>
      <c r="J452" s="41">
        <f t="shared" si="105"/>
        <v>461.57544734208187</v>
      </c>
      <c r="K452">
        <f t="shared" si="106"/>
        <v>1.6627266360356194</v>
      </c>
      <c r="L452">
        <f t="shared" si="107"/>
        <v>-12.373846974435711</v>
      </c>
      <c r="M452" s="41">
        <f t="shared" si="108"/>
        <v>21.496532899666352</v>
      </c>
      <c r="N452" s="5">
        <f t="shared" si="100"/>
        <v>-1.863939946613778E-7</v>
      </c>
      <c r="O452" s="4">
        <f>SUM($N$41:N452)*0.1+$N$8</f>
        <v>-1.764649095248844E-6</v>
      </c>
      <c r="P452" s="4">
        <f>SUM($O$41:O452)+0</f>
        <v>3.641071548054442E-4</v>
      </c>
      <c r="Q452" s="5">
        <f t="shared" si="101"/>
        <v>-1.7749894008736072E-7</v>
      </c>
      <c r="R452" s="4">
        <f>SUM($Q$41:Q452)*0.1+$T$8</f>
        <v>-3.5823489278625876E-6</v>
      </c>
      <c r="S452" s="4">
        <f>SUM($R$41:R452)+0</f>
        <v>6.1924853279670907E-4</v>
      </c>
      <c r="T452">
        <f t="shared" si="109"/>
        <v>3.9933958319105803E-6</v>
      </c>
      <c r="U452">
        <f t="shared" si="110"/>
        <v>7.1836116651124212E-4</v>
      </c>
      <c r="W452" s="1"/>
    </row>
    <row r="453" spans="1:23" x14ac:dyDescent="0.25">
      <c r="A453" s="7"/>
      <c r="B453">
        <f t="shared" si="111"/>
        <v>41.200000000000315</v>
      </c>
      <c r="C453">
        <f t="shared" si="96"/>
        <v>0</v>
      </c>
      <c r="D453">
        <f t="shared" si="97"/>
        <v>318.30988618379064</v>
      </c>
      <c r="E453" s="2">
        <f t="shared" si="98"/>
        <v>-334.26143951509755</v>
      </c>
      <c r="F453">
        <f t="shared" si="102"/>
        <v>-19098.593171027438</v>
      </c>
      <c r="G453">
        <f t="shared" si="103"/>
        <v>4612.8078653082412</v>
      </c>
      <c r="H453">
        <f t="shared" si="99"/>
        <v>4392.6764293362103</v>
      </c>
      <c r="I453" s="2">
        <f t="shared" si="104"/>
        <v>6369.7411733205836</v>
      </c>
      <c r="J453" s="41">
        <f t="shared" si="105"/>
        <v>461.57544734208187</v>
      </c>
      <c r="K453">
        <f t="shared" si="106"/>
        <v>1.6507645739058663</v>
      </c>
      <c r="L453">
        <f t="shared" si="107"/>
        <v>-12.373846974435711</v>
      </c>
      <c r="M453" s="41">
        <f t="shared" si="108"/>
        <v>21.495610959419555</v>
      </c>
      <c r="N453" s="5">
        <f t="shared" si="100"/>
        <v>-1.8505303067100813E-7</v>
      </c>
      <c r="O453" s="4">
        <f>SUM($N$41:N453)*0.1+$N$8</f>
        <v>-1.7831543983159449E-6</v>
      </c>
      <c r="P453" s="4">
        <f>SUM($O$41:O453)+0</f>
        <v>3.6232400040712824E-4</v>
      </c>
      <c r="Q453" s="5">
        <f t="shared" si="101"/>
        <v>-1.7622196929536525E-7</v>
      </c>
      <c r="R453" s="4">
        <f>SUM($Q$41:Q453)*0.1+$T$8</f>
        <v>-3.599971124792125E-6</v>
      </c>
      <c r="S453" s="4">
        <f>SUM($R$41:R453)+0</f>
        <v>6.1564856167191698E-4</v>
      </c>
      <c r="T453">
        <f t="shared" si="109"/>
        <v>4.0173911569040149E-6</v>
      </c>
      <c r="U453">
        <f t="shared" si="110"/>
        <v>7.143541367975164E-4</v>
      </c>
      <c r="W453" s="1"/>
    </row>
    <row r="454" spans="1:23" x14ac:dyDescent="0.25">
      <c r="A454" s="7"/>
      <c r="B454">
        <f t="shared" si="111"/>
        <v>41.300000000000317</v>
      </c>
      <c r="C454">
        <f t="shared" si="96"/>
        <v>0</v>
      </c>
      <c r="D454">
        <f t="shared" si="97"/>
        <v>318.30988618379064</v>
      </c>
      <c r="E454" s="2">
        <f t="shared" si="98"/>
        <v>-334.26143951509755</v>
      </c>
      <c r="F454">
        <f t="shared" si="102"/>
        <v>-19098.593171027438</v>
      </c>
      <c r="G454">
        <f t="shared" si="103"/>
        <v>4579.3817213567308</v>
      </c>
      <c r="H454">
        <f t="shared" si="99"/>
        <v>4360.8454407178324</v>
      </c>
      <c r="I454" s="2">
        <f t="shared" si="104"/>
        <v>6323.5836285863761</v>
      </c>
      <c r="J454" s="41">
        <f t="shared" si="105"/>
        <v>461.57544734208187</v>
      </c>
      <c r="K454">
        <f t="shared" si="106"/>
        <v>1.6388025117761136</v>
      </c>
      <c r="L454">
        <f t="shared" si="107"/>
        <v>-12.373846974435711</v>
      </c>
      <c r="M454" s="41">
        <f t="shared" si="108"/>
        <v>21.494695636664854</v>
      </c>
      <c r="N454" s="5">
        <f t="shared" si="100"/>
        <v>-1.8371206668063846E-7</v>
      </c>
      <c r="O454" s="4">
        <f>SUM($N$41:N454)*0.1+$N$8</f>
        <v>-1.8015256049840087E-6</v>
      </c>
      <c r="P454" s="4">
        <f>SUM($O$41:O454)+0</f>
        <v>3.6052247480214422E-4</v>
      </c>
      <c r="Q454" s="5">
        <f t="shared" si="101"/>
        <v>-1.7494499850336987E-7</v>
      </c>
      <c r="R454" s="4">
        <f>SUM($Q$41:Q454)*0.1+$T$8</f>
        <v>-3.6174656246424621E-6</v>
      </c>
      <c r="S454" s="4">
        <f>SUM($R$41:R454)+0</f>
        <v>6.1203109604727449E-4</v>
      </c>
      <c r="T454">
        <f t="shared" si="109"/>
        <v>4.0412315017681032E-6</v>
      </c>
      <c r="U454">
        <f t="shared" si="110"/>
        <v>7.1032282616166208E-4</v>
      </c>
      <c r="W454" s="1"/>
    </row>
    <row r="455" spans="1:23" x14ac:dyDescent="0.25">
      <c r="A455" s="7"/>
      <c r="B455">
        <f t="shared" si="111"/>
        <v>41.400000000000318</v>
      </c>
      <c r="C455">
        <f t="shared" si="96"/>
        <v>0</v>
      </c>
      <c r="D455">
        <f t="shared" si="97"/>
        <v>318.30988618379064</v>
      </c>
      <c r="E455" s="2">
        <f t="shared" si="98"/>
        <v>-334.26143951509755</v>
      </c>
      <c r="F455">
        <f t="shared" si="102"/>
        <v>-19098.593171027438</v>
      </c>
      <c r="G455">
        <f t="shared" si="103"/>
        <v>4545.9555774052205</v>
      </c>
      <c r="H455">
        <f t="shared" si="99"/>
        <v>4329.0144520994527</v>
      </c>
      <c r="I455" s="2">
        <f t="shared" si="104"/>
        <v>6277.4260838521677</v>
      </c>
      <c r="J455" s="41">
        <f t="shared" si="105"/>
        <v>461.57544734208187</v>
      </c>
      <c r="K455">
        <f t="shared" si="106"/>
        <v>1.6268404496463604</v>
      </c>
      <c r="L455">
        <f t="shared" si="107"/>
        <v>-12.373846974435711</v>
      </c>
      <c r="M455" s="41">
        <f t="shared" si="108"/>
        <v>21.493786932247676</v>
      </c>
      <c r="N455" s="5">
        <f t="shared" si="100"/>
        <v>-1.8237110269026879E-7</v>
      </c>
      <c r="O455" s="4">
        <f>SUM($N$41:N455)*0.1+$N$8</f>
        <v>-1.8197627152530355E-6</v>
      </c>
      <c r="P455" s="4">
        <f>SUM($O$41:O455)+0</f>
        <v>3.5870271208689116E-4</v>
      </c>
      <c r="Q455" s="5">
        <f t="shared" si="101"/>
        <v>-1.7366802771137441E-7</v>
      </c>
      <c r="R455" s="4">
        <f>SUM($Q$41:Q455)*0.1+$T$8</f>
        <v>-3.6348324274135989E-6</v>
      </c>
      <c r="S455" s="4">
        <f>SUM($R$41:R455)+0</f>
        <v>6.0839626361986084E-4</v>
      </c>
      <c r="T455">
        <f t="shared" si="109"/>
        <v>4.0649161264659004E-6</v>
      </c>
      <c r="U455">
        <f t="shared" si="110"/>
        <v>7.0626740633070303E-4</v>
      </c>
      <c r="W455" s="1"/>
    </row>
    <row r="456" spans="1:23" x14ac:dyDescent="0.25">
      <c r="A456" s="7"/>
      <c r="B456">
        <f t="shared" si="111"/>
        <v>41.50000000000032</v>
      </c>
      <c r="C456">
        <f t="shared" si="96"/>
        <v>0</v>
      </c>
      <c r="D456">
        <f t="shared" si="97"/>
        <v>318.30988618379064</v>
      </c>
      <c r="E456" s="2">
        <f t="shared" si="98"/>
        <v>-334.26143951509755</v>
      </c>
      <c r="F456">
        <f t="shared" si="102"/>
        <v>-19098.593171027438</v>
      </c>
      <c r="G456">
        <f t="shared" si="103"/>
        <v>4512.5294334537102</v>
      </c>
      <c r="H456">
        <f t="shared" si="99"/>
        <v>4297.1834634810712</v>
      </c>
      <c r="I456" s="2">
        <f t="shared" si="104"/>
        <v>6231.2685391179566</v>
      </c>
      <c r="J456" s="41">
        <f t="shared" si="105"/>
        <v>461.57544734208187</v>
      </c>
      <c r="K456">
        <f t="shared" si="106"/>
        <v>1.6148783875166068</v>
      </c>
      <c r="L456">
        <f t="shared" si="107"/>
        <v>-12.373846974435711</v>
      </c>
      <c r="M456" s="41">
        <f t="shared" si="108"/>
        <v>21.492884847007478</v>
      </c>
      <c r="N456" s="5">
        <f t="shared" si="100"/>
        <v>-1.8103013869989911E-7</v>
      </c>
      <c r="O456" s="4">
        <f>SUM($N$41:N456)*0.1+$N$8</f>
        <v>-1.8378657291230253E-6</v>
      </c>
      <c r="P456" s="4">
        <f>SUM($O$41:O456)+0</f>
        <v>3.5686484635776813E-4</v>
      </c>
      <c r="Q456" s="5">
        <f t="shared" si="101"/>
        <v>-1.7239105691937889E-7</v>
      </c>
      <c r="R456" s="4">
        <f>SUM($Q$41:Q456)*0.1+$T$8</f>
        <v>-3.6520715331055353E-6</v>
      </c>
      <c r="S456" s="4">
        <f>SUM($R$41:R456)+0</f>
        <v>6.047441920867553E-4</v>
      </c>
      <c r="T456">
        <f t="shared" si="109"/>
        <v>4.0884443155318533E-6</v>
      </c>
      <c r="U456">
        <f t="shared" si="110"/>
        <v>7.0218804919239112E-4</v>
      </c>
      <c r="W456" s="1"/>
    </row>
    <row r="457" spans="1:23" x14ac:dyDescent="0.25">
      <c r="A457" s="7"/>
      <c r="B457">
        <f t="shared" si="111"/>
        <v>41.600000000000321</v>
      </c>
      <c r="C457">
        <f t="shared" si="96"/>
        <v>0</v>
      </c>
      <c r="D457">
        <f t="shared" si="97"/>
        <v>318.30988618379064</v>
      </c>
      <c r="E457" s="2">
        <f t="shared" si="98"/>
        <v>-334.26143951509755</v>
      </c>
      <c r="F457">
        <f t="shared" si="102"/>
        <v>-19098.593171027438</v>
      </c>
      <c r="G457">
        <f t="shared" si="103"/>
        <v>4479.1032895021999</v>
      </c>
      <c r="H457">
        <f t="shared" si="99"/>
        <v>4265.3524748626915</v>
      </c>
      <c r="I457" s="2">
        <f t="shared" si="104"/>
        <v>6185.1109943837473</v>
      </c>
      <c r="J457" s="41">
        <f t="shared" si="105"/>
        <v>461.57544734208187</v>
      </c>
      <c r="K457">
        <f t="shared" si="106"/>
        <v>1.6029163253868537</v>
      </c>
      <c r="L457">
        <f t="shared" si="107"/>
        <v>-12.373846974435711</v>
      </c>
      <c r="M457" s="41">
        <f t="shared" si="108"/>
        <v>21.491989381777742</v>
      </c>
      <c r="N457" s="5">
        <f t="shared" si="100"/>
        <v>-1.7968917470952941E-7</v>
      </c>
      <c r="O457" s="4">
        <f>SUM($N$41:N457)*0.1+$N$8</f>
        <v>-1.855834646593978E-6</v>
      </c>
      <c r="P457" s="4">
        <f>SUM($O$41:O457)+0</f>
        <v>3.5500901171117417E-4</v>
      </c>
      <c r="Q457" s="5">
        <f t="shared" si="101"/>
        <v>-1.7111408612738343E-7</v>
      </c>
      <c r="R457" s="4">
        <f>SUM($Q$41:Q457)*0.1+$T$8</f>
        <v>-3.6691829417182748E-6</v>
      </c>
      <c r="S457" s="4">
        <f>SUM($R$41:R457)+0</f>
        <v>6.0107500914503701E-4</v>
      </c>
      <c r="T457">
        <f t="shared" si="109"/>
        <v>4.1118153770925768E-6</v>
      </c>
      <c r="U457">
        <f t="shared" si="110"/>
        <v>6.9808492679247194E-4</v>
      </c>
      <c r="W457" s="1"/>
    </row>
    <row r="458" spans="1:23" x14ac:dyDescent="0.25">
      <c r="A458" s="7"/>
      <c r="B458">
        <f t="shared" si="111"/>
        <v>41.700000000000323</v>
      </c>
      <c r="C458">
        <f t="shared" si="96"/>
        <v>0</v>
      </c>
      <c r="D458">
        <f t="shared" si="97"/>
        <v>318.30988618379064</v>
      </c>
      <c r="E458" s="2">
        <f t="shared" si="98"/>
        <v>-334.26143951509755</v>
      </c>
      <c r="F458">
        <f t="shared" si="102"/>
        <v>-19098.593171027438</v>
      </c>
      <c r="G458">
        <f t="shared" si="103"/>
        <v>4445.6771455506896</v>
      </c>
      <c r="H458">
        <f t="shared" si="99"/>
        <v>4233.5214862443117</v>
      </c>
      <c r="I458" s="2">
        <f t="shared" si="104"/>
        <v>6138.9534496495389</v>
      </c>
      <c r="J458" s="41">
        <f t="shared" si="105"/>
        <v>461.57544734208187</v>
      </c>
      <c r="K458">
        <f t="shared" si="106"/>
        <v>1.5909542632571005</v>
      </c>
      <c r="L458">
        <f t="shared" si="107"/>
        <v>-12.373846974435711</v>
      </c>
      <c r="M458" s="41">
        <f t="shared" si="108"/>
        <v>21.491100537385968</v>
      </c>
      <c r="N458" s="5">
        <f t="shared" si="100"/>
        <v>-1.7834821071915974E-7</v>
      </c>
      <c r="O458" s="4">
        <f>SUM($N$41:N458)*0.1+$N$8</f>
        <v>-1.8736694676658942E-6</v>
      </c>
      <c r="P458" s="4">
        <f>SUM($O$41:O458)+0</f>
        <v>3.531353422435083E-4</v>
      </c>
      <c r="Q458" s="5">
        <f t="shared" si="101"/>
        <v>-1.6983711533538797E-7</v>
      </c>
      <c r="R458" s="4">
        <f>SUM($Q$41:Q458)*0.1+$T$8</f>
        <v>-3.6861666532518123E-6</v>
      </c>
      <c r="S458" s="4">
        <f>SUM($R$41:R458)+0</f>
        <v>5.9738884249178523E-4</v>
      </c>
      <c r="T458">
        <f t="shared" si="109"/>
        <v>4.1350286419333374E-6</v>
      </c>
      <c r="U458">
        <f t="shared" si="110"/>
        <v>6.9395821133200436E-4</v>
      </c>
      <c r="W458" s="1"/>
    </row>
    <row r="459" spans="1:23" x14ac:dyDescent="0.25">
      <c r="A459" s="7"/>
      <c r="B459">
        <f t="shared" si="111"/>
        <v>41.800000000000324</v>
      </c>
      <c r="C459">
        <f t="shared" si="96"/>
        <v>0</v>
      </c>
      <c r="D459">
        <f t="shared" si="97"/>
        <v>318.30988618379064</v>
      </c>
      <c r="E459" s="2">
        <f t="shared" si="98"/>
        <v>-334.26143951509755</v>
      </c>
      <c r="F459">
        <f t="shared" si="102"/>
        <v>-19098.593171027438</v>
      </c>
      <c r="G459">
        <f t="shared" si="103"/>
        <v>4412.2510015991793</v>
      </c>
      <c r="H459">
        <f t="shared" si="99"/>
        <v>4201.6904976259339</v>
      </c>
      <c r="I459" s="2">
        <f t="shared" si="104"/>
        <v>6092.7959049153314</v>
      </c>
      <c r="J459" s="41">
        <f t="shared" si="105"/>
        <v>461.57544734208187</v>
      </c>
      <c r="K459">
        <f t="shared" si="106"/>
        <v>1.5789922011273478</v>
      </c>
      <c r="L459">
        <f t="shared" si="107"/>
        <v>-12.373846974435711</v>
      </c>
      <c r="M459" s="41">
        <f t="shared" si="108"/>
        <v>21.490218314653678</v>
      </c>
      <c r="N459" s="5">
        <f t="shared" si="100"/>
        <v>-1.7700724672879007E-7</v>
      </c>
      <c r="O459" s="4">
        <f>SUM($N$41:N459)*0.1+$N$8</f>
        <v>-1.8913701923387732E-6</v>
      </c>
      <c r="P459" s="4">
        <f>SUM($O$41:O459)+0</f>
        <v>3.5124397205116953E-4</v>
      </c>
      <c r="Q459" s="5">
        <f t="shared" si="101"/>
        <v>-1.6856014454339259E-7</v>
      </c>
      <c r="R459" s="4">
        <f>SUM($Q$41:Q459)*0.1+$T$8</f>
        <v>-3.7030226677061529E-6</v>
      </c>
      <c r="S459" s="4">
        <f>SUM($R$41:R459)+0</f>
        <v>5.9368581982407911E-4</v>
      </c>
      <c r="T459">
        <f t="shared" si="109"/>
        <v>4.158083462607888E-6</v>
      </c>
      <c r="U459">
        <f t="shared" si="110"/>
        <v>6.8980807516473141E-4</v>
      </c>
      <c r="W459" s="1"/>
    </row>
    <row r="460" spans="1:23" x14ac:dyDescent="0.25">
      <c r="A460" s="7"/>
      <c r="B460">
        <f t="shared" si="111"/>
        <v>41.900000000000325</v>
      </c>
      <c r="C460">
        <f t="shared" si="96"/>
        <v>0</v>
      </c>
      <c r="D460">
        <f t="shared" si="97"/>
        <v>318.30988618379064</v>
      </c>
      <c r="E460" s="2">
        <f t="shared" si="98"/>
        <v>-334.26143951509755</v>
      </c>
      <c r="F460">
        <f t="shared" si="102"/>
        <v>-19098.593171027438</v>
      </c>
      <c r="G460">
        <f t="shared" si="103"/>
        <v>4378.824857647669</v>
      </c>
      <c r="H460">
        <f t="shared" si="99"/>
        <v>4169.8595090075542</v>
      </c>
      <c r="I460" s="2">
        <f t="shared" si="104"/>
        <v>6046.6383601811222</v>
      </c>
      <c r="J460" s="41">
        <f t="shared" si="105"/>
        <v>461.57544734208187</v>
      </c>
      <c r="K460">
        <f t="shared" si="106"/>
        <v>1.5670301389975947</v>
      </c>
      <c r="L460">
        <f t="shared" si="107"/>
        <v>-12.373846974435711</v>
      </c>
      <c r="M460" s="41">
        <f t="shared" si="108"/>
        <v>21.489342714396415</v>
      </c>
      <c r="N460" s="5">
        <f t="shared" si="100"/>
        <v>-1.756662827384204E-7</v>
      </c>
      <c r="O460" s="4">
        <f>SUM($N$41:N460)*0.1+$N$8</f>
        <v>-1.9089368206126155E-6</v>
      </c>
      <c r="P460" s="4">
        <f>SUM($O$41:O460)+0</f>
        <v>3.493350352305569E-4</v>
      </c>
      <c r="Q460" s="5">
        <f t="shared" si="101"/>
        <v>-1.6728317375139713E-7</v>
      </c>
      <c r="R460" s="4">
        <f>SUM($Q$41:Q460)*0.1+$T$8</f>
        <v>-3.7197509850812931E-6</v>
      </c>
      <c r="S460" s="4">
        <f>SUM($R$41:R460)+0</f>
        <v>5.899660688389978E-4</v>
      </c>
      <c r="T460">
        <f t="shared" si="109"/>
        <v>4.180979212589301E-6</v>
      </c>
      <c r="U460">
        <f t="shared" si="110"/>
        <v>6.8563469079450435E-4</v>
      </c>
      <c r="W460" s="1"/>
    </row>
    <row r="461" spans="1:23" x14ac:dyDescent="0.25">
      <c r="A461" s="7"/>
      <c r="B461">
        <f t="shared" si="111"/>
        <v>42.000000000000327</v>
      </c>
      <c r="C461">
        <f t="shared" si="96"/>
        <v>0</v>
      </c>
      <c r="D461">
        <f t="shared" si="97"/>
        <v>318.30988618379064</v>
      </c>
      <c r="E461" s="2">
        <f t="shared" si="98"/>
        <v>-334.26143951509755</v>
      </c>
      <c r="F461">
        <f t="shared" si="102"/>
        <v>-19098.593171027438</v>
      </c>
      <c r="G461">
        <f t="shared" si="103"/>
        <v>4345.3987136961587</v>
      </c>
      <c r="H461">
        <f t="shared" si="99"/>
        <v>4138.0285203891744</v>
      </c>
      <c r="I461" s="2">
        <f t="shared" si="104"/>
        <v>6000.4808154469129</v>
      </c>
      <c r="J461" s="41">
        <f t="shared" si="105"/>
        <v>461.57544734208187</v>
      </c>
      <c r="K461">
        <f t="shared" si="106"/>
        <v>1.5550680768678415</v>
      </c>
      <c r="L461">
        <f t="shared" si="107"/>
        <v>-12.373846974435711</v>
      </c>
      <c r="M461" s="41">
        <f t="shared" si="108"/>
        <v>21.488473737423718</v>
      </c>
      <c r="N461" s="5">
        <f t="shared" si="100"/>
        <v>-1.7432531874805072E-7</v>
      </c>
      <c r="O461" s="4">
        <f>SUM($N$41:N461)*0.1+$N$8</f>
        <v>-1.9263693524874205E-6</v>
      </c>
      <c r="P461" s="4">
        <f>SUM($O$41:O461)+0</f>
        <v>3.4740866587806949E-4</v>
      </c>
      <c r="Q461" s="5">
        <f t="shared" si="101"/>
        <v>-1.6600620295940169E-7</v>
      </c>
      <c r="R461" s="4">
        <f>SUM($Q$41:Q461)*0.1+$T$8</f>
        <v>-3.7363516053772329E-6</v>
      </c>
      <c r="S461" s="4">
        <f>SUM($R$41:R461)+0</f>
        <v>5.8622971723362055E-4</v>
      </c>
      <c r="T461">
        <f t="shared" si="109"/>
        <v>4.203715285459736E-6</v>
      </c>
      <c r="U461">
        <f t="shared" si="110"/>
        <v>6.8143823087275551E-4</v>
      </c>
      <c r="W461" s="1"/>
    </row>
    <row r="462" spans="1:23" x14ac:dyDescent="0.25">
      <c r="A462" s="7"/>
      <c r="B462">
        <f t="shared" si="111"/>
        <v>42.100000000000328</v>
      </c>
      <c r="C462">
        <f t="shared" si="96"/>
        <v>0</v>
      </c>
      <c r="D462">
        <f t="shared" si="97"/>
        <v>318.30988618379064</v>
      </c>
      <c r="E462" s="2">
        <f t="shared" si="98"/>
        <v>-334.26143951509755</v>
      </c>
      <c r="F462">
        <f t="shared" si="102"/>
        <v>-19098.593171027438</v>
      </c>
      <c r="G462">
        <f t="shared" si="103"/>
        <v>4311.9725697446484</v>
      </c>
      <c r="H462">
        <f t="shared" si="99"/>
        <v>4106.1975317707947</v>
      </c>
      <c r="I462" s="2">
        <f t="shared" si="104"/>
        <v>5954.3232707127036</v>
      </c>
      <c r="J462" s="41">
        <f t="shared" si="105"/>
        <v>461.57544734208187</v>
      </c>
      <c r="K462">
        <f t="shared" si="106"/>
        <v>1.5431060147380882</v>
      </c>
      <c r="L462">
        <f t="shared" si="107"/>
        <v>-12.373846974435711</v>
      </c>
      <c r="M462" s="41">
        <f t="shared" si="108"/>
        <v>21.487611384539147</v>
      </c>
      <c r="N462" s="5">
        <f t="shared" si="100"/>
        <v>-1.7298435475768103E-7</v>
      </c>
      <c r="O462" s="4">
        <f>SUM($N$41:N462)*0.1+$N$8</f>
        <v>-1.9436677879631881E-6</v>
      </c>
      <c r="P462" s="4">
        <f>SUM($O$41:O462)+0</f>
        <v>3.454649980901063E-4</v>
      </c>
      <c r="Q462" s="5">
        <f t="shared" si="101"/>
        <v>-1.6472923216740623E-7</v>
      </c>
      <c r="R462" s="4">
        <f>SUM($Q$41:Q462)*0.1+$T$8</f>
        <v>-3.7528245285939725E-6</v>
      </c>
      <c r="S462" s="4">
        <f>SUM($R$41:R462)+0</f>
        <v>5.8247689270502661E-4</v>
      </c>
      <c r="T462">
        <f t="shared" si="109"/>
        <v>4.2262910941370666E-6</v>
      </c>
      <c r="U462">
        <f t="shared" si="110"/>
        <v>6.7721886819602142E-4</v>
      </c>
      <c r="W462" s="1"/>
    </row>
    <row r="463" spans="1:23" x14ac:dyDescent="0.25">
      <c r="A463" s="7"/>
      <c r="B463">
        <f t="shared" si="111"/>
        <v>42.20000000000033</v>
      </c>
      <c r="C463">
        <f t="shared" si="96"/>
        <v>0</v>
      </c>
      <c r="D463">
        <f t="shared" si="97"/>
        <v>318.30988618379064</v>
      </c>
      <c r="E463" s="2">
        <f t="shared" si="98"/>
        <v>-334.26143951509755</v>
      </c>
      <c r="F463">
        <f t="shared" si="102"/>
        <v>-19098.593171027438</v>
      </c>
      <c r="G463">
        <f t="shared" si="103"/>
        <v>4278.546425793139</v>
      </c>
      <c r="H463">
        <f t="shared" si="99"/>
        <v>4074.366543152415</v>
      </c>
      <c r="I463" s="2">
        <f t="shared" si="104"/>
        <v>5908.1657259784952</v>
      </c>
      <c r="J463" s="41">
        <f t="shared" si="105"/>
        <v>461.57544734208187</v>
      </c>
      <c r="K463">
        <f t="shared" si="106"/>
        <v>1.5311439526083352</v>
      </c>
      <c r="L463">
        <f t="shared" si="107"/>
        <v>-12.373846974435711</v>
      </c>
      <c r="M463" s="41">
        <f t="shared" si="108"/>
        <v>21.486755656540254</v>
      </c>
      <c r="N463" s="5">
        <f t="shared" si="100"/>
        <v>-1.7164339076731141E-7</v>
      </c>
      <c r="O463" s="4">
        <f>SUM($N$41:N463)*0.1+$N$8</f>
        <v>-1.9608321270399199E-6</v>
      </c>
      <c r="P463" s="4">
        <f>SUM($O$41:O463)+0</f>
        <v>3.4350416596306638E-4</v>
      </c>
      <c r="Q463" s="5">
        <f t="shared" si="101"/>
        <v>-1.6345226137541077E-7</v>
      </c>
      <c r="R463" s="4">
        <f>SUM($Q$41:Q463)*0.1+$T$8</f>
        <v>-3.7691697547315134E-6</v>
      </c>
      <c r="S463" s="4">
        <f>SUM($R$41:R463)+0</f>
        <v>5.7870772295029514E-4</v>
      </c>
      <c r="T463">
        <f t="shared" si="109"/>
        <v>4.2487060701364967E-6</v>
      </c>
      <c r="U463">
        <f t="shared" si="110"/>
        <v>6.7297677570351373E-4</v>
      </c>
      <c r="W463" s="1"/>
    </row>
    <row r="464" spans="1:23" x14ac:dyDescent="0.25">
      <c r="A464" s="7"/>
      <c r="B464">
        <f t="shared" si="111"/>
        <v>42.300000000000331</v>
      </c>
      <c r="C464">
        <f t="shared" si="96"/>
        <v>0</v>
      </c>
      <c r="D464">
        <f t="shared" si="97"/>
        <v>318.30988618379064</v>
      </c>
      <c r="E464" s="2">
        <f t="shared" si="98"/>
        <v>-334.26143951509755</v>
      </c>
      <c r="F464">
        <f t="shared" si="102"/>
        <v>-19098.593171027438</v>
      </c>
      <c r="G464">
        <f t="shared" si="103"/>
        <v>4245.1202818416277</v>
      </c>
      <c r="H464">
        <f t="shared" si="99"/>
        <v>4042.5355545340371</v>
      </c>
      <c r="I464" s="2">
        <f t="shared" si="104"/>
        <v>5862.0081812442868</v>
      </c>
      <c r="J464" s="41">
        <f t="shared" si="105"/>
        <v>461.57544734208187</v>
      </c>
      <c r="K464">
        <f t="shared" si="106"/>
        <v>1.5191818904785823</v>
      </c>
      <c r="L464">
        <f t="shared" si="107"/>
        <v>-12.373846974435711</v>
      </c>
      <c r="M464" s="41">
        <f t="shared" si="108"/>
        <v>21.485906554218595</v>
      </c>
      <c r="N464" s="5">
        <f t="shared" si="100"/>
        <v>-1.7030242677694168E-7</v>
      </c>
      <c r="O464" s="4">
        <f>SUM($N$41:N464)*0.1+$N$8</f>
        <v>-1.9778623697176134E-6</v>
      </c>
      <c r="P464" s="4">
        <f>SUM($O$41:O464)+0</f>
        <v>3.4152630359334874E-4</v>
      </c>
      <c r="Q464" s="5">
        <f t="shared" si="101"/>
        <v>-1.6217529058341538E-7</v>
      </c>
      <c r="R464" s="4">
        <f>SUM($Q$41:Q464)*0.1+$T$8</f>
        <v>-3.7853872837898556E-6</v>
      </c>
      <c r="S464" s="4">
        <f>SUM($R$41:R464)+0</f>
        <v>5.7492233566650529E-4</v>
      </c>
      <c r="T464">
        <f t="shared" si="109"/>
        <v>4.2709596628653507E-6</v>
      </c>
      <c r="U464">
        <f t="shared" si="110"/>
        <v>6.6871212647473803E-4</v>
      </c>
      <c r="W464" s="1"/>
    </row>
    <row r="465" spans="1:23" x14ac:dyDescent="0.25">
      <c r="A465" s="7"/>
      <c r="B465">
        <f t="shared" si="111"/>
        <v>42.400000000000333</v>
      </c>
      <c r="C465">
        <f t="shared" si="96"/>
        <v>0</v>
      </c>
      <c r="D465">
        <f t="shared" si="97"/>
        <v>318.30988618379064</v>
      </c>
      <c r="E465" s="2">
        <f t="shared" si="98"/>
        <v>-334.26143951509755</v>
      </c>
      <c r="F465">
        <f t="shared" si="102"/>
        <v>-19098.593171027438</v>
      </c>
      <c r="G465">
        <f t="shared" si="103"/>
        <v>4211.6941378901183</v>
      </c>
      <c r="H465">
        <f t="shared" si="99"/>
        <v>4010.7045659156556</v>
      </c>
      <c r="I465" s="2">
        <f t="shared" si="104"/>
        <v>5815.8506365100775</v>
      </c>
      <c r="J465" s="41">
        <f t="shared" si="105"/>
        <v>461.57544734208187</v>
      </c>
      <c r="K465">
        <f t="shared" si="106"/>
        <v>1.5072198283488289</v>
      </c>
      <c r="L465">
        <f t="shared" si="107"/>
        <v>-12.373846974435711</v>
      </c>
      <c r="M465" s="41">
        <f t="shared" si="108"/>
        <v>21.485064078359724</v>
      </c>
      <c r="N465" s="5">
        <f t="shared" si="100"/>
        <v>-1.6896146278657203E-7</v>
      </c>
      <c r="O465" s="4">
        <f>SUM($N$41:N465)*0.1+$N$8</f>
        <v>-1.9947585159962712E-6</v>
      </c>
      <c r="P465" s="4">
        <f>SUM($O$41:O465)+0</f>
        <v>3.3953154507735246E-4</v>
      </c>
      <c r="Q465" s="5">
        <f t="shared" si="101"/>
        <v>-1.6089831979141987E-7</v>
      </c>
      <c r="R465" s="4">
        <f>SUM($Q$41:Q465)*0.1+$T$8</f>
        <v>-3.8014771157689975E-6</v>
      </c>
      <c r="S465" s="4">
        <f>SUM($R$41:R465)+0</f>
        <v>5.711208585507363E-4</v>
      </c>
      <c r="T465">
        <f t="shared" si="109"/>
        <v>4.2930513389493748E-6</v>
      </c>
      <c r="U465">
        <f t="shared" si="110"/>
        <v>6.6442509372715924E-4</v>
      </c>
      <c r="W465" s="1"/>
    </row>
    <row r="466" spans="1:23" x14ac:dyDescent="0.25">
      <c r="A466" s="7"/>
      <c r="B466">
        <f t="shared" si="111"/>
        <v>42.500000000000334</v>
      </c>
      <c r="C466">
        <f t="shared" si="96"/>
        <v>0</v>
      </c>
      <c r="D466">
        <f t="shared" si="97"/>
        <v>318.30988618379064</v>
      </c>
      <c r="E466" s="2">
        <f t="shared" si="98"/>
        <v>-334.26143951509755</v>
      </c>
      <c r="F466">
        <f t="shared" si="102"/>
        <v>-19098.593171027438</v>
      </c>
      <c r="G466">
        <f t="shared" si="103"/>
        <v>4178.267993938608</v>
      </c>
      <c r="H466">
        <f t="shared" si="99"/>
        <v>3978.8735772972759</v>
      </c>
      <c r="I466" s="2">
        <f t="shared" si="104"/>
        <v>5769.6930917758682</v>
      </c>
      <c r="J466" s="41">
        <f t="shared" si="105"/>
        <v>461.57544734208187</v>
      </c>
      <c r="K466">
        <f t="shared" si="106"/>
        <v>1.4952577662190758</v>
      </c>
      <c r="L466">
        <f t="shared" si="107"/>
        <v>-12.373846974435711</v>
      </c>
      <c r="M466" s="41">
        <f t="shared" si="108"/>
        <v>21.484228229743184</v>
      </c>
      <c r="N466" s="5">
        <f t="shared" si="100"/>
        <v>-1.6762049879620236E-7</v>
      </c>
      <c r="O466" s="4">
        <f>SUM($N$41:N466)*0.1+$N$8</f>
        <v>-2.0115205658758906E-6</v>
      </c>
      <c r="P466" s="4">
        <f>SUM($O$41:O466)+0</f>
        <v>3.3752002451147657E-4</v>
      </c>
      <c r="Q466" s="5">
        <f t="shared" si="101"/>
        <v>-1.5962134899942441E-7</v>
      </c>
      <c r="R466" s="4">
        <f>SUM($Q$41:Q466)*0.1+$T$8</f>
        <v>-3.8174392506689408E-6</v>
      </c>
      <c r="S466" s="4">
        <f>SUM($R$41:R466)+0</f>
        <v>5.6730341930006734E-4</v>
      </c>
      <c r="T466">
        <f t="shared" si="109"/>
        <v>4.3149805815889259E-6</v>
      </c>
      <c r="U466">
        <f t="shared" si="110"/>
        <v>6.6011585081391267E-4</v>
      </c>
      <c r="W466" s="1"/>
    </row>
    <row r="467" spans="1:23" x14ac:dyDescent="0.25">
      <c r="A467" s="7"/>
      <c r="B467">
        <f t="shared" si="111"/>
        <v>42.600000000000335</v>
      </c>
      <c r="C467">
        <f t="shared" si="96"/>
        <v>0</v>
      </c>
      <c r="D467">
        <f t="shared" si="97"/>
        <v>318.30988618379064</v>
      </c>
      <c r="E467" s="2">
        <f t="shared" si="98"/>
        <v>-334.26143951509755</v>
      </c>
      <c r="F467">
        <f t="shared" si="102"/>
        <v>-19098.593171027438</v>
      </c>
      <c r="G467">
        <f t="shared" si="103"/>
        <v>4144.8418499870986</v>
      </c>
      <c r="H467">
        <f t="shared" si="99"/>
        <v>3947.0425886788962</v>
      </c>
      <c r="I467" s="2">
        <f t="shared" si="104"/>
        <v>5723.5355470416598</v>
      </c>
      <c r="J467" s="41">
        <f t="shared" si="105"/>
        <v>461.57544734208187</v>
      </c>
      <c r="K467">
        <f t="shared" si="106"/>
        <v>1.4832957040893229</v>
      </c>
      <c r="L467">
        <f t="shared" si="107"/>
        <v>-12.373846974435711</v>
      </c>
      <c r="M467" s="41">
        <f t="shared" si="108"/>
        <v>21.483399009142509</v>
      </c>
      <c r="N467" s="5">
        <f t="shared" si="100"/>
        <v>-1.6627953480583272E-7</v>
      </c>
      <c r="O467" s="4">
        <f>SUM($N$41:N467)*0.1+$N$8</f>
        <v>-2.0281485193564743E-6</v>
      </c>
      <c r="P467" s="4">
        <f>SUM($O$41:O467)+0</f>
        <v>3.3549187599212009E-4</v>
      </c>
      <c r="Q467" s="5">
        <f t="shared" si="101"/>
        <v>-1.5834437820742895E-7</v>
      </c>
      <c r="R467" s="4">
        <f>SUM($Q$41:Q467)*0.1+$T$8</f>
        <v>-3.8332736884896821E-6</v>
      </c>
      <c r="S467" s="4">
        <f>SUM($R$41:R467)+0</f>
        <v>5.6347014561157764E-4</v>
      </c>
      <c r="T467">
        <f t="shared" si="109"/>
        <v>4.3367468899435613E-6</v>
      </c>
      <c r="U467">
        <f t="shared" si="110"/>
        <v>6.557845712215595E-4</v>
      </c>
      <c r="W467" s="1"/>
    </row>
    <row r="468" spans="1:23" x14ac:dyDescent="0.25">
      <c r="A468" s="7"/>
      <c r="B468">
        <f t="shared" si="111"/>
        <v>42.700000000000337</v>
      </c>
      <c r="C468">
        <f t="shared" si="96"/>
        <v>0</v>
      </c>
      <c r="D468">
        <f t="shared" si="97"/>
        <v>318.30988618379064</v>
      </c>
      <c r="E468" s="2">
        <f t="shared" si="98"/>
        <v>-334.26143951509755</v>
      </c>
      <c r="F468">
        <f t="shared" si="102"/>
        <v>-19098.593171027438</v>
      </c>
      <c r="G468">
        <f t="shared" si="103"/>
        <v>4111.4157060355874</v>
      </c>
      <c r="H468">
        <f t="shared" si="99"/>
        <v>3915.2116000605165</v>
      </c>
      <c r="I468" s="2">
        <f t="shared" si="104"/>
        <v>5677.3780023074505</v>
      </c>
      <c r="J468" s="41">
        <f t="shared" si="105"/>
        <v>461.57544734208187</v>
      </c>
      <c r="K468">
        <f t="shared" si="106"/>
        <v>1.4713336419595697</v>
      </c>
      <c r="L468">
        <f t="shared" si="107"/>
        <v>-12.373846974435711</v>
      </c>
      <c r="M468" s="41">
        <f t="shared" si="108"/>
        <v>21.482576417325216</v>
      </c>
      <c r="N468" s="5">
        <f t="shared" si="100"/>
        <v>-1.6493857081546302E-7</v>
      </c>
      <c r="O468" s="4">
        <f>SUM($N$41:N468)*0.1+$N$8</f>
        <v>-2.0446423764380205E-6</v>
      </c>
      <c r="P468" s="4">
        <f>SUM($O$41:O468)+0</f>
        <v>3.3344723361568209E-4</v>
      </c>
      <c r="Q468" s="5">
        <f t="shared" si="101"/>
        <v>-1.5706740741543348E-7</v>
      </c>
      <c r="R468" s="4">
        <f>SUM($Q$41:Q468)*0.1+$T$8</f>
        <v>-3.8489804292312247E-6</v>
      </c>
      <c r="S468" s="4">
        <f>SUM($R$41:R468)+0</f>
        <v>5.5962116518234637E-4</v>
      </c>
      <c r="T468">
        <f t="shared" si="109"/>
        <v>4.3583497785436056E-6</v>
      </c>
      <c r="U468">
        <f t="shared" si="110"/>
        <v>6.5143142856788718E-4</v>
      </c>
      <c r="W468" s="1"/>
    </row>
    <row r="469" spans="1:23" x14ac:dyDescent="0.25">
      <c r="A469" s="7"/>
      <c r="B469">
        <f t="shared" si="111"/>
        <v>42.800000000000338</v>
      </c>
      <c r="C469">
        <f t="shared" si="96"/>
        <v>0</v>
      </c>
      <c r="D469">
        <f t="shared" si="97"/>
        <v>318.30988618379064</v>
      </c>
      <c r="E469" s="2">
        <f t="shared" si="98"/>
        <v>-334.26143951509755</v>
      </c>
      <c r="F469">
        <f t="shared" si="102"/>
        <v>-19098.593171027438</v>
      </c>
      <c r="G469">
        <f t="shared" si="103"/>
        <v>4077.989562084078</v>
      </c>
      <c r="H469">
        <f t="shared" si="99"/>
        <v>3883.3806114421386</v>
      </c>
      <c r="I469" s="2">
        <f t="shared" si="104"/>
        <v>5631.220457573243</v>
      </c>
      <c r="J469" s="41">
        <f t="shared" si="105"/>
        <v>461.57544734208187</v>
      </c>
      <c r="K469">
        <f t="shared" si="106"/>
        <v>1.4593715798298168</v>
      </c>
      <c r="L469">
        <f t="shared" si="107"/>
        <v>-12.373846974435711</v>
      </c>
      <c r="M469" s="41">
        <f t="shared" si="108"/>
        <v>21.481760455052804</v>
      </c>
      <c r="N469" s="5">
        <f t="shared" si="100"/>
        <v>-1.6359760682509337E-7</v>
      </c>
      <c r="O469" s="4">
        <f>SUM($N$41:N469)*0.1+$N$8</f>
        <v>-2.0610021371205293E-6</v>
      </c>
      <c r="P469" s="4">
        <f>SUM($O$41:O469)+0</f>
        <v>3.3138623147856155E-4</v>
      </c>
      <c r="Q469" s="5">
        <f t="shared" si="101"/>
        <v>-1.557904366234381E-7</v>
      </c>
      <c r="R469" s="4">
        <f>SUM($Q$41:Q469)*0.1+$T$8</f>
        <v>-3.8645594728935687E-6</v>
      </c>
      <c r="S469" s="4">
        <f>SUM($R$41:R469)+0</f>
        <v>5.5575660570945278E-4</v>
      </c>
      <c r="T469">
        <f t="shared" si="109"/>
        <v>4.3797887767273446E-6</v>
      </c>
      <c r="U469">
        <f t="shared" si="110"/>
        <v>6.4705659659975258E-4</v>
      </c>
      <c r="W469" s="1"/>
    </row>
    <row r="470" spans="1:23" x14ac:dyDescent="0.25">
      <c r="A470" s="7"/>
      <c r="B470">
        <f t="shared" si="111"/>
        <v>42.90000000000034</v>
      </c>
      <c r="C470">
        <f t="shared" si="96"/>
        <v>0</v>
      </c>
      <c r="D470">
        <f t="shared" si="97"/>
        <v>318.30988618379064</v>
      </c>
      <c r="E470" s="2">
        <f t="shared" si="98"/>
        <v>-334.26143951509755</v>
      </c>
      <c r="F470">
        <f t="shared" si="102"/>
        <v>-19098.593171027438</v>
      </c>
      <c r="G470">
        <f t="shared" si="103"/>
        <v>4044.5634181325677</v>
      </c>
      <c r="H470">
        <f t="shared" si="99"/>
        <v>3851.5496228237589</v>
      </c>
      <c r="I470" s="2">
        <f t="shared" si="104"/>
        <v>5585.0629128390347</v>
      </c>
      <c r="J470" s="41">
        <f t="shared" si="105"/>
        <v>461.57544734208187</v>
      </c>
      <c r="K470">
        <f t="shared" si="106"/>
        <v>1.4474095177000639</v>
      </c>
      <c r="L470">
        <f t="shared" si="107"/>
        <v>-12.373846974435711</v>
      </c>
      <c r="M470" s="41">
        <f t="shared" si="108"/>
        <v>21.480951123080754</v>
      </c>
      <c r="N470" s="5">
        <f t="shared" si="100"/>
        <v>-1.622566428347237E-7</v>
      </c>
      <c r="O470" s="4">
        <f>SUM($N$41:N470)*0.1+$N$8</f>
        <v>-2.0772278014040023E-6</v>
      </c>
      <c r="P470" s="4">
        <f>SUM($O$41:O470)+0</f>
        <v>3.2930900367715755E-4</v>
      </c>
      <c r="Q470" s="5">
        <f t="shared" si="101"/>
        <v>-1.5451346583144267E-7</v>
      </c>
      <c r="R470" s="4">
        <f>SUM($Q$41:Q470)*0.1+$T$8</f>
        <v>-3.880010819476714E-6</v>
      </c>
      <c r="S470" s="4">
        <f>SUM($R$41:R470)+0</f>
        <v>5.5187659488997601E-4</v>
      </c>
      <c r="T470">
        <f t="shared" si="109"/>
        <v>4.4010634281025833E-6</v>
      </c>
      <c r="U470">
        <f t="shared" si="110"/>
        <v>6.4266024919096786E-4</v>
      </c>
      <c r="W470" s="1"/>
    </row>
    <row r="471" spans="1:23" x14ac:dyDescent="0.25">
      <c r="A471" s="7"/>
      <c r="B471">
        <f t="shared" si="111"/>
        <v>43.000000000000341</v>
      </c>
      <c r="C471">
        <f t="shared" si="96"/>
        <v>0</v>
      </c>
      <c r="D471">
        <f t="shared" si="97"/>
        <v>318.30988618379064</v>
      </c>
      <c r="E471" s="2">
        <f t="shared" si="98"/>
        <v>-334.26143951509755</v>
      </c>
      <c r="F471">
        <f t="shared" si="102"/>
        <v>-19098.593171027438</v>
      </c>
      <c r="G471">
        <f t="shared" si="103"/>
        <v>4011.1372741810565</v>
      </c>
      <c r="H471">
        <f t="shared" si="99"/>
        <v>3819.7186342053792</v>
      </c>
      <c r="I471" s="2">
        <f t="shared" si="104"/>
        <v>5538.9053681048244</v>
      </c>
      <c r="J471" s="41">
        <f t="shared" si="105"/>
        <v>461.57544734208187</v>
      </c>
      <c r="K471">
        <f t="shared" si="106"/>
        <v>1.4354474555703105</v>
      </c>
      <c r="L471">
        <f t="shared" si="107"/>
        <v>-12.373846974435711</v>
      </c>
      <c r="M471" s="41">
        <f t="shared" si="108"/>
        <v>21.480148422158511</v>
      </c>
      <c r="N471" s="5">
        <f t="shared" si="100"/>
        <v>-1.6091567884435397E-7</v>
      </c>
      <c r="O471" s="4">
        <f>SUM($N$41:N471)*0.1+$N$8</f>
        <v>-2.0933193692884378E-6</v>
      </c>
      <c r="P471" s="4">
        <f>SUM($O$41:O471)+0</f>
        <v>3.2721568430786911E-4</v>
      </c>
      <c r="Q471" s="5">
        <f t="shared" si="101"/>
        <v>-1.532364950394472E-7</v>
      </c>
      <c r="R471" s="4">
        <f>SUM($Q$41:Q471)*0.1+$T$8</f>
        <v>-3.8953344689806591E-6</v>
      </c>
      <c r="S471" s="4">
        <f>SUM($R$41:R471)+0</f>
        <v>5.4798126042099533E-4</v>
      </c>
      <c r="T471">
        <f t="shared" si="109"/>
        <v>4.4221732900313818E-6</v>
      </c>
      <c r="U471">
        <f t="shared" si="110"/>
        <v>6.3824256034022812E-4</v>
      </c>
      <c r="W471" s="1"/>
    </row>
    <row r="472" spans="1:23" x14ac:dyDescent="0.25">
      <c r="A472" s="7"/>
      <c r="B472">
        <f t="shared" si="111"/>
        <v>43.100000000000342</v>
      </c>
      <c r="C472">
        <f t="shared" si="96"/>
        <v>0</v>
      </c>
      <c r="D472">
        <f t="shared" si="97"/>
        <v>318.30988618379064</v>
      </c>
      <c r="E472" s="2">
        <f t="shared" si="98"/>
        <v>-334.26143951509755</v>
      </c>
      <c r="F472">
        <f t="shared" si="102"/>
        <v>-19098.593171027438</v>
      </c>
      <c r="G472">
        <f t="shared" si="103"/>
        <v>3977.7111302295471</v>
      </c>
      <c r="H472">
        <f t="shared" si="99"/>
        <v>3787.8876455869995</v>
      </c>
      <c r="I472" s="2">
        <f t="shared" si="104"/>
        <v>5492.7478233706161</v>
      </c>
      <c r="J472" s="41">
        <f t="shared" si="105"/>
        <v>461.57544734208187</v>
      </c>
      <c r="K472">
        <f t="shared" si="106"/>
        <v>1.4234853934405576</v>
      </c>
      <c r="L472">
        <f t="shared" si="107"/>
        <v>-12.373846974435711</v>
      </c>
      <c r="M472" s="41">
        <f t="shared" si="108"/>
        <v>21.479352353029505</v>
      </c>
      <c r="N472" s="5">
        <f t="shared" si="100"/>
        <v>-1.5957471485398435E-7</v>
      </c>
      <c r="O472" s="4">
        <f>SUM($N$41:N472)*0.1+$N$8</f>
        <v>-2.1092768407738359E-6</v>
      </c>
      <c r="P472" s="4">
        <f>SUM($O$41:O472)+0</f>
        <v>3.2510640746709525E-4</v>
      </c>
      <c r="Q472" s="5">
        <f t="shared" si="101"/>
        <v>-1.5195952424745174E-7</v>
      </c>
      <c r="R472" s="4">
        <f>SUM($Q$41:Q472)*0.1+$T$8</f>
        <v>-3.9105304214054037E-6</v>
      </c>
      <c r="S472" s="4">
        <f>SUM($R$41:R472)+0</f>
        <v>5.4407072999958987E-4</v>
      </c>
      <c r="T472">
        <f t="shared" si="109"/>
        <v>4.4431179331368166E-6</v>
      </c>
      <c r="U472">
        <f t="shared" si="110"/>
        <v>6.3380370416908074E-4</v>
      </c>
      <c r="W472" s="1"/>
    </row>
    <row r="473" spans="1:23" x14ac:dyDescent="0.25">
      <c r="A473" s="7"/>
      <c r="B473">
        <f t="shared" si="111"/>
        <v>43.200000000000344</v>
      </c>
      <c r="C473">
        <f t="shared" si="96"/>
        <v>0</v>
      </c>
      <c r="D473">
        <f t="shared" si="97"/>
        <v>318.30988618379064</v>
      </c>
      <c r="E473" s="2">
        <f t="shared" si="98"/>
        <v>-334.26143951509755</v>
      </c>
      <c r="F473">
        <f t="shared" si="102"/>
        <v>-19098.593171027438</v>
      </c>
      <c r="G473">
        <f t="shared" si="103"/>
        <v>3944.2849862780367</v>
      </c>
      <c r="H473">
        <f t="shared" si="99"/>
        <v>3756.0566569686216</v>
      </c>
      <c r="I473" s="2">
        <f t="shared" si="104"/>
        <v>5446.5902786364086</v>
      </c>
      <c r="J473" s="41">
        <f t="shared" si="105"/>
        <v>461.57544734208187</v>
      </c>
      <c r="K473">
        <f t="shared" si="106"/>
        <v>1.4115233313108047</v>
      </c>
      <c r="L473">
        <f t="shared" si="107"/>
        <v>-12.373846974435711</v>
      </c>
      <c r="M473" s="41">
        <f t="shared" si="108"/>
        <v>21.478562916431123</v>
      </c>
      <c r="N473" s="5">
        <f t="shared" si="100"/>
        <v>-1.5823375086361466E-7</v>
      </c>
      <c r="O473" s="4">
        <f>SUM($N$41:N473)*0.1+$N$8</f>
        <v>-2.1251002158601974E-6</v>
      </c>
      <c r="P473" s="4">
        <f>SUM($O$41:O473)+0</f>
        <v>3.2298130725123505E-4</v>
      </c>
      <c r="Q473" s="5">
        <f t="shared" si="101"/>
        <v>-1.5068255345545636E-7</v>
      </c>
      <c r="R473" s="4">
        <f>SUM($Q$41:Q473)*0.1+$T$8</f>
        <v>-3.9255986767509498E-6</v>
      </c>
      <c r="S473" s="4">
        <f>SUM($R$41:R473)+0</f>
        <v>5.401451313228389E-4</v>
      </c>
      <c r="T473">
        <f t="shared" si="109"/>
        <v>4.4638969408307209E-6</v>
      </c>
      <c r="U473">
        <f t="shared" si="110"/>
        <v>6.2934385491993452E-4</v>
      </c>
      <c r="W473" s="1"/>
    </row>
    <row r="474" spans="1:23" x14ac:dyDescent="0.25">
      <c r="A474" s="7"/>
      <c r="B474">
        <f t="shared" si="111"/>
        <v>43.300000000000345</v>
      </c>
      <c r="C474">
        <f t="shared" si="96"/>
        <v>0</v>
      </c>
      <c r="D474">
        <f t="shared" si="97"/>
        <v>318.30988618379064</v>
      </c>
      <c r="E474" s="2">
        <f t="shared" si="98"/>
        <v>-334.26143951509755</v>
      </c>
      <c r="F474">
        <f t="shared" si="102"/>
        <v>-19098.593171027438</v>
      </c>
      <c r="G474">
        <f t="shared" si="103"/>
        <v>3910.8588423265264</v>
      </c>
      <c r="H474">
        <f t="shared" si="99"/>
        <v>3724.2256683502419</v>
      </c>
      <c r="I474" s="2">
        <f t="shared" si="104"/>
        <v>5400.4327339021993</v>
      </c>
      <c r="J474" s="41">
        <f t="shared" si="105"/>
        <v>461.57544734208187</v>
      </c>
      <c r="K474">
        <f t="shared" si="106"/>
        <v>1.3995612691810515</v>
      </c>
      <c r="L474">
        <f t="shared" si="107"/>
        <v>-12.373846974435711</v>
      </c>
      <c r="M474" s="41">
        <f t="shared" si="108"/>
        <v>21.477780113094724</v>
      </c>
      <c r="N474" s="5">
        <f t="shared" si="100"/>
        <v>-1.5689278687324498E-7</v>
      </c>
      <c r="O474" s="4">
        <f>SUM($N$41:N474)*0.1+$N$8</f>
        <v>-2.1407894945475214E-6</v>
      </c>
      <c r="P474" s="4">
        <f>SUM($O$41:O474)+0</f>
        <v>3.2084051775668754E-4</v>
      </c>
      <c r="Q474" s="5">
        <f t="shared" si="101"/>
        <v>-1.494055826634609E-7</v>
      </c>
      <c r="R474" s="4">
        <f>SUM($Q$41:Q474)*0.1+$T$8</f>
        <v>-3.9405392350172955E-6</v>
      </c>
      <c r="S474" s="4">
        <f>SUM($R$41:R474)+0</f>
        <v>5.3620459208782157E-4</v>
      </c>
      <c r="T474">
        <f t="shared" si="109"/>
        <v>4.4845099088613596E-6</v>
      </c>
      <c r="U474">
        <f t="shared" si="110"/>
        <v>6.2486318695410955E-4</v>
      </c>
      <c r="W474" s="1"/>
    </row>
    <row r="475" spans="1:23" x14ac:dyDescent="0.25">
      <c r="A475" s="7"/>
      <c r="B475">
        <f t="shared" si="111"/>
        <v>43.400000000000347</v>
      </c>
      <c r="C475">
        <f t="shared" si="96"/>
        <v>0</v>
      </c>
      <c r="D475">
        <f t="shared" si="97"/>
        <v>318.30988618379064</v>
      </c>
      <c r="E475" s="2">
        <f t="shared" si="98"/>
        <v>-334.26143951509755</v>
      </c>
      <c r="F475">
        <f t="shared" si="102"/>
        <v>-19098.593171027438</v>
      </c>
      <c r="G475">
        <f t="shared" si="103"/>
        <v>3877.4326983750161</v>
      </c>
      <c r="H475">
        <f t="shared" si="99"/>
        <v>3692.3946797318604</v>
      </c>
      <c r="I475" s="2">
        <f t="shared" si="104"/>
        <v>5354.2751891679891</v>
      </c>
      <c r="J475" s="41">
        <f t="shared" si="105"/>
        <v>461.57544734208187</v>
      </c>
      <c r="K475">
        <f t="shared" si="106"/>
        <v>1.3875992070512981</v>
      </c>
      <c r="L475">
        <f t="shared" si="107"/>
        <v>-12.373846974435711</v>
      </c>
      <c r="M475" s="41">
        <f t="shared" si="108"/>
        <v>21.477003943745618</v>
      </c>
      <c r="N475" s="5">
        <f t="shared" si="100"/>
        <v>-1.5555182288287531E-7</v>
      </c>
      <c r="O475" s="4">
        <f>SUM($N$41:N475)*0.1+$N$8</f>
        <v>-2.1563446768358088E-6</v>
      </c>
      <c r="P475" s="4">
        <f>SUM($O$41:O475)+0</f>
        <v>3.1868417307985173E-4</v>
      </c>
      <c r="Q475" s="5">
        <f t="shared" si="101"/>
        <v>-1.4812861187146538E-7</v>
      </c>
      <c r="R475" s="4">
        <f>SUM($Q$41:Q475)*0.1+$T$8</f>
        <v>-3.9553520962044409E-6</v>
      </c>
      <c r="S475" s="4">
        <f>SUM($R$41:R475)+0</f>
        <v>5.3224923999161712E-4</v>
      </c>
      <c r="T475">
        <f t="shared" si="109"/>
        <v>4.5049564448801274E-6</v>
      </c>
      <c r="U475">
        <f t="shared" si="110"/>
        <v>6.2036187474992608E-4</v>
      </c>
      <c r="W475" s="1"/>
    </row>
    <row r="476" spans="1:23" x14ac:dyDescent="0.25">
      <c r="A476" s="7"/>
      <c r="B476">
        <f t="shared" si="111"/>
        <v>43.500000000000348</v>
      </c>
      <c r="C476">
        <f t="shared" si="96"/>
        <v>0</v>
      </c>
      <c r="D476">
        <f t="shared" si="97"/>
        <v>318.30988618379064</v>
      </c>
      <c r="E476" s="2">
        <f t="shared" si="98"/>
        <v>-334.26143951509755</v>
      </c>
      <c r="F476">
        <f t="shared" si="102"/>
        <v>-19098.593171027438</v>
      </c>
      <c r="G476">
        <f t="shared" si="103"/>
        <v>3844.0065544235058</v>
      </c>
      <c r="H476">
        <f t="shared" si="99"/>
        <v>3660.5636911134807</v>
      </c>
      <c r="I476" s="2">
        <f t="shared" si="104"/>
        <v>5308.1176444337798</v>
      </c>
      <c r="J476" s="41">
        <f t="shared" si="105"/>
        <v>461.57544734208187</v>
      </c>
      <c r="K476">
        <f t="shared" si="106"/>
        <v>1.3756371449215448</v>
      </c>
      <c r="L476">
        <f t="shared" si="107"/>
        <v>-12.373846974435711</v>
      </c>
      <c r="M476" s="41">
        <f t="shared" si="108"/>
        <v>21.476234409103085</v>
      </c>
      <c r="N476" s="5">
        <f t="shared" si="100"/>
        <v>-1.5421085889250564E-7</v>
      </c>
      <c r="O476" s="4">
        <f>SUM($N$41:N476)*0.1+$N$8</f>
        <v>-2.1717657627250596E-6</v>
      </c>
      <c r="P476" s="4">
        <f>SUM($O$41:O476)+0</f>
        <v>3.1651240731712666E-4</v>
      </c>
      <c r="Q476" s="5">
        <f t="shared" si="101"/>
        <v>-1.4685164107946992E-7</v>
      </c>
      <c r="R476" s="4">
        <f>SUM($Q$41:Q476)*0.1+$T$8</f>
        <v>-3.9700372603123876E-6</v>
      </c>
      <c r="S476" s="4">
        <f>SUM($R$41:R476)+0</f>
        <v>5.2827920273130471E-4</v>
      </c>
      <c r="T476">
        <f t="shared" si="109"/>
        <v>4.5252361680263108E-6</v>
      </c>
      <c r="U476">
        <f t="shared" si="110"/>
        <v>6.1584009290083219E-4</v>
      </c>
      <c r="W476" s="1"/>
    </row>
    <row r="477" spans="1:23" x14ac:dyDescent="0.25">
      <c r="A477" s="7"/>
      <c r="B477">
        <f t="shared" si="111"/>
        <v>43.60000000000035</v>
      </c>
      <c r="C477">
        <f t="shared" si="96"/>
        <v>0</v>
      </c>
      <c r="D477">
        <f t="shared" si="97"/>
        <v>318.30988618379064</v>
      </c>
      <c r="E477" s="2">
        <f t="shared" si="98"/>
        <v>-334.26143951509755</v>
      </c>
      <c r="F477">
        <f t="shared" si="102"/>
        <v>-19098.593171027438</v>
      </c>
      <c r="G477">
        <f t="shared" si="103"/>
        <v>3810.5804104719955</v>
      </c>
      <c r="H477">
        <f t="shared" si="99"/>
        <v>3628.732702495101</v>
      </c>
      <c r="I477" s="2">
        <f t="shared" si="104"/>
        <v>5261.9600996995714</v>
      </c>
      <c r="J477" s="41">
        <f t="shared" si="105"/>
        <v>461.57544734208187</v>
      </c>
      <c r="K477">
        <f t="shared" si="106"/>
        <v>1.3636750827917918</v>
      </c>
      <c r="L477">
        <f t="shared" si="107"/>
        <v>-12.373846974435711</v>
      </c>
      <c r="M477" s="41">
        <f t="shared" si="108"/>
        <v>21.47547150988035</v>
      </c>
      <c r="N477" s="5">
        <f t="shared" si="100"/>
        <v>-1.5286989490213597E-7</v>
      </c>
      <c r="O477" s="4">
        <f>SUM($N$41:N477)*0.1+$N$8</f>
        <v>-2.1870527522152738E-6</v>
      </c>
      <c r="P477" s="4">
        <f>SUM($O$41:O477)+0</f>
        <v>3.143253545649114E-4</v>
      </c>
      <c r="Q477" s="5">
        <f t="shared" si="101"/>
        <v>-1.4557467028747446E-7</v>
      </c>
      <c r="R477" s="4">
        <f>SUM($Q$41:Q477)*0.1+$T$8</f>
        <v>-3.9845947273411357E-6</v>
      </c>
      <c r="S477" s="4">
        <f>SUM($R$41:R477)+0</f>
        <v>5.242946080039636E-4</v>
      </c>
      <c r="T477">
        <f t="shared" si="109"/>
        <v>4.5453487085291029E-6</v>
      </c>
      <c r="U477">
        <f t="shared" si="110"/>
        <v>6.1129801611357047E-4</v>
      </c>
      <c r="W477" s="1"/>
    </row>
    <row r="478" spans="1:23" x14ac:dyDescent="0.25">
      <c r="A478" s="7"/>
      <c r="B478">
        <f t="shared" si="111"/>
        <v>43.700000000000351</v>
      </c>
      <c r="C478">
        <f t="shared" si="96"/>
        <v>0</v>
      </c>
      <c r="D478">
        <f t="shared" si="97"/>
        <v>318.30988618379064</v>
      </c>
      <c r="E478" s="2">
        <f t="shared" si="98"/>
        <v>-334.26143951509755</v>
      </c>
      <c r="F478">
        <f t="shared" si="102"/>
        <v>-19098.593171027438</v>
      </c>
      <c r="G478">
        <f t="shared" si="103"/>
        <v>3777.1542665204852</v>
      </c>
      <c r="H478">
        <f t="shared" si="99"/>
        <v>3596.9017138767231</v>
      </c>
      <c r="I478" s="2">
        <f t="shared" si="104"/>
        <v>5215.802554965363</v>
      </c>
      <c r="J478" s="41">
        <f t="shared" si="105"/>
        <v>461.57544734208187</v>
      </c>
      <c r="K478">
        <f t="shared" si="106"/>
        <v>1.3517130206620389</v>
      </c>
      <c r="L478">
        <f t="shared" si="107"/>
        <v>-12.373846974435711</v>
      </c>
      <c r="M478" s="41">
        <f t="shared" si="108"/>
        <v>21.474715246784594</v>
      </c>
      <c r="N478" s="5">
        <f t="shared" si="100"/>
        <v>-1.5152893091176627E-7</v>
      </c>
      <c r="O478" s="4">
        <f>SUM($N$41:N478)*0.1+$N$8</f>
        <v>-2.2022056453064496E-6</v>
      </c>
      <c r="P478" s="4">
        <f>SUM($O$41:O478)+0</f>
        <v>3.1212314891960498E-4</v>
      </c>
      <c r="Q478" s="5">
        <f t="shared" si="101"/>
        <v>-1.4429769949547908E-7</v>
      </c>
      <c r="R478" s="4">
        <f>SUM($Q$41:Q478)*0.1+$T$8</f>
        <v>-3.9990244972906852E-6</v>
      </c>
      <c r="S478" s="4">
        <f>SUM($R$41:R478)+0</f>
        <v>5.2029558350667293E-4</v>
      </c>
      <c r="T478">
        <f t="shared" si="109"/>
        <v>4.5652937073260258E-6</v>
      </c>
      <c r="U478">
        <f t="shared" si="110"/>
        <v>6.0673581920638172E-4</v>
      </c>
      <c r="W478" s="1"/>
    </row>
    <row r="479" spans="1:23" x14ac:dyDescent="0.25">
      <c r="A479" s="7"/>
      <c r="B479">
        <f t="shared" si="111"/>
        <v>43.800000000000352</v>
      </c>
      <c r="C479">
        <f t="shared" si="96"/>
        <v>0</v>
      </c>
      <c r="D479">
        <f t="shared" si="97"/>
        <v>318.30988618379064</v>
      </c>
      <c r="E479" s="2">
        <f t="shared" si="98"/>
        <v>-334.26143951509755</v>
      </c>
      <c r="F479">
        <f t="shared" si="102"/>
        <v>-19098.593171027438</v>
      </c>
      <c r="G479">
        <f t="shared" si="103"/>
        <v>3743.7281225689749</v>
      </c>
      <c r="H479">
        <f t="shared" si="99"/>
        <v>3565.0707252583434</v>
      </c>
      <c r="I479" s="2">
        <f t="shared" si="104"/>
        <v>5169.6450102311537</v>
      </c>
      <c r="J479" s="41">
        <f t="shared" si="105"/>
        <v>461.57544734208187</v>
      </c>
      <c r="K479">
        <f t="shared" si="106"/>
        <v>1.3397509585322858</v>
      </c>
      <c r="L479">
        <f t="shared" si="107"/>
        <v>-12.373846974435711</v>
      </c>
      <c r="M479" s="41">
        <f t="shared" si="108"/>
        <v>21.473965620516942</v>
      </c>
      <c r="N479" s="5">
        <f t="shared" si="100"/>
        <v>-1.5018796692139659E-7</v>
      </c>
      <c r="O479" s="4">
        <f>SUM($N$41:N479)*0.1+$N$8</f>
        <v>-2.2172244419985898E-6</v>
      </c>
      <c r="P479" s="4">
        <f>SUM($O$41:O479)+0</f>
        <v>3.0990592447760641E-4</v>
      </c>
      <c r="Q479" s="5">
        <f t="shared" si="101"/>
        <v>-1.4302072870348364E-7</v>
      </c>
      <c r="R479" s="4">
        <f>SUM($Q$41:Q479)*0.1+$T$8</f>
        <v>-4.0133265701610326E-6</v>
      </c>
      <c r="S479" s="4">
        <f>SUM($R$41:R479)+0</f>
        <v>5.1628225693651185E-4</v>
      </c>
      <c r="T479">
        <f t="shared" si="109"/>
        <v>4.5850708156970133E-6</v>
      </c>
      <c r="U479">
        <f t="shared" si="110"/>
        <v>6.021536771072467E-4</v>
      </c>
      <c r="W479" s="1"/>
    </row>
    <row r="480" spans="1:23" x14ac:dyDescent="0.25">
      <c r="A480" s="7"/>
      <c r="B480">
        <f t="shared" si="111"/>
        <v>43.900000000000354</v>
      </c>
      <c r="C480">
        <f t="shared" si="96"/>
        <v>0</v>
      </c>
      <c r="D480">
        <f t="shared" si="97"/>
        <v>318.30988618379064</v>
      </c>
      <c r="E480" s="2">
        <f t="shared" si="98"/>
        <v>-334.26143951509755</v>
      </c>
      <c r="F480">
        <f t="shared" si="102"/>
        <v>-19098.593171027438</v>
      </c>
      <c r="G480">
        <f t="shared" si="103"/>
        <v>3710.3019786174646</v>
      </c>
      <c r="H480">
        <f t="shared" si="99"/>
        <v>3533.2397366399637</v>
      </c>
      <c r="I480" s="2">
        <f t="shared" si="104"/>
        <v>5123.4874654969453</v>
      </c>
      <c r="J480" s="41">
        <f t="shared" si="105"/>
        <v>461.57544734208187</v>
      </c>
      <c r="K480">
        <f t="shared" si="106"/>
        <v>1.3277888964025326</v>
      </c>
      <c r="L480">
        <f t="shared" si="107"/>
        <v>-12.373846974435711</v>
      </c>
      <c r="M480" s="41">
        <f t="shared" si="108"/>
        <v>21.473222631772469</v>
      </c>
      <c r="N480" s="5">
        <f t="shared" si="100"/>
        <v>-1.4884700293102692E-7</v>
      </c>
      <c r="O480" s="4">
        <f>SUM($N$41:N480)*0.1+$N$8</f>
        <v>-2.2321091422916924E-6</v>
      </c>
      <c r="P480" s="4">
        <f>SUM($O$41:O480)+0</f>
        <v>3.0767381533531473E-4</v>
      </c>
      <c r="Q480" s="5">
        <f t="shared" si="101"/>
        <v>-1.4174375791148818E-7</v>
      </c>
      <c r="R480" s="4">
        <f>SUM($Q$41:Q480)*0.1+$T$8</f>
        <v>-4.0275009459521814E-6</v>
      </c>
      <c r="S480" s="4">
        <f>SUM($R$41:R480)+0</f>
        <v>5.1225475599055961E-4</v>
      </c>
      <c r="T480">
        <f t="shared" si="109"/>
        <v>4.6046796949134119E-6</v>
      </c>
      <c r="U480">
        <f t="shared" si="110"/>
        <v>5.9755176485216499E-4</v>
      </c>
      <c r="W480" s="1"/>
    </row>
    <row r="481" spans="1:23" x14ac:dyDescent="0.25">
      <c r="A481" s="7"/>
      <c r="B481">
        <f t="shared" si="111"/>
        <v>44.000000000000355</v>
      </c>
      <c r="C481">
        <f t="shared" si="96"/>
        <v>0</v>
      </c>
      <c r="D481">
        <f t="shared" si="97"/>
        <v>318.30988618379064</v>
      </c>
      <c r="E481" s="2">
        <f t="shared" si="98"/>
        <v>-334.26143951509755</v>
      </c>
      <c r="F481">
        <f t="shared" si="102"/>
        <v>-19098.593171027438</v>
      </c>
      <c r="G481">
        <f t="shared" si="103"/>
        <v>3676.8758346659542</v>
      </c>
      <c r="H481">
        <f t="shared" si="99"/>
        <v>3501.408748021584</v>
      </c>
      <c r="I481" s="2">
        <f t="shared" si="104"/>
        <v>5077.329920762736</v>
      </c>
      <c r="J481" s="41">
        <f t="shared" si="105"/>
        <v>461.57544734208187</v>
      </c>
      <c r="K481">
        <f t="shared" si="106"/>
        <v>1.3158268342727795</v>
      </c>
      <c r="L481">
        <f t="shared" si="107"/>
        <v>-12.373846974435711</v>
      </c>
      <c r="M481" s="41">
        <f t="shared" si="108"/>
        <v>21.47248628124018</v>
      </c>
      <c r="N481" s="5">
        <f t="shared" si="100"/>
        <v>-1.4750603894065725E-7</v>
      </c>
      <c r="O481" s="4">
        <f>SUM($N$41:N481)*0.1+$N$8</f>
        <v>-2.2468597461857585E-6</v>
      </c>
      <c r="P481" s="4">
        <f>SUM($O$41:O481)+0</f>
        <v>3.0542695558912896E-4</v>
      </c>
      <c r="Q481" s="5">
        <f t="shared" si="101"/>
        <v>-1.4046678711949272E-7</v>
      </c>
      <c r="R481" s="4">
        <f>SUM($Q$41:Q481)*0.1+$T$8</f>
        <v>-4.0415476246641299E-6</v>
      </c>
      <c r="S481" s="4">
        <f>SUM($R$41:R481)+0</f>
        <v>5.0821320836589548E-4</v>
      </c>
      <c r="T481">
        <f t="shared" si="109"/>
        <v>4.6241200159012098E-6</v>
      </c>
      <c r="U481">
        <f t="shared" si="110"/>
        <v>5.929302575834707E-4</v>
      </c>
      <c r="W481" s="1"/>
    </row>
    <row r="482" spans="1:23" x14ac:dyDescent="0.25">
      <c r="A482" s="7"/>
      <c r="B482">
        <f t="shared" si="111"/>
        <v>44.100000000000357</v>
      </c>
      <c r="C482">
        <f t="shared" si="96"/>
        <v>0</v>
      </c>
      <c r="D482">
        <f t="shared" si="97"/>
        <v>318.30988618379064</v>
      </c>
      <c r="E482" s="2">
        <f t="shared" si="98"/>
        <v>-334.26143951509755</v>
      </c>
      <c r="F482">
        <f t="shared" si="102"/>
        <v>-19098.593171027438</v>
      </c>
      <c r="G482">
        <f t="shared" si="103"/>
        <v>3643.4496907144439</v>
      </c>
      <c r="H482">
        <f t="shared" si="99"/>
        <v>3469.5777594032043</v>
      </c>
      <c r="I482" s="2">
        <f t="shared" si="104"/>
        <v>5031.1723760285267</v>
      </c>
      <c r="J482" s="41">
        <f t="shared" si="105"/>
        <v>461.57544734208187</v>
      </c>
      <c r="K482">
        <f t="shared" si="106"/>
        <v>1.3038647721430263</v>
      </c>
      <c r="L482">
        <f t="shared" si="107"/>
        <v>-12.373846974435711</v>
      </c>
      <c r="M482" s="41">
        <f t="shared" si="108"/>
        <v>21.471756569603034</v>
      </c>
      <c r="N482" s="5">
        <f t="shared" si="100"/>
        <v>-1.4616507495028758E-7</v>
      </c>
      <c r="O482" s="4">
        <f>SUM($N$41:N482)*0.1+$N$8</f>
        <v>-2.2614762536807871E-6</v>
      </c>
      <c r="P482" s="4">
        <f>SUM($O$41:O482)+0</f>
        <v>3.0316547933544817E-4</v>
      </c>
      <c r="Q482" s="5">
        <f t="shared" si="101"/>
        <v>-1.3918981632749725E-7</v>
      </c>
      <c r="R482" s="4">
        <f>SUM($Q$41:Q482)*0.1+$T$8</f>
        <v>-4.0554666062968797E-6</v>
      </c>
      <c r="S482" s="4">
        <f>SUM($R$41:R482)+0</f>
        <v>5.041577417595986E-4</v>
      </c>
      <c r="T482">
        <f t="shared" si="109"/>
        <v>4.6433914589178479E-6</v>
      </c>
      <c r="U482">
        <f t="shared" si="110"/>
        <v>5.8828933054818375E-4</v>
      </c>
      <c r="W482" s="1"/>
    </row>
    <row r="483" spans="1:23" x14ac:dyDescent="0.25">
      <c r="A483" s="7"/>
      <c r="B483">
        <f t="shared" si="111"/>
        <v>44.200000000000358</v>
      </c>
      <c r="C483">
        <f t="shared" si="96"/>
        <v>0</v>
      </c>
      <c r="D483">
        <f t="shared" si="97"/>
        <v>318.30988618379064</v>
      </c>
      <c r="E483" s="2">
        <f t="shared" si="98"/>
        <v>-334.26143951509755</v>
      </c>
      <c r="F483">
        <f t="shared" si="102"/>
        <v>-19098.593171027438</v>
      </c>
      <c r="G483">
        <f t="shared" si="103"/>
        <v>3610.0235467629336</v>
      </c>
      <c r="H483">
        <f t="shared" si="99"/>
        <v>3437.7467707848264</v>
      </c>
      <c r="I483" s="2">
        <f t="shared" si="104"/>
        <v>4985.0148312943193</v>
      </c>
      <c r="J483" s="41">
        <f t="shared" si="105"/>
        <v>461.57544734208187</v>
      </c>
      <c r="K483">
        <f t="shared" si="106"/>
        <v>1.2919027100132736</v>
      </c>
      <c r="L483">
        <f t="shared" si="107"/>
        <v>-12.373846974435711</v>
      </c>
      <c r="M483" s="41">
        <f t="shared" si="108"/>
        <v>21.471033497537913</v>
      </c>
      <c r="N483" s="5">
        <f t="shared" si="100"/>
        <v>-1.448241109599179E-7</v>
      </c>
      <c r="O483" s="4">
        <f>SUM($N$41:N483)*0.1+$N$8</f>
        <v>-2.2759586647767791E-6</v>
      </c>
      <c r="P483" s="4">
        <f>SUM($O$41:O483)+0</f>
        <v>3.0088952067067138E-4</v>
      </c>
      <c r="Q483" s="5">
        <f t="shared" si="101"/>
        <v>-1.3791284553550187E-7</v>
      </c>
      <c r="R483" s="4">
        <f>SUM($Q$41:Q483)*0.1+$T$8</f>
        <v>-4.0692578908504309E-6</v>
      </c>
      <c r="S483" s="4">
        <f>SUM($R$41:R483)+0</f>
        <v>5.0008848386874812E-4</v>
      </c>
      <c r="T483">
        <f t="shared" si="109"/>
        <v>4.6624937132419814E-6</v>
      </c>
      <c r="U483">
        <f t="shared" si="110"/>
        <v>5.8362915909639871E-4</v>
      </c>
      <c r="W483" s="1"/>
    </row>
    <row r="484" spans="1:23" x14ac:dyDescent="0.25">
      <c r="A484" s="7"/>
      <c r="B484">
        <f t="shared" si="111"/>
        <v>44.30000000000036</v>
      </c>
      <c r="C484">
        <f t="shared" si="96"/>
        <v>0</v>
      </c>
      <c r="D484">
        <f t="shared" si="97"/>
        <v>318.30988618379064</v>
      </c>
      <c r="E484" s="2">
        <f t="shared" si="98"/>
        <v>-334.26143951509755</v>
      </c>
      <c r="F484">
        <f t="shared" si="102"/>
        <v>-19098.593171027438</v>
      </c>
      <c r="G484">
        <f t="shared" si="103"/>
        <v>3576.5974028114242</v>
      </c>
      <c r="H484">
        <f t="shared" si="99"/>
        <v>3405.9157821664448</v>
      </c>
      <c r="I484" s="2">
        <f t="shared" si="104"/>
        <v>4938.85728656011</v>
      </c>
      <c r="J484" s="41">
        <f t="shared" si="105"/>
        <v>461.57544734208187</v>
      </c>
      <c r="K484">
        <f t="shared" si="106"/>
        <v>1.2799406478835202</v>
      </c>
      <c r="L484">
        <f t="shared" si="107"/>
        <v>-12.373846974435711</v>
      </c>
      <c r="M484" s="41">
        <f t="shared" si="108"/>
        <v>21.470317065715633</v>
      </c>
      <c r="N484" s="5">
        <f t="shared" si="100"/>
        <v>-1.4348314696954826E-7</v>
      </c>
      <c r="O484" s="4">
        <f>SUM($N$41:N484)*0.1+$N$8</f>
        <v>-2.2903069794737336E-6</v>
      </c>
      <c r="P484" s="4">
        <f>SUM($O$41:O484)+0</f>
        <v>2.9859921369119764E-4</v>
      </c>
      <c r="Q484" s="5">
        <f t="shared" si="101"/>
        <v>-1.3663587474350636E-7</v>
      </c>
      <c r="R484" s="4">
        <f>SUM($Q$41:Q484)*0.1+$T$8</f>
        <v>-4.0829214783247818E-6</v>
      </c>
      <c r="S484" s="4">
        <f>SUM($R$41:R484)+0</f>
        <v>4.9600556239042329E-4</v>
      </c>
      <c r="T484">
        <f t="shared" si="109"/>
        <v>4.681426476875603E-6</v>
      </c>
      <c r="U484">
        <f t="shared" si="110"/>
        <v>5.7894991867970895E-4</v>
      </c>
      <c r="W484" s="1"/>
    </row>
    <row r="485" spans="1:23" x14ac:dyDescent="0.25">
      <c r="A485" s="7"/>
      <c r="B485">
        <f t="shared" si="111"/>
        <v>44.400000000000361</v>
      </c>
      <c r="C485">
        <f t="shared" si="96"/>
        <v>0</v>
      </c>
      <c r="D485">
        <f t="shared" si="97"/>
        <v>318.30988618379064</v>
      </c>
      <c r="E485" s="2">
        <f t="shared" si="98"/>
        <v>-334.26143951509755</v>
      </c>
      <c r="F485">
        <f t="shared" si="102"/>
        <v>-19098.593171027438</v>
      </c>
      <c r="G485">
        <f t="shared" si="103"/>
        <v>3543.1712588599139</v>
      </c>
      <c r="H485">
        <f t="shared" si="99"/>
        <v>3374.0847935480651</v>
      </c>
      <c r="I485" s="2">
        <f t="shared" si="104"/>
        <v>4892.6997418259016</v>
      </c>
      <c r="J485" s="41">
        <f t="shared" si="105"/>
        <v>461.57544734208187</v>
      </c>
      <c r="K485">
        <f t="shared" si="106"/>
        <v>1.2679785857537673</v>
      </c>
      <c r="L485">
        <f t="shared" si="107"/>
        <v>-12.373846974435711</v>
      </c>
      <c r="M485" s="41">
        <f t="shared" si="108"/>
        <v>21.469607274800943</v>
      </c>
      <c r="N485" s="5">
        <f t="shared" si="100"/>
        <v>-1.4214218297917859E-7</v>
      </c>
      <c r="O485" s="4">
        <f>SUM($N$41:N485)*0.1+$N$8</f>
        <v>-2.3045211977716515E-6</v>
      </c>
      <c r="P485" s="4">
        <f>SUM($O$41:O485)+0</f>
        <v>2.96294692493426E-4</v>
      </c>
      <c r="Q485" s="5">
        <f t="shared" si="101"/>
        <v>-1.3535890395151089E-7</v>
      </c>
      <c r="R485" s="4">
        <f>SUM($Q$41:Q485)*0.1+$T$8</f>
        <v>-4.0964573687199323E-6</v>
      </c>
      <c r="S485" s="4">
        <f>SUM($R$41:R485)+0</f>
        <v>4.9190910502170337E-4</v>
      </c>
      <c r="T485">
        <f t="shared" si="109"/>
        <v>4.7001894562579836E-6</v>
      </c>
      <c r="U485">
        <f t="shared" si="110"/>
        <v>5.7425178484966596E-4</v>
      </c>
      <c r="W485" s="1"/>
    </row>
    <row r="486" spans="1:23" x14ac:dyDescent="0.25">
      <c r="A486" s="7"/>
      <c r="B486">
        <f t="shared" si="111"/>
        <v>44.500000000000362</v>
      </c>
      <c r="C486">
        <f t="shared" si="96"/>
        <v>0</v>
      </c>
      <c r="D486">
        <f t="shared" si="97"/>
        <v>318.30988618379064</v>
      </c>
      <c r="E486" s="2">
        <f t="shared" si="98"/>
        <v>-334.26143951509755</v>
      </c>
      <c r="F486">
        <f t="shared" si="102"/>
        <v>-19098.593171027438</v>
      </c>
      <c r="G486">
        <f t="shared" si="103"/>
        <v>3509.7451149084036</v>
      </c>
      <c r="H486">
        <f t="shared" si="99"/>
        <v>3342.2538049296854</v>
      </c>
      <c r="I486" s="2">
        <f t="shared" si="104"/>
        <v>4846.5421970916914</v>
      </c>
      <c r="J486" s="41">
        <f t="shared" si="105"/>
        <v>461.57544734208187</v>
      </c>
      <c r="K486">
        <f t="shared" si="106"/>
        <v>1.2560165236240139</v>
      </c>
      <c r="L486">
        <f t="shared" si="107"/>
        <v>-12.373846974435711</v>
      </c>
      <c r="M486" s="41">
        <f t="shared" si="108"/>
        <v>21.468904125452514</v>
      </c>
      <c r="N486" s="5">
        <f t="shared" si="100"/>
        <v>-1.4080121898880889E-7</v>
      </c>
      <c r="O486" s="4">
        <f>SUM($N$41:N486)*0.1+$N$8</f>
        <v>-2.318601319670532E-6</v>
      </c>
      <c r="P486" s="4">
        <f>SUM($O$41:O486)+0</f>
        <v>2.9397609117375544E-4</v>
      </c>
      <c r="Q486" s="5">
        <f t="shared" si="101"/>
        <v>-1.3408193315951543E-7</v>
      </c>
      <c r="R486" s="4">
        <f>SUM($Q$41:Q486)*0.1+$T$8</f>
        <v>-4.1098655620358825E-6</v>
      </c>
      <c r="S486" s="4">
        <f>SUM($R$41:R486)+0</f>
        <v>4.877992394596675E-4</v>
      </c>
      <c r="T486">
        <f t="shared" si="109"/>
        <v>4.718782365990876E-6</v>
      </c>
      <c r="U486">
        <f t="shared" si="110"/>
        <v>5.6953493325627555E-4</v>
      </c>
      <c r="W486" s="1"/>
    </row>
    <row r="487" spans="1:23" x14ac:dyDescent="0.25">
      <c r="A487" s="7"/>
      <c r="B487">
        <f t="shared" si="111"/>
        <v>44.600000000000364</v>
      </c>
      <c r="C487">
        <f t="shared" si="96"/>
        <v>0</v>
      </c>
      <c r="D487">
        <f t="shared" si="97"/>
        <v>318.30988618379064</v>
      </c>
      <c r="E487" s="2">
        <f t="shared" si="98"/>
        <v>-334.26143951509755</v>
      </c>
      <c r="F487">
        <f t="shared" si="102"/>
        <v>-19098.593171027438</v>
      </c>
      <c r="G487">
        <f t="shared" si="103"/>
        <v>3476.3189709568924</v>
      </c>
      <c r="H487">
        <f t="shared" si="99"/>
        <v>3310.4228163113057</v>
      </c>
      <c r="I487" s="2">
        <f t="shared" si="104"/>
        <v>4800.3846523574821</v>
      </c>
      <c r="J487" s="41">
        <f t="shared" si="105"/>
        <v>461.57544734208187</v>
      </c>
      <c r="K487">
        <f t="shared" si="106"/>
        <v>1.2440544614942606</v>
      </c>
      <c r="L487">
        <f t="shared" si="107"/>
        <v>-12.373846974435711</v>
      </c>
      <c r="M487" s="41">
        <f t="shared" si="108"/>
        <v>21.468207618322943</v>
      </c>
      <c r="N487" s="5">
        <f t="shared" si="100"/>
        <v>-1.3946025499843919E-7</v>
      </c>
      <c r="O487" s="4">
        <f>SUM($N$41:N487)*0.1+$N$8</f>
        <v>-2.3325473451703767E-6</v>
      </c>
      <c r="P487" s="4">
        <f>SUM($O$41:O487)+0</f>
        <v>2.9164354382858504E-4</v>
      </c>
      <c r="Q487" s="5">
        <f t="shared" si="101"/>
        <v>-1.3280496236752E-7</v>
      </c>
      <c r="R487" s="4">
        <f>SUM($Q$41:Q487)*0.1+$T$8</f>
        <v>-4.1231460582726357E-6</v>
      </c>
      <c r="S487" s="4">
        <f>SUM($R$41:R487)+0</f>
        <v>4.8367609340139485E-4</v>
      </c>
      <c r="T487">
        <f t="shared" si="109"/>
        <v>4.7372049285745012E-6</v>
      </c>
      <c r="U487">
        <f t="shared" si="110"/>
        <v>5.6479953964652858E-4</v>
      </c>
      <c r="W487" s="1"/>
    </row>
    <row r="488" spans="1:23" x14ac:dyDescent="0.25">
      <c r="A488" s="7"/>
      <c r="B488">
        <f t="shared" si="111"/>
        <v>44.700000000000365</v>
      </c>
      <c r="C488">
        <f t="shared" si="96"/>
        <v>0</v>
      </c>
      <c r="D488">
        <f t="shared" si="97"/>
        <v>318.30988618379064</v>
      </c>
      <c r="E488" s="2">
        <f t="shared" si="98"/>
        <v>-334.26143951509755</v>
      </c>
      <c r="F488">
        <f t="shared" si="102"/>
        <v>-19098.593171027438</v>
      </c>
      <c r="G488">
        <f t="shared" si="103"/>
        <v>3442.8928270053839</v>
      </c>
      <c r="H488">
        <f t="shared" si="99"/>
        <v>3278.5918276929278</v>
      </c>
      <c r="I488" s="2">
        <f t="shared" si="104"/>
        <v>4754.2271076232755</v>
      </c>
      <c r="J488" s="41">
        <f t="shared" si="105"/>
        <v>461.57544734208187</v>
      </c>
      <c r="K488">
        <f t="shared" si="106"/>
        <v>1.2320923993645081</v>
      </c>
      <c r="L488">
        <f t="shared" si="107"/>
        <v>-12.373846974435711</v>
      </c>
      <c r="M488" s="41">
        <f t="shared" si="108"/>
        <v>21.46751775405874</v>
      </c>
      <c r="N488" s="5">
        <f t="shared" si="100"/>
        <v>-1.3811929100806959E-7</v>
      </c>
      <c r="O488" s="4">
        <f>SUM($N$41:N488)*0.1+$N$8</f>
        <v>-2.3463592742711839E-6</v>
      </c>
      <c r="P488" s="4">
        <f>SUM($O$41:O488)+0</f>
        <v>2.8929718455431388E-4</v>
      </c>
      <c r="Q488" s="5">
        <f t="shared" si="101"/>
        <v>-1.3152799157552461E-7</v>
      </c>
      <c r="R488" s="4">
        <f>SUM($Q$41:Q488)*0.1+$T$8</f>
        <v>-4.1362988574301869E-6</v>
      </c>
      <c r="S488" s="4">
        <f>SUM($R$41:R488)+0</f>
        <v>4.7953979454396466E-4</v>
      </c>
      <c r="T488">
        <f t="shared" si="109"/>
        <v>4.7554568741538039E-6</v>
      </c>
      <c r="U488">
        <f t="shared" si="110"/>
        <v>5.6004577986296848E-4</v>
      </c>
      <c r="W488" s="1"/>
    </row>
    <row r="489" spans="1:23" x14ac:dyDescent="0.25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318.30988618379064</v>
      </c>
      <c r="E489" s="2">
        <f t="shared" si="98"/>
        <v>-334.26143951509755</v>
      </c>
      <c r="F489">
        <f t="shared" si="102"/>
        <v>-19098.593171027438</v>
      </c>
      <c r="G489">
        <f t="shared" si="103"/>
        <v>3409.4666830538736</v>
      </c>
      <c r="H489">
        <f t="shared" si="99"/>
        <v>3246.7608390745481</v>
      </c>
      <c r="I489" s="2">
        <f t="shared" si="104"/>
        <v>4708.0695628890662</v>
      </c>
      <c r="J489" s="41">
        <f t="shared" si="105"/>
        <v>461.57544734208187</v>
      </c>
      <c r="K489">
        <f t="shared" si="106"/>
        <v>1.2201303372347549</v>
      </c>
      <c r="L489">
        <f t="shared" si="107"/>
        <v>-12.373846974435711</v>
      </c>
      <c r="M489" s="41">
        <f t="shared" si="108"/>
        <v>21.466834533300339</v>
      </c>
      <c r="N489" s="5">
        <f t="shared" si="100"/>
        <v>-1.367783270176999E-7</v>
      </c>
      <c r="O489" s="4">
        <f>SUM($N$41:N489)*0.1+$N$8</f>
        <v>-2.3600371069729537E-6</v>
      </c>
      <c r="P489" s="4">
        <f>SUM($O$41:O489)+0</f>
        <v>2.8693714744734092E-4</v>
      </c>
      <c r="Q489" s="5">
        <f t="shared" si="101"/>
        <v>-1.3025102078352915E-7</v>
      </c>
      <c r="R489" s="4">
        <f>SUM($Q$41:Q489)*0.1+$T$8</f>
        <v>-4.1493239595085412E-6</v>
      </c>
      <c r="S489" s="4">
        <f>SUM($R$41:R489)+0</f>
        <v>4.7539047058445613E-4</v>
      </c>
      <c r="T489">
        <f t="shared" si="109"/>
        <v>4.7735379402745828E-6</v>
      </c>
      <c r="U489">
        <f t="shared" si="110"/>
        <v>5.5527382984229298E-4</v>
      </c>
      <c r="W489" s="1"/>
    </row>
    <row r="490" spans="1:23" x14ac:dyDescent="0.25">
      <c r="A490" s="7"/>
      <c r="B490">
        <f t="shared" si="111"/>
        <v>44.900000000000368</v>
      </c>
      <c r="C490">
        <f t="shared" si="112"/>
        <v>0</v>
      </c>
      <c r="D490">
        <f t="shared" si="97"/>
        <v>318.30988618379064</v>
      </c>
      <c r="E490" s="2">
        <f t="shared" si="98"/>
        <v>-334.26143951509755</v>
      </c>
      <c r="F490">
        <f t="shared" ref="F490:F553" si="113">IF(B490&lt;$G$6,0,-$G$7*$B$8)</f>
        <v>-19098.593171027438</v>
      </c>
      <c r="G490">
        <f t="shared" ref="G490:G553" si="114">IF(B490&lt;$G$6,    $B$13*B490,    $B$13*B490-(-B490+$G$6)*$B$10+$G$7*$B$9)</f>
        <v>3376.0405391023623</v>
      </c>
      <c r="H490">
        <f t="shared" si="99"/>
        <v>3214.9298504561684</v>
      </c>
      <c r="I490" s="2">
        <f t="shared" ref="I490:I553" si="115">SQRT(H490*H490+G490*G490)</f>
        <v>4661.9120181548569</v>
      </c>
      <c r="J490" s="41">
        <f t="shared" ref="J490:J553" si="116">SQRT(D490*D490+E490*E490)</f>
        <v>461.57544734208187</v>
      </c>
      <c r="K490">
        <f t="shared" ref="K490:K553" si="117">32*I490/(PI()*$G$11^3)</f>
        <v>1.2081682751050018</v>
      </c>
      <c r="L490">
        <f t="shared" ref="L490:L553" si="118">16*F490/(PI()*$G$11^3)*$G$22</f>
        <v>-12.373846974435711</v>
      </c>
      <c r="M490" s="41">
        <f t="shared" ref="M490:M553" si="119">SQRT(K490^2+3*L490^2)</f>
        <v>21.466157956682085</v>
      </c>
      <c r="N490" s="5">
        <f t="shared" si="100"/>
        <v>-1.354373630273302E-7</v>
      </c>
      <c r="O490" s="4">
        <f>SUM($N$41:N490)*0.1+$N$8</f>
        <v>-2.373580843275686E-6</v>
      </c>
      <c r="P490" s="4">
        <f>SUM($O$41:O490)+0</f>
        <v>2.8456356660406525E-4</v>
      </c>
      <c r="Q490" s="5">
        <f t="shared" si="101"/>
        <v>-1.2897404999153369E-7</v>
      </c>
      <c r="R490" s="4">
        <f>SUM($Q$41:Q490)*0.1+$T$8</f>
        <v>-4.1622213645076952E-6</v>
      </c>
      <c r="S490" s="4">
        <f>SUM($R$41:R490)+0</f>
        <v>4.7122824921994841E-4</v>
      </c>
      <c r="T490">
        <f t="shared" ref="T490:T553" si="120">SQRT(SUMSQ(O490,R490))</f>
        <v>4.7914478716489883E-6</v>
      </c>
      <c r="U490">
        <f t="shared" ref="U490:U553" si="121">SQRT(SUMSQ(S490,P490))</f>
        <v>5.5048386561399253E-4</v>
      </c>
      <c r="W490" s="1"/>
    </row>
    <row r="491" spans="1:23" x14ac:dyDescent="0.25">
      <c r="A491" s="7"/>
      <c r="B491">
        <f t="shared" si="111"/>
        <v>45.000000000000369</v>
      </c>
      <c r="C491">
        <f t="shared" si="112"/>
        <v>0</v>
      </c>
      <c r="D491">
        <f t="shared" si="97"/>
        <v>318.30988618379064</v>
      </c>
      <c r="E491" s="2">
        <f t="shared" si="98"/>
        <v>-334.26143951509755</v>
      </c>
      <c r="F491">
        <f t="shared" si="113"/>
        <v>-19098.593171027438</v>
      </c>
      <c r="G491">
        <f t="shared" si="114"/>
        <v>3342.614395150852</v>
      </c>
      <c r="H491">
        <f t="shared" si="99"/>
        <v>3183.0988618377887</v>
      </c>
      <c r="I491" s="2">
        <f t="shared" si="115"/>
        <v>4615.7544734206476</v>
      </c>
      <c r="J491" s="41">
        <f t="shared" si="116"/>
        <v>461.57544734208187</v>
      </c>
      <c r="K491">
        <f t="shared" si="117"/>
        <v>1.1962062129752484</v>
      </c>
      <c r="L491">
        <f t="shared" si="118"/>
        <v>-12.373846974435711</v>
      </c>
      <c r="M491" s="41">
        <f t="shared" si="119"/>
        <v>21.465488024832233</v>
      </c>
      <c r="N491" s="5">
        <f t="shared" si="100"/>
        <v>-1.3409639903696052E-7</v>
      </c>
      <c r="O491" s="4">
        <f>SUM($N$41:N491)*0.1+$N$8</f>
        <v>-2.3869904831793826E-6</v>
      </c>
      <c r="P491" s="4">
        <f>SUM($O$41:O491)+0</f>
        <v>2.8217657612088589E-4</v>
      </c>
      <c r="Q491" s="5">
        <f t="shared" si="101"/>
        <v>-1.2769707919953823E-7</v>
      </c>
      <c r="R491" s="4">
        <f>SUM($Q$41:Q491)*0.1+$T$8</f>
        <v>-4.1749910724276488E-6</v>
      </c>
      <c r="S491" s="4">
        <f>SUM($R$41:R491)+0</f>
        <v>4.6705325814752076E-4</v>
      </c>
      <c r="T491">
        <f t="shared" si="120"/>
        <v>4.8091864199300392E-6</v>
      </c>
      <c r="U491">
        <f t="shared" si="121"/>
        <v>5.4567606329902426E-4</v>
      </c>
      <c r="W491" s="1"/>
    </row>
    <row r="492" spans="1:23" ht="30.75" customHeight="1" x14ac:dyDescent="0.25">
      <c r="A492" s="7"/>
      <c r="B492">
        <f t="shared" si="111"/>
        <v>45.100000000000371</v>
      </c>
      <c r="C492">
        <f t="shared" si="112"/>
        <v>0</v>
      </c>
      <c r="D492">
        <f t="shared" si="97"/>
        <v>318.30988618379064</v>
      </c>
      <c r="E492" s="2">
        <f t="shared" si="98"/>
        <v>-334.26143951509755</v>
      </c>
      <c r="F492">
        <f t="shared" si="113"/>
        <v>-19098.593171027438</v>
      </c>
      <c r="G492">
        <f t="shared" si="114"/>
        <v>3309.1882511993417</v>
      </c>
      <c r="H492">
        <f t="shared" si="99"/>
        <v>3151.267873219409</v>
      </c>
      <c r="I492" s="2">
        <f t="shared" si="115"/>
        <v>4569.5969286864392</v>
      </c>
      <c r="J492" s="41">
        <f t="shared" si="116"/>
        <v>461.57544734208187</v>
      </c>
      <c r="K492">
        <f t="shared" si="117"/>
        <v>1.1842441508454955</v>
      </c>
      <c r="L492">
        <f t="shared" si="118"/>
        <v>-12.373846974435711</v>
      </c>
      <c r="M492" s="41">
        <f t="shared" si="119"/>
        <v>21.464824738372947</v>
      </c>
      <c r="N492" s="5">
        <f t="shared" si="100"/>
        <v>-1.3275543504659083E-7</v>
      </c>
      <c r="O492" s="4">
        <f>SUM($N$41:N492)*0.1+$N$8</f>
        <v>-2.4002660266840417E-6</v>
      </c>
      <c r="P492" s="4">
        <f>SUM($O$41:O492)+0</f>
        <v>2.7977631009420186E-4</v>
      </c>
      <c r="Q492" s="5">
        <f t="shared" si="101"/>
        <v>-1.2642010840754279E-7</v>
      </c>
      <c r="R492" s="4">
        <f>SUM($Q$41:Q492)*0.1+$T$8</f>
        <v>-4.1876330832684021E-6</v>
      </c>
      <c r="S492" s="4">
        <f>SUM($R$41:R492)+0</f>
        <v>4.6286562506425239E-4</v>
      </c>
      <c r="T492">
        <f t="shared" si="120"/>
        <v>4.8267533434947366E-6</v>
      </c>
      <c r="U492">
        <f t="shared" si="121"/>
        <v>5.4085059910852283E-4</v>
      </c>
      <c r="W492" s="1"/>
    </row>
    <row r="493" spans="1:23" x14ac:dyDescent="0.25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318.30988618379064</v>
      </c>
      <c r="E493" s="2">
        <f t="shared" ref="E493:E556" si="124">IF(B493&lt;18, $B$13, $B$13+$B$10 )</f>
        <v>-334.26143951509755</v>
      </c>
      <c r="F493">
        <f t="shared" si="113"/>
        <v>-19098.593171027438</v>
      </c>
      <c r="G493">
        <f t="shared" si="114"/>
        <v>3275.7621072478323</v>
      </c>
      <c r="H493">
        <f t="shared" ref="H493:H556" si="125">IF(B493&lt;$G$6,-B493*$B$12,-B493*$B$12+(-B493+$G$6)*$B$8)</f>
        <v>3119.4368846010311</v>
      </c>
      <c r="I493" s="2">
        <f t="shared" si="115"/>
        <v>4523.4393839522318</v>
      </c>
      <c r="J493" s="41">
        <f t="shared" si="116"/>
        <v>461.57544734208187</v>
      </c>
      <c r="K493">
        <f t="shared" si="117"/>
        <v>1.1722820887157428</v>
      </c>
      <c r="L493">
        <f t="shared" si="118"/>
        <v>-12.373846974435711</v>
      </c>
      <c r="M493" s="41">
        <f t="shared" si="119"/>
        <v>21.464168097920293</v>
      </c>
      <c r="N493" s="5">
        <f t="shared" ref="N493:N556" si="126">-G493/($G$18*$B$28)</f>
        <v>-1.3141447105622121E-7</v>
      </c>
      <c r="O493" s="4">
        <f>SUM($N$41:N493)*0.1+$N$8</f>
        <v>-2.4134074737896634E-6</v>
      </c>
      <c r="P493" s="4">
        <f>SUM($O$41:O493)+0</f>
        <v>2.7736290262041219E-4</v>
      </c>
      <c r="Q493" s="5">
        <f t="shared" ref="Q493:Q556" si="127">-H493/($G$18*$B$28)</f>
        <v>-1.2514313761554741E-7</v>
      </c>
      <c r="R493" s="4">
        <f>SUM($Q$41:Q493)*0.1+$T$8</f>
        <v>-4.2001473970299567E-6</v>
      </c>
      <c r="S493" s="4">
        <f>SUM($R$41:R493)+0</f>
        <v>4.5866547766722243E-4</v>
      </c>
      <c r="T493">
        <f t="shared" si="120"/>
        <v>4.8441484072354064E-6</v>
      </c>
      <c r="U493">
        <f t="shared" si="121"/>
        <v>5.3600764934254579E-4</v>
      </c>
      <c r="V493" s="115"/>
      <c r="W493" s="1"/>
    </row>
    <row r="494" spans="1:23" x14ac:dyDescent="0.25">
      <c r="A494" s="7"/>
      <c r="B494">
        <f t="shared" si="122"/>
        <v>45.300000000000374</v>
      </c>
      <c r="C494">
        <f t="shared" si="112"/>
        <v>0</v>
      </c>
      <c r="D494">
        <f t="shared" si="123"/>
        <v>318.30988618379064</v>
      </c>
      <c r="E494" s="2">
        <f t="shared" si="124"/>
        <v>-334.26143951509755</v>
      </c>
      <c r="F494">
        <f t="shared" si="113"/>
        <v>-19098.593171027438</v>
      </c>
      <c r="G494">
        <f t="shared" si="114"/>
        <v>3242.335963296322</v>
      </c>
      <c r="H494">
        <f t="shared" si="125"/>
        <v>3087.6058959826496</v>
      </c>
      <c r="I494" s="2">
        <f t="shared" si="115"/>
        <v>4477.2818392180216</v>
      </c>
      <c r="J494" s="41">
        <f t="shared" si="116"/>
        <v>461.57544734208187</v>
      </c>
      <c r="K494">
        <f t="shared" si="117"/>
        <v>1.1603200265859894</v>
      </c>
      <c r="L494">
        <f t="shared" si="118"/>
        <v>-12.373846974435711</v>
      </c>
      <c r="M494" s="41">
        <f t="shared" si="119"/>
        <v>21.46351810408424</v>
      </c>
      <c r="N494" s="5">
        <f t="shared" si="126"/>
        <v>-1.3007350706585151E-7</v>
      </c>
      <c r="O494" s="4">
        <f>SUM($N$41:N494)*0.1+$N$8</f>
        <v>-2.4264148244962484E-6</v>
      </c>
      <c r="P494" s="4">
        <f>SUM($O$41:O494)+0</f>
        <v>2.7493648779591595E-4</v>
      </c>
      <c r="Q494" s="5">
        <f t="shared" si="127"/>
        <v>-1.2386616682355187E-7</v>
      </c>
      <c r="R494" s="4">
        <f>SUM($Q$41:Q494)*0.1+$T$8</f>
        <v>-4.2125340137123127E-6</v>
      </c>
      <c r="S494" s="4">
        <f>SUM($R$41:R494)+0</f>
        <v>4.5445294365351009E-4</v>
      </c>
      <c r="T494">
        <f t="shared" si="120"/>
        <v>4.8613713823589255E-6</v>
      </c>
      <c r="U494">
        <f t="shared" si="121"/>
        <v>5.3114739038885833E-4</v>
      </c>
      <c r="W494" s="1"/>
    </row>
    <row r="495" spans="1:23" x14ac:dyDescent="0.25">
      <c r="A495" s="7"/>
      <c r="B495">
        <f t="shared" si="122"/>
        <v>45.400000000000375</v>
      </c>
      <c r="C495">
        <f t="shared" si="112"/>
        <v>0</v>
      </c>
      <c r="D495">
        <f t="shared" si="123"/>
        <v>318.30988618379064</v>
      </c>
      <c r="E495" s="2">
        <f t="shared" si="124"/>
        <v>-334.26143951509755</v>
      </c>
      <c r="F495">
        <f t="shared" si="113"/>
        <v>-19098.593171027438</v>
      </c>
      <c r="G495">
        <f t="shared" si="114"/>
        <v>3208.9098193448117</v>
      </c>
      <c r="H495">
        <f t="shared" si="125"/>
        <v>3055.7749073642699</v>
      </c>
      <c r="I495" s="2">
        <f t="shared" si="115"/>
        <v>4431.1242944838123</v>
      </c>
      <c r="J495" s="41">
        <f t="shared" si="116"/>
        <v>461.57544734208187</v>
      </c>
      <c r="K495">
        <f t="shared" si="117"/>
        <v>1.1483579644562361</v>
      </c>
      <c r="L495">
        <f t="shared" si="118"/>
        <v>-12.373846974435711</v>
      </c>
      <c r="M495" s="41">
        <f t="shared" si="119"/>
        <v>21.462874757468661</v>
      </c>
      <c r="N495" s="5">
        <f t="shared" si="126"/>
        <v>-1.2873254307548183E-7</v>
      </c>
      <c r="O495" s="4">
        <f>SUM($N$41:N495)*0.1+$N$8</f>
        <v>-2.4392880788037968E-6</v>
      </c>
      <c r="P495" s="4">
        <f>SUM($O$41:O495)+0</f>
        <v>2.7249719971711217E-4</v>
      </c>
      <c r="Q495" s="5">
        <f t="shared" si="127"/>
        <v>-1.2258919603155641E-7</v>
      </c>
      <c r="R495" s="4">
        <f>SUM($Q$41:Q495)*0.1+$T$8</f>
        <v>-4.2247929333154684E-6</v>
      </c>
      <c r="S495" s="4">
        <f>SUM($R$41:R495)+0</f>
        <v>4.5022815072019463E-4</v>
      </c>
      <c r="T495">
        <f t="shared" si="120"/>
        <v>4.8784220461934855E-6</v>
      </c>
      <c r="U495">
        <f t="shared" si="121"/>
        <v>5.2626999872175308E-4</v>
      </c>
      <c r="W495" s="1"/>
    </row>
    <row r="496" spans="1:23" x14ac:dyDescent="0.25">
      <c r="A496" s="7"/>
      <c r="B496">
        <f t="shared" si="122"/>
        <v>45.500000000000377</v>
      </c>
      <c r="C496">
        <f t="shared" si="112"/>
        <v>0</v>
      </c>
      <c r="D496">
        <f t="shared" si="123"/>
        <v>318.30988618379064</v>
      </c>
      <c r="E496" s="2">
        <f t="shared" si="124"/>
        <v>-334.26143951509755</v>
      </c>
      <c r="F496">
        <f t="shared" si="113"/>
        <v>-19098.593171027438</v>
      </c>
      <c r="G496">
        <f t="shared" si="114"/>
        <v>3175.4836753933005</v>
      </c>
      <c r="H496">
        <f t="shared" si="125"/>
        <v>3023.9439187458902</v>
      </c>
      <c r="I496" s="2">
        <f t="shared" si="115"/>
        <v>4384.966749749603</v>
      </c>
      <c r="J496" s="41">
        <f t="shared" si="116"/>
        <v>461.57544734208187</v>
      </c>
      <c r="K496">
        <f t="shared" si="117"/>
        <v>1.1363959023264829</v>
      </c>
      <c r="L496">
        <f t="shared" si="118"/>
        <v>-12.373846974435711</v>
      </c>
      <c r="M496" s="41">
        <f t="shared" si="119"/>
        <v>21.462238058671325</v>
      </c>
      <c r="N496" s="5">
        <f t="shared" si="126"/>
        <v>-1.2739157908511214E-7</v>
      </c>
      <c r="O496" s="4">
        <f>SUM($N$41:N496)*0.1+$N$8</f>
        <v>-2.4520272367123078E-6</v>
      </c>
      <c r="P496" s="4">
        <f>SUM($O$41:O496)+0</f>
        <v>2.7004517248039987E-4</v>
      </c>
      <c r="Q496" s="5">
        <f t="shared" si="127"/>
        <v>-1.2131222523956097E-7</v>
      </c>
      <c r="R496" s="4">
        <f>SUM($Q$41:Q496)*0.1+$T$8</f>
        <v>-4.2369241558394254E-6</v>
      </c>
      <c r="S496" s="4">
        <f>SUM($R$41:R496)+0</f>
        <v>4.4599122656435519E-4</v>
      </c>
      <c r="T496">
        <f t="shared" si="120"/>
        <v>4.8953001820025932E-6</v>
      </c>
      <c r="U496">
        <f t="shared" si="121"/>
        <v>5.2137565090090937E-4</v>
      </c>
      <c r="W496" s="1"/>
    </row>
    <row r="497" spans="1:23" x14ac:dyDescent="0.25">
      <c r="A497" s="7"/>
      <c r="B497">
        <f t="shared" si="122"/>
        <v>45.600000000000378</v>
      </c>
      <c r="C497">
        <f t="shared" si="112"/>
        <v>0</v>
      </c>
      <c r="D497">
        <f t="shared" si="123"/>
        <v>318.30988618379064</v>
      </c>
      <c r="E497" s="2">
        <f t="shared" si="124"/>
        <v>-334.26143951509755</v>
      </c>
      <c r="F497">
        <f t="shared" si="113"/>
        <v>-19098.593171027438</v>
      </c>
      <c r="G497">
        <f t="shared" si="114"/>
        <v>3142.0575314417911</v>
      </c>
      <c r="H497">
        <f t="shared" si="125"/>
        <v>2992.1129301275123</v>
      </c>
      <c r="I497" s="2">
        <f t="shared" si="115"/>
        <v>4338.8092050153955</v>
      </c>
      <c r="J497" s="41">
        <f t="shared" si="116"/>
        <v>461.57544734208187</v>
      </c>
      <c r="K497">
        <f t="shared" si="117"/>
        <v>1.1244338401967302</v>
      </c>
      <c r="L497">
        <f t="shared" si="118"/>
        <v>-12.373846974435711</v>
      </c>
      <c r="M497" s="41">
        <f t="shared" si="119"/>
        <v>21.461608008283886</v>
      </c>
      <c r="N497" s="5">
        <f t="shared" si="126"/>
        <v>-1.2605061509474249E-7</v>
      </c>
      <c r="O497" s="4">
        <f>SUM($N$41:N497)*0.1+$N$8</f>
        <v>-2.4646322982217822E-6</v>
      </c>
      <c r="P497" s="4">
        <f>SUM($O$41:O497)+0</f>
        <v>2.6758054018217808E-4</v>
      </c>
      <c r="Q497" s="5">
        <f t="shared" si="127"/>
        <v>-1.2003525444756559E-7</v>
      </c>
      <c r="R497" s="4">
        <f>SUM($Q$41:Q497)*0.1+$T$8</f>
        <v>-4.2489276812841804E-6</v>
      </c>
      <c r="S497" s="4">
        <f>SUM($R$41:R497)+0</f>
        <v>4.4174229888307103E-4</v>
      </c>
      <c r="T497">
        <f t="shared" si="120"/>
        <v>4.9120055788059674E-6</v>
      </c>
      <c r="U497">
        <f t="shared" si="121"/>
        <v>5.1646452357028999E-4</v>
      </c>
      <c r="W497" s="1"/>
    </row>
    <row r="498" spans="1:23" x14ac:dyDescent="0.25">
      <c r="A498" s="7"/>
      <c r="B498">
        <f t="shared" si="122"/>
        <v>45.700000000000379</v>
      </c>
      <c r="C498">
        <f t="shared" si="112"/>
        <v>0</v>
      </c>
      <c r="D498">
        <f t="shared" si="123"/>
        <v>318.30988618379064</v>
      </c>
      <c r="E498" s="2">
        <f t="shared" si="124"/>
        <v>-334.26143951509755</v>
      </c>
      <c r="F498">
        <f t="shared" si="113"/>
        <v>-19098.593171027438</v>
      </c>
      <c r="G498">
        <f t="shared" si="114"/>
        <v>3108.6313874902808</v>
      </c>
      <c r="H498">
        <f t="shared" si="125"/>
        <v>2960.2819415091326</v>
      </c>
      <c r="I498" s="2">
        <f t="shared" si="115"/>
        <v>4292.6516602811862</v>
      </c>
      <c r="J498" s="41">
        <f>SQRT(D498*D498+E498*E498)</f>
        <v>461.57544734208187</v>
      </c>
      <c r="K498">
        <f t="shared" si="117"/>
        <v>1.1124717780669768</v>
      </c>
      <c r="L498">
        <f t="shared" si="118"/>
        <v>-12.373846974435711</v>
      </c>
      <c r="M498" s="41">
        <f t="shared" si="119"/>
        <v>21.460984606891898</v>
      </c>
      <c r="N498" s="5">
        <f t="shared" si="126"/>
        <v>-1.2470965110437282E-7</v>
      </c>
      <c r="O498" s="4">
        <f>SUM($N$41:N498)*0.1+$N$8</f>
        <v>-2.4771032633322199E-6</v>
      </c>
      <c r="P498" s="4">
        <f>SUM($O$41:O498)+0</f>
        <v>2.6510343691884587E-4</v>
      </c>
      <c r="Q498" s="5">
        <f t="shared" si="127"/>
        <v>-1.1875828365557013E-7</v>
      </c>
      <c r="R498" s="4">
        <f>SUM($Q$41:Q498)*0.1+$T$8</f>
        <v>-4.2608035096497368E-6</v>
      </c>
      <c r="S498" s="4">
        <f>SUM($R$41:R498)+0</f>
        <v>4.374814953734213E-4</v>
      </c>
      <c r="T498">
        <f t="shared" si="120"/>
        <v>4.9285380312070893E-6</v>
      </c>
      <c r="U498">
        <f t="shared" si="121"/>
        <v>5.1153679345707808E-4</v>
      </c>
      <c r="W498" s="1"/>
    </row>
    <row r="499" spans="1:23" x14ac:dyDescent="0.25">
      <c r="A499" s="7"/>
      <c r="B499">
        <f t="shared" si="122"/>
        <v>45.800000000000381</v>
      </c>
      <c r="C499">
        <f t="shared" si="112"/>
        <v>0</v>
      </c>
      <c r="D499">
        <f t="shared" si="123"/>
        <v>318.30988618379064</v>
      </c>
      <c r="E499" s="2">
        <f t="shared" si="124"/>
        <v>-334.26143951509755</v>
      </c>
      <c r="F499">
        <f t="shared" si="113"/>
        <v>-19098.593171027438</v>
      </c>
      <c r="G499">
        <f t="shared" si="114"/>
        <v>3075.2052435387704</v>
      </c>
      <c r="H499">
        <f t="shared" si="125"/>
        <v>2928.4509528907529</v>
      </c>
      <c r="I499" s="2">
        <f t="shared" si="115"/>
        <v>4246.4941155469778</v>
      </c>
      <c r="J499" s="41">
        <f t="shared" si="116"/>
        <v>461.57544734208187</v>
      </c>
      <c r="K499">
        <f t="shared" si="117"/>
        <v>1.1005097159372239</v>
      </c>
      <c r="L499">
        <f t="shared" si="118"/>
        <v>-12.373846974435711</v>
      </c>
      <c r="M499" s="41">
        <f t="shared" si="119"/>
        <v>21.4603678550748</v>
      </c>
      <c r="N499" s="5">
        <f t="shared" si="126"/>
        <v>-1.2336868711400314E-7</v>
      </c>
      <c r="O499" s="4">
        <f>SUM($N$41:N499)*0.1+$N$8</f>
        <v>-2.4894401320436202E-6</v>
      </c>
      <c r="P499" s="4">
        <f>SUM($O$41:O499)+0</f>
        <v>2.6261399678680227E-4</v>
      </c>
      <c r="Q499" s="5">
        <f t="shared" si="127"/>
        <v>-1.1748131286357467E-7</v>
      </c>
      <c r="R499" s="4">
        <f>SUM($Q$41:Q499)*0.1+$T$8</f>
        <v>-4.2725516409360945E-6</v>
      </c>
      <c r="S499" s="4">
        <f>SUM($R$41:R499)+0</f>
        <v>4.332089437324852E-4</v>
      </c>
      <c r="T499">
        <f t="shared" si="120"/>
        <v>4.9448973392270815E-6</v>
      </c>
      <c r="U499">
        <f t="shared" si="121"/>
        <v>5.0659263737065315E-4</v>
      </c>
      <c r="W499" s="1"/>
    </row>
    <row r="500" spans="1:23" x14ac:dyDescent="0.25">
      <c r="A500" s="7"/>
      <c r="B500">
        <f t="shared" si="122"/>
        <v>45.900000000000382</v>
      </c>
      <c r="C500">
        <f t="shared" si="112"/>
        <v>0</v>
      </c>
      <c r="D500">
        <f t="shared" si="123"/>
        <v>318.30988618379064</v>
      </c>
      <c r="E500" s="2">
        <f t="shared" si="124"/>
        <v>-334.26143951509755</v>
      </c>
      <c r="F500">
        <f t="shared" si="113"/>
        <v>-19098.593171027438</v>
      </c>
      <c r="G500">
        <f t="shared" si="114"/>
        <v>3041.7790995872601</v>
      </c>
      <c r="H500">
        <f t="shared" si="125"/>
        <v>2896.6199642723732</v>
      </c>
      <c r="I500" s="2">
        <f t="shared" si="115"/>
        <v>4200.3365708127685</v>
      </c>
      <c r="J500" s="41">
        <f t="shared" si="116"/>
        <v>461.57544734208187</v>
      </c>
      <c r="K500">
        <f t="shared" si="117"/>
        <v>1.0885476538074708</v>
      </c>
      <c r="L500">
        <f t="shared" si="118"/>
        <v>-12.373846974435711</v>
      </c>
      <c r="M500" s="41">
        <f t="shared" si="119"/>
        <v>21.459757753405913</v>
      </c>
      <c r="N500" s="5">
        <f t="shared" si="126"/>
        <v>-1.2202772312363345E-7</v>
      </c>
      <c r="O500" s="4">
        <f>SUM($N$41:N500)*0.1+$N$8</f>
        <v>-2.5016429043559831E-6</v>
      </c>
      <c r="P500" s="4">
        <f>SUM($O$41:O500)+0</f>
        <v>2.601123538824463E-4</v>
      </c>
      <c r="Q500" s="5">
        <f t="shared" si="127"/>
        <v>-1.1620434207157922E-7</v>
      </c>
      <c r="R500" s="4">
        <f>SUM($Q$41:Q500)*0.1+$T$8</f>
        <v>-4.2841720751432536E-6</v>
      </c>
      <c r="S500" s="4">
        <f>SUM($R$41:R500)+0</f>
        <v>4.2892477165734194E-4</v>
      </c>
      <c r="T500">
        <f t="shared" si="120"/>
        <v>4.9610833081446934E-6</v>
      </c>
      <c r="U500">
        <f t="shared" si="121"/>
        <v>5.0163223220160995E-4</v>
      </c>
      <c r="W500" s="1"/>
    </row>
    <row r="501" spans="1:23" x14ac:dyDescent="0.25">
      <c r="A501" s="7"/>
      <c r="B501">
        <f t="shared" si="122"/>
        <v>46.000000000000384</v>
      </c>
      <c r="C501">
        <f t="shared" si="112"/>
        <v>0</v>
      </c>
      <c r="D501">
        <f t="shared" si="123"/>
        <v>318.30988618379064</v>
      </c>
      <c r="E501" s="2">
        <f t="shared" si="124"/>
        <v>-334.26143951509755</v>
      </c>
      <c r="F501">
        <f t="shared" si="113"/>
        <v>-19098.593171027438</v>
      </c>
      <c r="G501">
        <f t="shared" si="114"/>
        <v>3008.3529556357498</v>
      </c>
      <c r="H501">
        <f t="shared" si="125"/>
        <v>2864.7889756539935</v>
      </c>
      <c r="I501" s="2">
        <f t="shared" si="115"/>
        <v>4154.1790260785592</v>
      </c>
      <c r="J501" s="41">
        <f t="shared" si="116"/>
        <v>461.57544734208187</v>
      </c>
      <c r="K501">
        <f t="shared" si="117"/>
        <v>1.0765855916777176</v>
      </c>
      <c r="L501">
        <f t="shared" si="118"/>
        <v>-12.373846974435711</v>
      </c>
      <c r="M501" s="41">
        <f t="shared" si="119"/>
        <v>21.45915430245245</v>
      </c>
      <c r="N501" s="5">
        <f t="shared" si="126"/>
        <v>-1.2068675913326377E-7</v>
      </c>
      <c r="O501" s="4">
        <f>SUM($N$41:N501)*0.1+$N$8</f>
        <v>-2.5137115802693101E-6</v>
      </c>
      <c r="P501" s="4">
        <f>SUM($O$41:O501)+0</f>
        <v>2.5759864230217699E-4</v>
      </c>
      <c r="Q501" s="5">
        <f t="shared" si="127"/>
        <v>-1.1492737127958375E-7</v>
      </c>
      <c r="R501" s="4">
        <f>SUM($Q$41:Q501)*0.1+$T$8</f>
        <v>-4.2956648122712124E-6</v>
      </c>
      <c r="S501" s="4">
        <f>SUM($R$41:R501)+0</f>
        <v>4.246291068450707E-4</v>
      </c>
      <c r="T501">
        <f t="shared" si="120"/>
        <v>4.9770957483421094E-6</v>
      </c>
      <c r="U501">
        <f t="shared" si="121"/>
        <v>4.9665575492081773E-4</v>
      </c>
      <c r="W501" s="1"/>
    </row>
    <row r="502" spans="1:23" x14ac:dyDescent="0.25">
      <c r="A502" s="7"/>
      <c r="B502">
        <f t="shared" si="122"/>
        <v>46.100000000000385</v>
      </c>
      <c r="C502">
        <f t="shared" si="112"/>
        <v>0</v>
      </c>
      <c r="D502">
        <f t="shared" si="123"/>
        <v>318.30988618379064</v>
      </c>
      <c r="E502" s="2">
        <f t="shared" si="124"/>
        <v>-334.26143951509755</v>
      </c>
      <c r="F502">
        <f t="shared" si="113"/>
        <v>-19098.593171027438</v>
      </c>
      <c r="G502">
        <f t="shared" si="114"/>
        <v>2974.9268116842395</v>
      </c>
      <c r="H502">
        <f t="shared" si="125"/>
        <v>2832.9579870356156</v>
      </c>
      <c r="I502" s="2">
        <f t="shared" si="115"/>
        <v>4108.0214813443517</v>
      </c>
      <c r="J502" s="41">
        <f t="shared" si="116"/>
        <v>461.57544734208187</v>
      </c>
      <c r="K502">
        <f t="shared" si="117"/>
        <v>1.0646235295479647</v>
      </c>
      <c r="L502">
        <f t="shared" si="118"/>
        <v>-12.373846974435711</v>
      </c>
      <c r="M502" s="41">
        <f t="shared" si="119"/>
        <v>21.458557502775498</v>
      </c>
      <c r="N502" s="5">
        <f t="shared" si="126"/>
        <v>-1.193457951428941E-7</v>
      </c>
      <c r="O502" s="4">
        <f>SUM($N$41:N502)*0.1+$N$8</f>
        <v>-2.5256461597835998E-6</v>
      </c>
      <c r="P502" s="4">
        <f>SUM($O$41:O502)+0</f>
        <v>2.5507299614239341E-4</v>
      </c>
      <c r="Q502" s="5">
        <f t="shared" si="127"/>
        <v>-1.1365040048758837E-7</v>
      </c>
      <c r="R502" s="4">
        <f>SUM($Q$41:Q502)*0.1+$T$8</f>
        <v>-4.3070298523199708E-6</v>
      </c>
      <c r="S502" s="4">
        <f>SUM($R$41:R502)+0</f>
        <v>4.2032207699275071E-4</v>
      </c>
      <c r="T502">
        <f t="shared" si="120"/>
        <v>4.9929344751563723E-6</v>
      </c>
      <c r="U502">
        <f t="shared" si="121"/>
        <v>4.9166338257852532E-4</v>
      </c>
      <c r="W502" s="1"/>
    </row>
    <row r="503" spans="1:23" x14ac:dyDescent="0.25">
      <c r="A503" s="7"/>
      <c r="B503">
        <f t="shared" si="122"/>
        <v>46.200000000000387</v>
      </c>
      <c r="C503">
        <f t="shared" si="112"/>
        <v>0</v>
      </c>
      <c r="D503">
        <f t="shared" si="123"/>
        <v>318.30988618379064</v>
      </c>
      <c r="E503" s="2">
        <f t="shared" si="124"/>
        <v>-334.26143951509755</v>
      </c>
      <c r="F503">
        <f t="shared" si="113"/>
        <v>-19098.593171027438</v>
      </c>
      <c r="G503">
        <f t="shared" si="114"/>
        <v>2941.5006677327292</v>
      </c>
      <c r="H503">
        <f t="shared" si="125"/>
        <v>2801.1269984172341</v>
      </c>
      <c r="I503" s="2">
        <f t="shared" si="115"/>
        <v>4061.8639366101411</v>
      </c>
      <c r="J503" s="41">
        <f t="shared" si="116"/>
        <v>461.57544734208187</v>
      </c>
      <c r="K503">
        <f t="shared" si="117"/>
        <v>1.0526614674182113</v>
      </c>
      <c r="L503">
        <f t="shared" si="118"/>
        <v>-12.373846974435711</v>
      </c>
      <c r="M503" s="41">
        <f t="shared" si="119"/>
        <v>21.457967354930023</v>
      </c>
      <c r="N503" s="5">
        <f t="shared" si="126"/>
        <v>-1.1800483115252443E-7</v>
      </c>
      <c r="O503" s="4">
        <f>SUM($N$41:N503)*0.1+$N$8</f>
        <v>-2.5374466428988519E-6</v>
      </c>
      <c r="P503" s="4">
        <f>SUM($O$41:O503)+0</f>
        <v>2.5253554949949454E-4</v>
      </c>
      <c r="Q503" s="5">
        <f t="shared" si="127"/>
        <v>-1.1237342969559284E-7</v>
      </c>
      <c r="R503" s="4">
        <f>SUM($Q$41:Q503)*0.1+$T$8</f>
        <v>-4.3182671952895306E-6</v>
      </c>
      <c r="S503" s="4">
        <f>SUM($R$41:R503)+0</f>
        <v>4.1600380979746115E-4</v>
      </c>
      <c r="T503">
        <f t="shared" si="120"/>
        <v>5.0085993087361625E-6</v>
      </c>
      <c r="U503">
        <f t="shared" si="121"/>
        <v>4.866552923035091E-4</v>
      </c>
      <c r="W503" s="1"/>
    </row>
    <row r="504" spans="1:23" x14ac:dyDescent="0.25">
      <c r="A504" s="7"/>
      <c r="B504">
        <f t="shared" si="122"/>
        <v>46.300000000000388</v>
      </c>
      <c r="C504">
        <f t="shared" si="112"/>
        <v>0</v>
      </c>
      <c r="D504">
        <f t="shared" si="123"/>
        <v>318.30988618379064</v>
      </c>
      <c r="E504" s="2">
        <f t="shared" si="124"/>
        <v>-334.26143951509755</v>
      </c>
      <c r="F504">
        <f t="shared" si="113"/>
        <v>-19098.593171027438</v>
      </c>
      <c r="G504">
        <f t="shared" si="114"/>
        <v>2908.0745237812189</v>
      </c>
      <c r="H504">
        <f t="shared" si="125"/>
        <v>2769.2960097988544</v>
      </c>
      <c r="I504" s="2">
        <f t="shared" si="115"/>
        <v>4015.7063918759322</v>
      </c>
      <c r="J504" s="41">
        <f t="shared" si="116"/>
        <v>461.57544734208187</v>
      </c>
      <c r="K504">
        <f t="shared" si="117"/>
        <v>1.0406994052884582</v>
      </c>
      <c r="L504">
        <f t="shared" si="118"/>
        <v>-12.373846974435711</v>
      </c>
      <c r="M504" s="41">
        <f t="shared" si="119"/>
        <v>21.457383859464862</v>
      </c>
      <c r="N504" s="5">
        <f t="shared" si="126"/>
        <v>-1.1666386716215476E-7</v>
      </c>
      <c r="O504" s="4">
        <f>SUM($N$41:N504)*0.1+$N$8</f>
        <v>-2.5491130296150666E-6</v>
      </c>
      <c r="P504" s="4">
        <f>SUM($O$41:O504)+0</f>
        <v>2.4998643646987945E-4</v>
      </c>
      <c r="Q504" s="5">
        <f t="shared" si="127"/>
        <v>-1.110964589035974E-7</v>
      </c>
      <c r="R504" s="4">
        <f>SUM($Q$41:Q504)*0.1+$T$8</f>
        <v>-4.3293768411798901E-6</v>
      </c>
      <c r="S504" s="4">
        <f>SUM($R$41:R504)+0</f>
        <v>4.1167443295628124E-4</v>
      </c>
      <c r="T504">
        <f t="shared" si="120"/>
        <v>5.0240900739037382E-6</v>
      </c>
      <c r="U504">
        <f t="shared" si="121"/>
        <v>4.8163166130227027E-4</v>
      </c>
      <c r="W504" s="1"/>
    </row>
    <row r="505" spans="1:23" x14ac:dyDescent="0.25">
      <c r="A505" s="7"/>
      <c r="B505">
        <f t="shared" si="122"/>
        <v>46.400000000000389</v>
      </c>
      <c r="C505">
        <f t="shared" si="112"/>
        <v>0</v>
      </c>
      <c r="D505">
        <f t="shared" si="123"/>
        <v>318.30988618379064</v>
      </c>
      <c r="E505" s="2">
        <f t="shared" si="124"/>
        <v>-334.26143951509755</v>
      </c>
      <c r="F505">
        <f t="shared" si="113"/>
        <v>-19098.593171027438</v>
      </c>
      <c r="G505">
        <f t="shared" si="114"/>
        <v>2874.6483798297095</v>
      </c>
      <c r="H505">
        <f t="shared" si="125"/>
        <v>2737.4650211804747</v>
      </c>
      <c r="I505" s="2">
        <f t="shared" si="115"/>
        <v>3969.5488471417239</v>
      </c>
      <c r="J505" s="41">
        <f t="shared" si="116"/>
        <v>461.57544734208187</v>
      </c>
      <c r="K505">
        <f t="shared" si="117"/>
        <v>1.0287373431587052</v>
      </c>
      <c r="L505">
        <f t="shared" si="118"/>
        <v>-12.373846974435711</v>
      </c>
      <c r="M505" s="41">
        <f t="shared" si="119"/>
        <v>21.456807016922735</v>
      </c>
      <c r="N505" s="5">
        <f t="shared" si="126"/>
        <v>-1.1532290317178511E-7</v>
      </c>
      <c r="O505" s="4">
        <f>SUM($N$41:N505)*0.1+$N$8</f>
        <v>-2.5606453199322456E-6</v>
      </c>
      <c r="P505" s="4">
        <f>SUM($O$41:O505)+0</f>
        <v>2.4742579114994721E-4</v>
      </c>
      <c r="Q505" s="5">
        <f t="shared" si="127"/>
        <v>-1.0981948811160193E-7</v>
      </c>
      <c r="R505" s="4">
        <f>SUM($Q$41:Q505)*0.1+$T$8</f>
        <v>-4.3403587899910492E-6</v>
      </c>
      <c r="S505" s="4">
        <f>SUM($R$41:R505)+0</f>
        <v>4.0733407416629016E-4</v>
      </c>
      <c r="T505">
        <f t="shared" si="120"/>
        <v>5.0394066000218194E-6</v>
      </c>
      <c r="U505">
        <f t="shared" si="121"/>
        <v>4.7659266685827858E-4</v>
      </c>
      <c r="W505" s="1"/>
    </row>
    <row r="506" spans="1:23" x14ac:dyDescent="0.25">
      <c r="A506" s="7"/>
      <c r="B506">
        <f t="shared" si="122"/>
        <v>46.500000000000391</v>
      </c>
      <c r="C506">
        <f t="shared" si="112"/>
        <v>0</v>
      </c>
      <c r="D506">
        <f t="shared" si="123"/>
        <v>318.30988618379064</v>
      </c>
      <c r="E506" s="2">
        <f t="shared" si="124"/>
        <v>-334.26143951509755</v>
      </c>
      <c r="F506">
        <f t="shared" si="113"/>
        <v>-19098.593171027438</v>
      </c>
      <c r="G506">
        <f t="shared" si="114"/>
        <v>2841.2222358781983</v>
      </c>
      <c r="H506">
        <f t="shared" si="125"/>
        <v>2705.6340325620949</v>
      </c>
      <c r="I506" s="2">
        <f t="shared" si="115"/>
        <v>3923.3913024075146</v>
      </c>
      <c r="J506" s="41">
        <f t="shared" si="116"/>
        <v>461.57544734208187</v>
      </c>
      <c r="K506">
        <f t="shared" si="117"/>
        <v>1.0167752810289519</v>
      </c>
      <c r="L506">
        <f t="shared" si="118"/>
        <v>-12.373846974435711</v>
      </c>
      <c r="M506" s="41">
        <f t="shared" si="119"/>
        <v>21.456236827840222</v>
      </c>
      <c r="N506" s="5">
        <f t="shared" si="126"/>
        <v>-1.139819391814154E-7</v>
      </c>
      <c r="O506" s="4">
        <f>SUM($N$41:N506)*0.1+$N$8</f>
        <v>-2.5720435138503871E-6</v>
      </c>
      <c r="P506" s="4">
        <f>SUM($O$41:O506)+0</f>
        <v>2.4485374763609681E-4</v>
      </c>
      <c r="Q506" s="5">
        <f t="shared" si="127"/>
        <v>-1.0854251731960648E-7</v>
      </c>
      <c r="R506" s="4">
        <f>SUM($Q$41:Q506)*0.1+$T$8</f>
        <v>-4.3512130417230114E-6</v>
      </c>
      <c r="S506" s="4">
        <f>SUM($R$41:R506)+0</f>
        <v>4.0298286112456713E-4</v>
      </c>
      <c r="T506">
        <f t="shared" si="120"/>
        <v>5.054548720865224E-6</v>
      </c>
      <c r="U506">
        <f t="shared" si="121"/>
        <v>4.7153848633126814E-4</v>
      </c>
      <c r="W506" s="1"/>
    </row>
    <row r="507" spans="1:23" x14ac:dyDescent="0.25">
      <c r="A507" s="7"/>
      <c r="B507">
        <f t="shared" si="122"/>
        <v>46.600000000000392</v>
      </c>
      <c r="C507">
        <f t="shared" si="112"/>
        <v>0</v>
      </c>
      <c r="D507">
        <f t="shared" si="123"/>
        <v>318.30988618379064</v>
      </c>
      <c r="E507" s="2">
        <f t="shared" si="124"/>
        <v>-334.26143951509755</v>
      </c>
      <c r="F507">
        <f t="shared" si="113"/>
        <v>-19098.593171027438</v>
      </c>
      <c r="G507">
        <f t="shared" si="114"/>
        <v>2807.796091926688</v>
      </c>
      <c r="H507">
        <f t="shared" si="125"/>
        <v>2673.8030439437171</v>
      </c>
      <c r="I507" s="2">
        <f t="shared" si="115"/>
        <v>3877.2337576733066</v>
      </c>
      <c r="J507" s="41">
        <f t="shared" si="116"/>
        <v>461.57544734208187</v>
      </c>
      <c r="K507">
        <f t="shared" si="117"/>
        <v>1.0048132188991992</v>
      </c>
      <c r="L507">
        <f t="shared" si="118"/>
        <v>-12.373846974435711</v>
      </c>
      <c r="M507" s="41">
        <f t="shared" si="119"/>
        <v>21.455673292747772</v>
      </c>
      <c r="N507" s="5">
        <f t="shared" si="126"/>
        <v>-1.1264097519104572E-7</v>
      </c>
      <c r="O507" s="4">
        <f>SUM($N$41:N507)*0.1+$N$8</f>
        <v>-2.5833076113694919E-6</v>
      </c>
      <c r="P507" s="4">
        <f>SUM($O$41:O507)+0</f>
        <v>2.4227044002472732E-4</v>
      </c>
      <c r="Q507" s="5">
        <f t="shared" si="127"/>
        <v>-1.072655465276111E-7</v>
      </c>
      <c r="R507" s="4">
        <f>SUM($Q$41:Q507)*0.1+$T$8</f>
        <v>-4.3619395963757715E-6</v>
      </c>
      <c r="S507" s="4">
        <f>SUM($R$41:R507)+0</f>
        <v>3.9862092152819135E-4</v>
      </c>
      <c r="T507">
        <f t="shared" si="120"/>
        <v>5.069516274497043E-6</v>
      </c>
      <c r="U507">
        <f t="shared" si="121"/>
        <v>4.6646929715658613E-4</v>
      </c>
      <c r="W507" s="1"/>
    </row>
    <row r="508" spans="1:23" x14ac:dyDescent="0.25">
      <c r="A508" s="7"/>
      <c r="B508">
        <f t="shared" si="122"/>
        <v>46.700000000000394</v>
      </c>
      <c r="C508">
        <f t="shared" si="112"/>
        <v>0</v>
      </c>
      <c r="D508">
        <f t="shared" si="123"/>
        <v>318.30988618379064</v>
      </c>
      <c r="E508" s="2">
        <f t="shared" si="124"/>
        <v>-334.26143951509755</v>
      </c>
      <c r="F508">
        <f t="shared" si="113"/>
        <v>-19098.593171027438</v>
      </c>
      <c r="G508">
        <f t="shared" si="114"/>
        <v>2774.3699479751776</v>
      </c>
      <c r="H508">
        <f t="shared" si="125"/>
        <v>2641.9720553253374</v>
      </c>
      <c r="I508" s="2">
        <f t="shared" si="115"/>
        <v>3831.0762129390973</v>
      </c>
      <c r="J508" s="41">
        <f t="shared" si="116"/>
        <v>461.57544734208187</v>
      </c>
      <c r="K508">
        <f t="shared" si="117"/>
        <v>0.9928511567694458</v>
      </c>
      <c r="L508">
        <f t="shared" si="118"/>
        <v>-12.373846974435711</v>
      </c>
      <c r="M508" s="41">
        <f t="shared" si="119"/>
        <v>21.455116412169708</v>
      </c>
      <c r="N508" s="5">
        <f t="shared" si="126"/>
        <v>-1.1130001120067604E-7</v>
      </c>
      <c r="O508" s="4">
        <f>SUM($N$41:N508)*0.1+$N$8</f>
        <v>-2.5944376124895594E-6</v>
      </c>
      <c r="P508" s="4">
        <f>SUM($O$41:O508)+0</f>
        <v>2.3967600241223775E-4</v>
      </c>
      <c r="Q508" s="5">
        <f t="shared" si="127"/>
        <v>-1.0598857573561564E-7</v>
      </c>
      <c r="R508" s="4">
        <f>SUM($Q$41:Q508)*0.1+$T$8</f>
        <v>-4.3725384539493347E-6</v>
      </c>
      <c r="S508" s="4">
        <f>SUM($R$41:R508)+0</f>
        <v>3.9424838307424202E-4</v>
      </c>
      <c r="T508">
        <f t="shared" si="120"/>
        <v>5.0843091031492331E-6</v>
      </c>
      <c r="U508">
        <f t="shared" si="121"/>
        <v>4.6138527684459686E-4</v>
      </c>
      <c r="W508" s="1"/>
    </row>
    <row r="509" spans="1:23" x14ac:dyDescent="0.25">
      <c r="A509" s="7"/>
      <c r="B509">
        <f t="shared" si="122"/>
        <v>46.800000000000395</v>
      </c>
      <c r="C509">
        <f t="shared" si="112"/>
        <v>0</v>
      </c>
      <c r="D509">
        <f t="shared" si="123"/>
        <v>318.30988618379064</v>
      </c>
      <c r="E509" s="2">
        <f t="shared" si="124"/>
        <v>-334.26143951509755</v>
      </c>
      <c r="F509">
        <f t="shared" si="113"/>
        <v>-19098.593171027438</v>
      </c>
      <c r="G509">
        <f t="shared" si="114"/>
        <v>2740.9438040236673</v>
      </c>
      <c r="H509">
        <f t="shared" si="125"/>
        <v>2610.1410667069576</v>
      </c>
      <c r="I509" s="2">
        <f t="shared" si="115"/>
        <v>3784.9186682048885</v>
      </c>
      <c r="J509" s="41">
        <f t="shared" si="116"/>
        <v>461.57544734208187</v>
      </c>
      <c r="K509">
        <f t="shared" si="117"/>
        <v>0.98088909463969276</v>
      </c>
      <c r="L509">
        <f t="shared" si="118"/>
        <v>-12.373846974435711</v>
      </c>
      <c r="M509" s="41">
        <f t="shared" si="119"/>
        <v>21.454566186624202</v>
      </c>
      <c r="N509" s="5">
        <f t="shared" si="126"/>
        <v>-1.0995904721030637E-7</v>
      </c>
      <c r="O509" s="4">
        <f>SUM($N$41:N509)*0.1+$N$8</f>
        <v>-2.6054335172105902E-6</v>
      </c>
      <c r="P509" s="4">
        <f>SUM($O$41:O509)+0</f>
        <v>2.3707056889502717E-4</v>
      </c>
      <c r="Q509" s="5">
        <f t="shared" si="127"/>
        <v>-1.0471160494362019E-7</v>
      </c>
      <c r="R509" s="4">
        <f>SUM($Q$41:Q509)*0.1+$T$8</f>
        <v>-4.3830096144436959E-6</v>
      </c>
      <c r="S509" s="4">
        <f>SUM($R$41:R509)+0</f>
        <v>3.8986537345979833E-4</v>
      </c>
      <c r="T509">
        <f t="shared" si="120"/>
        <v>5.0989270531073709E-6</v>
      </c>
      <c r="U509">
        <f t="shared" si="121"/>
        <v>4.5628660298014431E-4</v>
      </c>
      <c r="W509" s="1"/>
    </row>
    <row r="510" spans="1:23" x14ac:dyDescent="0.25">
      <c r="A510" s="7"/>
      <c r="B510">
        <f t="shared" si="122"/>
        <v>46.900000000000396</v>
      </c>
      <c r="C510">
        <f t="shared" si="112"/>
        <v>0</v>
      </c>
      <c r="D510">
        <f t="shared" si="123"/>
        <v>318.30988618379064</v>
      </c>
      <c r="E510" s="2">
        <f t="shared" si="124"/>
        <v>-334.26143951509755</v>
      </c>
      <c r="F510">
        <f t="shared" si="113"/>
        <v>-19098.593171027438</v>
      </c>
      <c r="G510">
        <f t="shared" si="114"/>
        <v>2707.517660072157</v>
      </c>
      <c r="H510">
        <f t="shared" si="125"/>
        <v>2578.3100780885779</v>
      </c>
      <c r="I510" s="2">
        <f t="shared" si="115"/>
        <v>3738.7611234706796</v>
      </c>
      <c r="J510" s="41">
        <f t="shared" si="116"/>
        <v>461.57544734208187</v>
      </c>
      <c r="K510">
        <f t="shared" si="117"/>
        <v>0.96892703250993961</v>
      </c>
      <c r="L510">
        <f t="shared" si="118"/>
        <v>-12.373846974435711</v>
      </c>
      <c r="M510" s="41">
        <f t="shared" si="119"/>
        <v>21.454022616623298</v>
      </c>
      <c r="N510" s="5">
        <f t="shared" si="126"/>
        <v>-1.0861808321993668E-7</v>
      </c>
      <c r="O510" s="4">
        <f>SUM($N$41:N510)*0.1+$N$8</f>
        <v>-2.6162953255325835E-6</v>
      </c>
      <c r="P510" s="4">
        <f>SUM($O$41:O510)+0</f>
        <v>2.344542735694946E-4</v>
      </c>
      <c r="Q510" s="5">
        <f t="shared" si="127"/>
        <v>-1.0343463415162473E-7</v>
      </c>
      <c r="R510" s="4">
        <f>SUM($Q$41:Q510)*0.1+$T$8</f>
        <v>-4.3933530778588585E-6</v>
      </c>
      <c r="S510" s="4">
        <f>SUM($R$41:R510)+0</f>
        <v>3.8547202038193945E-4</v>
      </c>
      <c r="T510">
        <f t="shared" si="120"/>
        <v>5.1133699745994865E-6</v>
      </c>
      <c r="U510">
        <f t="shared" si="121"/>
        <v>4.5117345322207708E-4</v>
      </c>
      <c r="W510" s="1"/>
    </row>
    <row r="511" spans="1:23" x14ac:dyDescent="0.25">
      <c r="A511" s="7"/>
      <c r="B511">
        <f t="shared" si="122"/>
        <v>47.000000000000398</v>
      </c>
      <c r="C511">
        <f t="shared" si="112"/>
        <v>0</v>
      </c>
      <c r="D511">
        <f t="shared" si="123"/>
        <v>318.30988618379064</v>
      </c>
      <c r="E511" s="2">
        <f t="shared" si="124"/>
        <v>-334.26143951509755</v>
      </c>
      <c r="F511">
        <f t="shared" si="113"/>
        <v>-19098.593171027438</v>
      </c>
      <c r="G511">
        <f t="shared" si="114"/>
        <v>2674.0915161206467</v>
      </c>
      <c r="H511">
        <f t="shared" si="125"/>
        <v>2546.4790894701982</v>
      </c>
      <c r="I511" s="2">
        <f t="shared" si="115"/>
        <v>3692.6035787364704</v>
      </c>
      <c r="J511" s="41">
        <f t="shared" si="116"/>
        <v>461.57544734208187</v>
      </c>
      <c r="K511">
        <f t="shared" si="117"/>
        <v>0.95696497038018646</v>
      </c>
      <c r="L511">
        <f t="shared" si="118"/>
        <v>-12.373846974435711</v>
      </c>
      <c r="M511" s="41">
        <f t="shared" si="119"/>
        <v>21.453485702672893</v>
      </c>
      <c r="N511" s="5">
        <f t="shared" si="126"/>
        <v>-1.0727711922956701E-7</v>
      </c>
      <c r="O511" s="4">
        <f>SUM($N$41:N511)*0.1+$N$8</f>
        <v>-2.6270230374555403E-6</v>
      </c>
      <c r="P511" s="4">
        <f>SUM($O$41:O511)+0</f>
        <v>2.3182725053203906E-4</v>
      </c>
      <c r="Q511" s="5">
        <f t="shared" si="127"/>
        <v>-1.0215766335962928E-7</v>
      </c>
      <c r="R511" s="4">
        <f>SUM($Q$41:Q511)*0.1+$T$8</f>
        <v>-4.4035688441948207E-6</v>
      </c>
      <c r="S511" s="4">
        <f>SUM($R$41:R511)+0</f>
        <v>3.8106845153774462E-4</v>
      </c>
      <c r="T511">
        <f t="shared" si="120"/>
        <v>5.1276377216887544E-6</v>
      </c>
      <c r="U511">
        <f t="shared" si="121"/>
        <v>4.4604600530283778E-4</v>
      </c>
      <c r="W511" s="1"/>
    </row>
    <row r="512" spans="1:23" x14ac:dyDescent="0.25">
      <c r="A512" s="7"/>
      <c r="B512">
        <f t="shared" si="122"/>
        <v>47.100000000000399</v>
      </c>
      <c r="C512">
        <f t="shared" si="112"/>
        <v>0</v>
      </c>
      <c r="D512">
        <f t="shared" si="123"/>
        <v>318.30988618379064</v>
      </c>
      <c r="E512" s="2">
        <f t="shared" si="124"/>
        <v>-334.26143951509755</v>
      </c>
      <c r="F512">
        <f t="shared" si="113"/>
        <v>-19098.593171027438</v>
      </c>
      <c r="G512">
        <f t="shared" si="114"/>
        <v>2640.6653721691364</v>
      </c>
      <c r="H512">
        <f t="shared" si="125"/>
        <v>2514.6481008518203</v>
      </c>
      <c r="I512" s="2">
        <f t="shared" si="115"/>
        <v>3646.4460340022624</v>
      </c>
      <c r="J512" s="41">
        <f t="shared" si="116"/>
        <v>461.57544734208187</v>
      </c>
      <c r="K512">
        <f t="shared" si="117"/>
        <v>0.94500290825043354</v>
      </c>
      <c r="L512">
        <f t="shared" si="118"/>
        <v>-12.373846974435711</v>
      </c>
      <c r="M512" s="41">
        <f t="shared" si="119"/>
        <v>21.452955445272739</v>
      </c>
      <c r="N512" s="5">
        <f t="shared" si="126"/>
        <v>-1.0593615523919734E-7</v>
      </c>
      <c r="O512" s="4">
        <f>SUM($N$41:N512)*0.1+$N$8</f>
        <v>-2.6376166529794596E-6</v>
      </c>
      <c r="P512" s="4">
        <f>SUM($O$41:O512)+0</f>
        <v>2.291896338790596E-4</v>
      </c>
      <c r="Q512" s="5">
        <f t="shared" si="127"/>
        <v>-1.008806925676339E-7</v>
      </c>
      <c r="R512" s="4">
        <f>SUM($Q$41:Q512)*0.1+$T$8</f>
        <v>-4.4136569134515842E-6</v>
      </c>
      <c r="S512" s="4">
        <f>SUM($R$41:R512)+0</f>
        <v>3.7665479462429304E-4</v>
      </c>
      <c r="T512">
        <f t="shared" si="120"/>
        <v>5.1417301521699414E-6</v>
      </c>
      <c r="U512">
        <f t="shared" si="121"/>
        <v>4.4090443702812261E-4</v>
      </c>
      <c r="W512" s="1"/>
    </row>
    <row r="513" spans="1:23" x14ac:dyDescent="0.25">
      <c r="A513" s="7"/>
      <c r="B513">
        <f t="shared" si="122"/>
        <v>47.200000000000401</v>
      </c>
      <c r="C513">
        <f t="shared" si="112"/>
        <v>0</v>
      </c>
      <c r="D513">
        <f t="shared" si="123"/>
        <v>318.30988618379064</v>
      </c>
      <c r="E513" s="2">
        <f t="shared" si="124"/>
        <v>-334.26143951509755</v>
      </c>
      <c r="F513">
        <f t="shared" si="113"/>
        <v>-19098.593171027438</v>
      </c>
      <c r="G513">
        <f t="shared" si="114"/>
        <v>2607.2392282176279</v>
      </c>
      <c r="H513">
        <f t="shared" si="125"/>
        <v>2482.8171122334388</v>
      </c>
      <c r="I513" s="2">
        <f t="shared" si="115"/>
        <v>3600.2884892680536</v>
      </c>
      <c r="J513" s="41">
        <f t="shared" si="116"/>
        <v>461.57544734208187</v>
      </c>
      <c r="K513">
        <f t="shared" si="117"/>
        <v>0.9330408461206805</v>
      </c>
      <c r="L513">
        <f t="shared" si="118"/>
        <v>-12.373846974435711</v>
      </c>
      <c r="M513" s="41">
        <f t="shared" si="119"/>
        <v>21.452431844916443</v>
      </c>
      <c r="N513" s="5">
        <f t="shared" si="126"/>
        <v>-1.0459519124882773E-7</v>
      </c>
      <c r="O513" s="4">
        <f>SUM($N$41:N513)*0.1+$N$8</f>
        <v>-2.6480761721043431E-6</v>
      </c>
      <c r="P513" s="4">
        <f>SUM($O$41:O513)+0</f>
        <v>2.2654155770695524E-4</v>
      </c>
      <c r="Q513" s="5">
        <f t="shared" si="127"/>
        <v>-9.960372177563837E-8</v>
      </c>
      <c r="R513" s="4">
        <f>SUM($Q$41:Q513)*0.1+$T$8</f>
        <v>-4.4236172856291492E-6</v>
      </c>
      <c r="S513" s="4">
        <f>SUM($R$41:R513)+0</f>
        <v>3.7223117733866388E-4</v>
      </c>
      <c r="T513">
        <f t="shared" si="120"/>
        <v>5.1556471274694305E-6</v>
      </c>
      <c r="U513">
        <f t="shared" si="121"/>
        <v>4.3574892627661353E-4</v>
      </c>
      <c r="W513" s="1"/>
    </row>
    <row r="514" spans="1:23" x14ac:dyDescent="0.25">
      <c r="A514" s="7"/>
      <c r="B514">
        <f t="shared" si="122"/>
        <v>47.300000000000402</v>
      </c>
      <c r="C514">
        <f t="shared" si="112"/>
        <v>0</v>
      </c>
      <c r="D514">
        <f t="shared" si="123"/>
        <v>318.30988618379064</v>
      </c>
      <c r="E514" s="2">
        <f t="shared" si="124"/>
        <v>-334.26143951509755</v>
      </c>
      <c r="F514">
        <f t="shared" si="113"/>
        <v>-19098.593171027438</v>
      </c>
      <c r="G514">
        <f t="shared" si="114"/>
        <v>2573.8130842661176</v>
      </c>
      <c r="H514">
        <f t="shared" si="125"/>
        <v>2450.9861236150591</v>
      </c>
      <c r="I514" s="2">
        <f t="shared" si="115"/>
        <v>3554.1309445338447</v>
      </c>
      <c r="J514" s="41">
        <f t="shared" si="116"/>
        <v>461.57544734208187</v>
      </c>
      <c r="K514">
        <f t="shared" si="117"/>
        <v>0.92107878399092735</v>
      </c>
      <c r="L514">
        <f t="shared" si="118"/>
        <v>-12.373846974435711</v>
      </c>
      <c r="M514" s="41">
        <f t="shared" si="119"/>
        <v>21.45191490209146</v>
      </c>
      <c r="N514" s="5">
        <f t="shared" si="126"/>
        <v>-1.0325422725845806E-7</v>
      </c>
      <c r="O514" s="4">
        <f>SUM($N$41:N514)*0.1+$N$8</f>
        <v>-2.6584015948301883E-6</v>
      </c>
      <c r="P514" s="4">
        <f>SUM($O$41:O514)+0</f>
        <v>2.2388315611212504E-4</v>
      </c>
      <c r="Q514" s="5">
        <f t="shared" si="127"/>
        <v>-9.8326750983642908E-8</v>
      </c>
      <c r="R514" s="4">
        <f>SUM($Q$41:Q514)*0.1+$T$8</f>
        <v>-4.4334499607275138E-6</v>
      </c>
      <c r="S514" s="4">
        <f>SUM($R$41:R514)+0</f>
        <v>3.6779772737793637E-4</v>
      </c>
      <c r="T514">
        <f t="shared" si="120"/>
        <v>5.1693885125487019E-6</v>
      </c>
      <c r="U514">
        <f t="shared" si="121"/>
        <v>4.3057965099978999E-4</v>
      </c>
      <c r="W514" s="1"/>
    </row>
    <row r="515" spans="1:23" x14ac:dyDescent="0.25">
      <c r="A515" s="7"/>
      <c r="B515">
        <f t="shared" si="122"/>
        <v>47.400000000000404</v>
      </c>
      <c r="C515">
        <f t="shared" si="112"/>
        <v>0</v>
      </c>
      <c r="D515">
        <f t="shared" si="123"/>
        <v>318.30988618379064</v>
      </c>
      <c r="E515" s="2">
        <f t="shared" si="124"/>
        <v>-334.26143951509755</v>
      </c>
      <c r="F515">
        <f t="shared" si="113"/>
        <v>-19098.593171027438</v>
      </c>
      <c r="G515">
        <f t="shared" si="114"/>
        <v>2540.3869403146055</v>
      </c>
      <c r="H515">
        <f t="shared" si="125"/>
        <v>2419.1551349966794</v>
      </c>
      <c r="I515" s="2">
        <f t="shared" si="115"/>
        <v>3507.9733997996345</v>
      </c>
      <c r="J515" s="41">
        <f t="shared" si="116"/>
        <v>461.57544734208187</v>
      </c>
      <c r="K515">
        <f t="shared" si="117"/>
        <v>0.90911672186117387</v>
      </c>
      <c r="L515">
        <f t="shared" si="118"/>
        <v>-12.373846974435711</v>
      </c>
      <c r="M515" s="41">
        <f t="shared" si="119"/>
        <v>21.451404617279099</v>
      </c>
      <c r="N515" s="5">
        <f t="shared" si="126"/>
        <v>-1.0191326326808831E-7</v>
      </c>
      <c r="O515" s="4">
        <f>SUM($N$41:N515)*0.1+$N$8</f>
        <v>-2.6685929211569969E-6</v>
      </c>
      <c r="P515" s="4">
        <f>SUM($O$41:O515)+0</f>
        <v>2.2121456319096805E-4</v>
      </c>
      <c r="Q515" s="5">
        <f t="shared" si="127"/>
        <v>-9.7049780191647459E-8</v>
      </c>
      <c r="R515" s="4">
        <f>SUM($Q$41:Q515)*0.1+$T$8</f>
        <v>-4.4431549387466781E-6</v>
      </c>
      <c r="S515" s="4">
        <f>SUM($R$41:R515)+0</f>
        <v>3.6335457243918967E-4</v>
      </c>
      <c r="T515">
        <f t="shared" si="120"/>
        <v>5.1829541758111497E-6</v>
      </c>
      <c r="U515">
        <f t="shared" si="121"/>
        <v>4.2539678922182421E-4</v>
      </c>
      <c r="W515" s="1"/>
    </row>
    <row r="516" spans="1:23" x14ac:dyDescent="0.25">
      <c r="A516" s="7"/>
      <c r="B516">
        <f t="shared" si="122"/>
        <v>47.500000000000405</v>
      </c>
      <c r="C516">
        <f t="shared" si="112"/>
        <v>0</v>
      </c>
      <c r="D516">
        <f t="shared" si="123"/>
        <v>318.30988618379064</v>
      </c>
      <c r="E516" s="2">
        <f t="shared" si="124"/>
        <v>-334.26143951509755</v>
      </c>
      <c r="F516">
        <f t="shared" si="113"/>
        <v>-19098.593171027438</v>
      </c>
      <c r="G516">
        <f t="shared" si="114"/>
        <v>2506.9607963630951</v>
      </c>
      <c r="H516">
        <f t="shared" si="125"/>
        <v>2387.3241463783015</v>
      </c>
      <c r="I516" s="2">
        <f t="shared" si="115"/>
        <v>3461.8158550654266</v>
      </c>
      <c r="J516" s="41">
        <f t="shared" si="116"/>
        <v>461.57544734208187</v>
      </c>
      <c r="K516">
        <f t="shared" si="117"/>
        <v>0.89715465973142106</v>
      </c>
      <c r="L516">
        <f t="shared" si="118"/>
        <v>-12.373846974435711</v>
      </c>
      <c r="M516" s="41">
        <f t="shared" si="119"/>
        <v>21.450900990954512</v>
      </c>
      <c r="N516" s="5">
        <f t="shared" si="126"/>
        <v>-1.0057229927771862E-7</v>
      </c>
      <c r="O516" s="4">
        <f>SUM($N$41:N516)*0.1+$N$8</f>
        <v>-2.6786501510847689E-6</v>
      </c>
      <c r="P516" s="4">
        <f>SUM($O$41:O516)+0</f>
        <v>2.1853591303988329E-4</v>
      </c>
      <c r="Q516" s="5">
        <f t="shared" si="127"/>
        <v>-9.5772809399652077E-8</v>
      </c>
      <c r="R516" s="4">
        <f>SUM($Q$41:Q516)*0.1+$T$8</f>
        <v>-4.4527322196866437E-6</v>
      </c>
      <c r="S516" s="4">
        <f>SUM($R$41:R516)+0</f>
        <v>3.5890184021950303E-4</v>
      </c>
      <c r="T516">
        <f t="shared" si="120"/>
        <v>5.1963439890120828E-6</v>
      </c>
      <c r="U516">
        <f t="shared" si="121"/>
        <v>4.2020051903956656E-4</v>
      </c>
      <c r="W516" s="1"/>
    </row>
    <row r="517" spans="1:23" x14ac:dyDescent="0.25">
      <c r="A517" s="7"/>
      <c r="B517">
        <f t="shared" si="122"/>
        <v>47.600000000000406</v>
      </c>
      <c r="C517">
        <f t="shared" si="112"/>
        <v>0</v>
      </c>
      <c r="D517">
        <f t="shared" si="123"/>
        <v>318.30988618379064</v>
      </c>
      <c r="E517" s="2">
        <f t="shared" si="124"/>
        <v>-334.26143951509755</v>
      </c>
      <c r="F517">
        <f t="shared" si="113"/>
        <v>-19098.593171027438</v>
      </c>
      <c r="G517">
        <f t="shared" si="114"/>
        <v>2473.5346524115866</v>
      </c>
      <c r="H517">
        <f t="shared" si="125"/>
        <v>2355.4931577599218</v>
      </c>
      <c r="I517" s="2">
        <f t="shared" si="115"/>
        <v>3415.6583103312187</v>
      </c>
      <c r="J517" s="41">
        <f t="shared" si="116"/>
        <v>461.57544734208187</v>
      </c>
      <c r="K517">
        <f t="shared" si="117"/>
        <v>0.88519259760166824</v>
      </c>
      <c r="L517">
        <f t="shared" si="118"/>
        <v>-12.373846974435711</v>
      </c>
      <c r="M517" s="41">
        <f t="shared" si="119"/>
        <v>21.450404023586696</v>
      </c>
      <c r="N517" s="5">
        <f t="shared" si="126"/>
        <v>-9.9231335287349027E-8</v>
      </c>
      <c r="O517" s="4">
        <f>SUM($N$41:N517)*0.1+$N$8</f>
        <v>-2.6885732846135043E-6</v>
      </c>
      <c r="P517" s="4">
        <f>SUM($O$41:O517)+0</f>
        <v>2.1584733975526978E-4</v>
      </c>
      <c r="Q517" s="5">
        <f t="shared" si="127"/>
        <v>-9.4495838607656615E-8</v>
      </c>
      <c r="R517" s="4">
        <f>SUM($Q$41:Q517)*0.1+$T$8</f>
        <v>-4.462181803547409E-6</v>
      </c>
      <c r="S517" s="4">
        <f>SUM($R$41:R517)+0</f>
        <v>3.5443965841595561E-4</v>
      </c>
      <c r="T517">
        <f t="shared" si="120"/>
        <v>5.2095578271718084E-6</v>
      </c>
      <c r="U517">
        <f t="shared" si="121"/>
        <v>4.1499101862262777E-4</v>
      </c>
      <c r="W517" s="1"/>
    </row>
    <row r="518" spans="1:23" x14ac:dyDescent="0.25">
      <c r="A518" s="7"/>
      <c r="B518">
        <f t="shared" si="122"/>
        <v>47.700000000000408</v>
      </c>
      <c r="C518">
        <f t="shared" si="112"/>
        <v>0</v>
      </c>
      <c r="D518">
        <f t="shared" si="123"/>
        <v>318.30988618379064</v>
      </c>
      <c r="E518" s="2">
        <f t="shared" si="124"/>
        <v>-334.26143951509755</v>
      </c>
      <c r="F518">
        <f t="shared" si="113"/>
        <v>-19098.593171027438</v>
      </c>
      <c r="G518">
        <f t="shared" si="114"/>
        <v>2440.1085084600763</v>
      </c>
      <c r="H518">
        <f t="shared" si="125"/>
        <v>2323.6621691415421</v>
      </c>
      <c r="I518" s="2">
        <f t="shared" si="115"/>
        <v>3369.5007655970098</v>
      </c>
      <c r="J518" s="41">
        <f t="shared" si="116"/>
        <v>461.57544734208187</v>
      </c>
      <c r="K518">
        <f t="shared" si="117"/>
        <v>0.87323053547191509</v>
      </c>
      <c r="L518">
        <f t="shared" si="118"/>
        <v>-12.373846974435711</v>
      </c>
      <c r="M518" s="41">
        <f t="shared" si="119"/>
        <v>21.449913715638488</v>
      </c>
      <c r="N518" s="5">
        <f t="shared" si="126"/>
        <v>-9.7890371296979341E-8</v>
      </c>
      <c r="O518" s="4">
        <f>SUM($N$41:N518)*0.1+$N$8</f>
        <v>-2.6983623217432023E-6</v>
      </c>
      <c r="P518" s="4">
        <f>SUM($O$41:O518)+0</f>
        <v>2.1314897743352659E-4</v>
      </c>
      <c r="Q518" s="5">
        <f t="shared" si="127"/>
        <v>-9.3218867815661166E-8</v>
      </c>
      <c r="R518" s="4">
        <f>SUM($Q$41:Q518)*0.1+$T$8</f>
        <v>-4.4715036903289757E-6</v>
      </c>
      <c r="S518" s="4">
        <f>SUM($R$41:R518)+0</f>
        <v>3.4996815472562666E-4</v>
      </c>
      <c r="T518">
        <f t="shared" si="120"/>
        <v>5.2225955684916872E-6</v>
      </c>
      <c r="U518">
        <f t="shared" si="121"/>
        <v>4.0976846621356577E-4</v>
      </c>
      <c r="W518" s="1"/>
    </row>
    <row r="519" spans="1:23" x14ac:dyDescent="0.25">
      <c r="A519" s="7"/>
      <c r="B519">
        <f t="shared" si="122"/>
        <v>47.800000000000409</v>
      </c>
      <c r="C519">
        <f t="shared" si="112"/>
        <v>0</v>
      </c>
      <c r="D519">
        <f t="shared" si="123"/>
        <v>318.30988618379064</v>
      </c>
      <c r="E519" s="2">
        <f t="shared" si="124"/>
        <v>-334.26143951509755</v>
      </c>
      <c r="F519">
        <f t="shared" si="113"/>
        <v>-19098.593171027438</v>
      </c>
      <c r="G519">
        <f t="shared" si="114"/>
        <v>2406.682364508566</v>
      </c>
      <c r="H519">
        <f t="shared" si="125"/>
        <v>2291.8311805231624</v>
      </c>
      <c r="I519" s="2">
        <f t="shared" si="115"/>
        <v>3323.343220862801</v>
      </c>
      <c r="J519" s="41">
        <f t="shared" si="116"/>
        <v>461.57544734208187</v>
      </c>
      <c r="K519">
        <f t="shared" si="117"/>
        <v>0.86126847334216206</v>
      </c>
      <c r="L519">
        <f t="shared" si="118"/>
        <v>-12.373846974435711</v>
      </c>
      <c r="M519" s="41">
        <f t="shared" si="119"/>
        <v>21.449430067566563</v>
      </c>
      <c r="N519" s="5">
        <f t="shared" si="126"/>
        <v>-9.6549407306609668E-8</v>
      </c>
      <c r="O519" s="4">
        <f>SUM($N$41:N519)*0.1+$N$8</f>
        <v>-2.7080172624738636E-6</v>
      </c>
      <c r="P519" s="4">
        <f>SUM($O$41:O519)+0</f>
        <v>2.1044096017105272E-4</v>
      </c>
      <c r="Q519" s="5">
        <f t="shared" si="127"/>
        <v>-9.1941897023665704E-8</v>
      </c>
      <c r="R519" s="4">
        <f>SUM($Q$41:Q519)*0.1+$T$8</f>
        <v>-4.480697880031342E-6</v>
      </c>
      <c r="S519" s="4">
        <f>SUM($R$41:R519)+0</f>
        <v>3.4548745684559532E-4</v>
      </c>
      <c r="T519">
        <f t="shared" si="120"/>
        <v>5.2354570942730306E-6</v>
      </c>
      <c r="U519">
        <f t="shared" si="121"/>
        <v>4.0453304012818495E-4</v>
      </c>
      <c r="W519" s="1"/>
    </row>
    <row r="520" spans="1:23" x14ac:dyDescent="0.25">
      <c r="A520" s="7"/>
      <c r="B520">
        <f t="shared" si="122"/>
        <v>47.900000000000411</v>
      </c>
      <c r="C520">
        <f t="shared" si="112"/>
        <v>0</v>
      </c>
      <c r="D520">
        <f t="shared" si="123"/>
        <v>318.30988618379064</v>
      </c>
      <c r="E520" s="2">
        <f t="shared" si="124"/>
        <v>-334.26143951509755</v>
      </c>
      <c r="F520">
        <f t="shared" si="113"/>
        <v>-19098.593171027438</v>
      </c>
      <c r="G520">
        <f t="shared" si="114"/>
        <v>2373.2562205570557</v>
      </c>
      <c r="H520">
        <f t="shared" si="125"/>
        <v>2260.0001919047827</v>
      </c>
      <c r="I520" s="2">
        <f t="shared" si="115"/>
        <v>3277.1856761285917</v>
      </c>
      <c r="J520" s="41">
        <f t="shared" si="116"/>
        <v>461.57544734208187</v>
      </c>
      <c r="K520">
        <f t="shared" si="117"/>
        <v>0.8493064112124088</v>
      </c>
      <c r="L520">
        <f t="shared" si="118"/>
        <v>-12.373846974435711</v>
      </c>
      <c r="M520" s="41">
        <f t="shared" si="119"/>
        <v>21.448953079821447</v>
      </c>
      <c r="N520" s="5">
        <f t="shared" si="126"/>
        <v>-9.5208443316239996E-8</v>
      </c>
      <c r="O520" s="4">
        <f>SUM($N$41:N520)*0.1+$N$8</f>
        <v>-2.7175381068054874E-6</v>
      </c>
      <c r="P520" s="4">
        <f>SUM($O$41:O520)+0</f>
        <v>2.0772342206424723E-4</v>
      </c>
      <c r="Q520" s="5">
        <f t="shared" si="127"/>
        <v>-9.0664926231670255E-8</v>
      </c>
      <c r="R520" s="4">
        <f>SUM($Q$41:Q520)*0.1+$T$8</f>
        <v>-4.4897643726545097E-6</v>
      </c>
      <c r="S520" s="4">
        <f>SUM($R$41:R520)+0</f>
        <v>3.4099769247294081E-4</v>
      </c>
      <c r="T520">
        <f t="shared" si="120"/>
        <v>5.2481422888387556E-6</v>
      </c>
      <c r="U520">
        <f t="shared" si="121"/>
        <v>3.9928491875595767E-4</v>
      </c>
      <c r="W520" s="1"/>
    </row>
    <row r="521" spans="1:23" x14ac:dyDescent="0.25">
      <c r="A521" s="7"/>
      <c r="B521">
        <f t="shared" si="122"/>
        <v>48.000000000000412</v>
      </c>
      <c r="C521">
        <f t="shared" si="112"/>
        <v>0</v>
      </c>
      <c r="D521">
        <f t="shared" si="123"/>
        <v>318.30988618379064</v>
      </c>
      <c r="E521" s="2">
        <f t="shared" si="124"/>
        <v>-334.26143951509755</v>
      </c>
      <c r="F521">
        <f t="shared" si="113"/>
        <v>-19098.593171027438</v>
      </c>
      <c r="G521">
        <f t="shared" si="114"/>
        <v>2339.8300766055454</v>
      </c>
      <c r="H521">
        <f t="shared" si="125"/>
        <v>2228.1692032864048</v>
      </c>
      <c r="I521" s="2">
        <f t="shared" si="115"/>
        <v>3231.0281313943838</v>
      </c>
      <c r="J521" s="41">
        <f t="shared" si="116"/>
        <v>461.57544734208187</v>
      </c>
      <c r="K521">
        <f t="shared" si="117"/>
        <v>0.83734434908265587</v>
      </c>
      <c r="L521">
        <f t="shared" si="118"/>
        <v>-12.373846974435711</v>
      </c>
      <c r="M521" s="41">
        <f t="shared" si="119"/>
        <v>21.448482752847486</v>
      </c>
      <c r="N521" s="5">
        <f t="shared" si="126"/>
        <v>-9.386747932587031E-8</v>
      </c>
      <c r="O521" s="4">
        <f>SUM($N$41:N521)*0.1+$N$8</f>
        <v>-2.7269248547380739E-6</v>
      </c>
      <c r="P521" s="4">
        <f>SUM($O$41:O521)+0</f>
        <v>2.0499649720950915E-4</v>
      </c>
      <c r="Q521" s="5">
        <f t="shared" si="127"/>
        <v>-8.9387955439674873E-8</v>
      </c>
      <c r="R521" s="4">
        <f>SUM($Q$41:Q521)*0.1+$T$8</f>
        <v>-4.498703168198477E-6</v>
      </c>
      <c r="S521" s="4">
        <f>SUM($R$41:R521)+0</f>
        <v>3.3649898930474231E-4</v>
      </c>
      <c r="T521">
        <f t="shared" si="120"/>
        <v>5.2606510394576903E-6</v>
      </c>
      <c r="U521">
        <f t="shared" si="121"/>
        <v>3.9402428056057838E-4</v>
      </c>
      <c r="W521" s="1"/>
    </row>
    <row r="522" spans="1:23" x14ac:dyDescent="0.25">
      <c r="A522" s="7"/>
      <c r="B522">
        <f t="shared" si="122"/>
        <v>48.100000000000414</v>
      </c>
      <c r="C522">
        <f t="shared" si="112"/>
        <v>0</v>
      </c>
      <c r="D522">
        <f t="shared" si="123"/>
        <v>318.30988618379064</v>
      </c>
      <c r="E522" s="2">
        <f t="shared" si="124"/>
        <v>-334.26143951509755</v>
      </c>
      <c r="F522">
        <f t="shared" si="113"/>
        <v>-19098.593171027438</v>
      </c>
      <c r="G522">
        <f t="shared" si="114"/>
        <v>2306.4039326540351</v>
      </c>
      <c r="H522">
        <f t="shared" si="125"/>
        <v>2196.3382146680251</v>
      </c>
      <c r="I522" s="2">
        <f t="shared" si="115"/>
        <v>3184.8705866601749</v>
      </c>
      <c r="J522" s="41">
        <f t="shared" si="116"/>
        <v>461.57544734208187</v>
      </c>
      <c r="K522">
        <f t="shared" si="117"/>
        <v>0.82538228695290283</v>
      </c>
      <c r="L522">
        <f t="shared" si="118"/>
        <v>-12.373846974435711</v>
      </c>
      <c r="M522" s="41">
        <f t="shared" si="119"/>
        <v>21.448019087082869</v>
      </c>
      <c r="N522" s="5">
        <f t="shared" si="126"/>
        <v>-9.2526515335500638E-8</v>
      </c>
      <c r="O522" s="4">
        <f>SUM($N$41:N522)*0.1+$N$8</f>
        <v>-2.7361775062716245E-6</v>
      </c>
      <c r="P522" s="4">
        <f>SUM($O$41:O522)+0</f>
        <v>2.0226031970323752E-4</v>
      </c>
      <c r="Q522" s="5">
        <f t="shared" si="127"/>
        <v>-8.8110984647679411E-8</v>
      </c>
      <c r="R522" s="4">
        <f>SUM($Q$41:Q522)*0.1+$T$8</f>
        <v>-4.5075142666632441E-6</v>
      </c>
      <c r="S522" s="4">
        <f>SUM($R$41:R522)+0</f>
        <v>3.3199147503807909E-4</v>
      </c>
      <c r="T522">
        <f t="shared" si="120"/>
        <v>5.2729832362714265E-6</v>
      </c>
      <c r="U522">
        <f t="shared" si="121"/>
        <v>3.8875130408066202E-4</v>
      </c>
      <c r="W522" s="1"/>
    </row>
    <row r="523" spans="1:23" x14ac:dyDescent="0.25">
      <c r="A523" s="7"/>
      <c r="B523">
        <f t="shared" si="122"/>
        <v>48.200000000000415</v>
      </c>
      <c r="C523">
        <f t="shared" si="112"/>
        <v>0</v>
      </c>
      <c r="D523">
        <f t="shared" si="123"/>
        <v>318.30988618379064</v>
      </c>
      <c r="E523" s="2">
        <f t="shared" si="124"/>
        <v>-334.26143951509755</v>
      </c>
      <c r="F523">
        <f t="shared" si="113"/>
        <v>-19098.593171027438</v>
      </c>
      <c r="G523">
        <f t="shared" si="114"/>
        <v>2272.9777887025248</v>
      </c>
      <c r="H523">
        <f t="shared" si="125"/>
        <v>2164.5072260496436</v>
      </c>
      <c r="I523" s="2">
        <f t="shared" si="115"/>
        <v>3138.7130419259647</v>
      </c>
      <c r="J523" s="41">
        <f t="shared" si="116"/>
        <v>461.57544734208187</v>
      </c>
      <c r="K523">
        <f t="shared" si="117"/>
        <v>0.81342022482314935</v>
      </c>
      <c r="L523">
        <f t="shared" si="118"/>
        <v>-12.373846974435711</v>
      </c>
      <c r="M523" s="41">
        <f t="shared" si="119"/>
        <v>21.44756208295961</v>
      </c>
      <c r="N523" s="5">
        <f t="shared" si="126"/>
        <v>-9.1185551345130965E-8</v>
      </c>
      <c r="O523" s="4">
        <f>SUM($N$41:N523)*0.1+$N$8</f>
        <v>-2.7452960614061377E-6</v>
      </c>
      <c r="P523" s="4">
        <f>SUM($O$41:O523)+0</f>
        <v>1.9951502364183138E-4</v>
      </c>
      <c r="Q523" s="5">
        <f t="shared" si="127"/>
        <v>-8.6834013855683883E-8</v>
      </c>
      <c r="R523" s="4">
        <f>SUM($Q$41:Q523)*0.1+$T$8</f>
        <v>-4.5161976680488125E-6</v>
      </c>
      <c r="S523" s="4">
        <f>SUM($R$41:R523)+0</f>
        <v>3.274752773700303E-4</v>
      </c>
      <c r="T523">
        <f t="shared" si="120"/>
        <v>5.2851387722236379E-6</v>
      </c>
      <c r="U523">
        <f t="shared" si="121"/>
        <v>3.8346616793059961E-4</v>
      </c>
      <c r="W523" s="1"/>
    </row>
    <row r="524" spans="1:23" x14ac:dyDescent="0.25">
      <c r="A524" s="7"/>
      <c r="B524">
        <f t="shared" si="122"/>
        <v>48.300000000000416</v>
      </c>
      <c r="C524">
        <f t="shared" si="112"/>
        <v>0</v>
      </c>
      <c r="D524">
        <f t="shared" si="123"/>
        <v>318.30988618379064</v>
      </c>
      <c r="E524" s="2">
        <f t="shared" si="124"/>
        <v>-334.26143951509755</v>
      </c>
      <c r="F524">
        <f t="shared" si="113"/>
        <v>-19098.593171027438</v>
      </c>
      <c r="G524">
        <f t="shared" si="114"/>
        <v>2239.5516447510145</v>
      </c>
      <c r="H524">
        <f t="shared" si="125"/>
        <v>2132.6762374312639</v>
      </c>
      <c r="I524" s="2">
        <f t="shared" si="115"/>
        <v>3092.5554971917554</v>
      </c>
      <c r="J524" s="41">
        <f t="shared" si="116"/>
        <v>461.57544734208187</v>
      </c>
      <c r="K524">
        <f t="shared" si="117"/>
        <v>0.8014581626933962</v>
      </c>
      <c r="L524">
        <f t="shared" si="118"/>
        <v>-12.373846974435711</v>
      </c>
      <c r="M524" s="41">
        <f t="shared" si="119"/>
        <v>21.447111740903559</v>
      </c>
      <c r="N524" s="5">
        <f t="shared" si="126"/>
        <v>-8.984458735476128E-8</v>
      </c>
      <c r="O524" s="4">
        <f>SUM($N$41:N524)*0.1+$N$8</f>
        <v>-2.7542805201416134E-6</v>
      </c>
      <c r="P524" s="4">
        <f>SUM($O$41:O524)+0</f>
        <v>1.9676074312168976E-4</v>
      </c>
      <c r="Q524" s="5">
        <f t="shared" si="127"/>
        <v>-8.5557043063688434E-8</v>
      </c>
      <c r="R524" s="4">
        <f>SUM($Q$41:Q524)*0.1+$T$8</f>
        <v>-4.5247533723551822E-6</v>
      </c>
      <c r="S524" s="4">
        <f>SUM($R$41:R524)+0</f>
        <v>3.2295052399767513E-4</v>
      </c>
      <c r="T524">
        <f t="shared" si="120"/>
        <v>5.2971175429917688E-6</v>
      </c>
      <c r="U524">
        <f t="shared" si="121"/>
        <v>3.7816905080158601E-4</v>
      </c>
      <c r="W524" s="1"/>
    </row>
    <row r="525" spans="1:23" x14ac:dyDescent="0.25">
      <c r="A525" s="7"/>
      <c r="B525">
        <f t="shared" si="122"/>
        <v>48.400000000000418</v>
      </c>
      <c r="C525">
        <f t="shared" si="112"/>
        <v>0</v>
      </c>
      <c r="D525">
        <f t="shared" si="123"/>
        <v>318.30988618379064</v>
      </c>
      <c r="E525" s="2">
        <f t="shared" si="124"/>
        <v>-334.26143951509755</v>
      </c>
      <c r="F525">
        <f t="shared" si="113"/>
        <v>-19098.593171027438</v>
      </c>
      <c r="G525">
        <f t="shared" si="114"/>
        <v>2206.1255007995042</v>
      </c>
      <c r="H525">
        <f t="shared" si="125"/>
        <v>2100.8452488128842</v>
      </c>
      <c r="I525" s="2">
        <f t="shared" si="115"/>
        <v>3046.3979524575466</v>
      </c>
      <c r="J525" s="41">
        <f t="shared" si="116"/>
        <v>461.57544734208187</v>
      </c>
      <c r="K525">
        <f t="shared" si="117"/>
        <v>0.78949610056364306</v>
      </c>
      <c r="L525">
        <f t="shared" si="118"/>
        <v>-12.373846974435711</v>
      </c>
      <c r="M525" s="41">
        <f t="shared" si="119"/>
        <v>21.446668061334393</v>
      </c>
      <c r="N525" s="5">
        <f t="shared" si="126"/>
        <v>-8.8503623364391607E-8</v>
      </c>
      <c r="O525" s="4">
        <f>SUM($N$41:N525)*0.1+$N$8</f>
        <v>-2.7631308824780525E-6</v>
      </c>
      <c r="P525" s="4">
        <f>SUM($O$41:O525)+0</f>
        <v>1.939976122392117E-4</v>
      </c>
      <c r="Q525" s="5">
        <f t="shared" si="127"/>
        <v>-8.4280072271692972E-8</v>
      </c>
      <c r="R525" s="4">
        <f>SUM($Q$41:Q525)*0.1+$T$8</f>
        <v>-4.5331813795823516E-6</v>
      </c>
      <c r="S525" s="4">
        <f>SUM($R$41:R525)+0</f>
        <v>3.1841734261809279E-4</v>
      </c>
      <c r="T525">
        <f t="shared" si="120"/>
        <v>5.3089194469210108E-6</v>
      </c>
      <c r="U525">
        <f t="shared" si="121"/>
        <v>3.7286013146283609E-4</v>
      </c>
      <c r="W525" s="1"/>
    </row>
    <row r="526" spans="1:23" x14ac:dyDescent="0.25">
      <c r="A526" s="7"/>
      <c r="B526">
        <f t="shared" si="122"/>
        <v>48.500000000000419</v>
      </c>
      <c r="C526">
        <f t="shared" si="112"/>
        <v>0</v>
      </c>
      <c r="D526">
        <f t="shared" si="123"/>
        <v>318.30988618379064</v>
      </c>
      <c r="E526" s="2">
        <f t="shared" si="124"/>
        <v>-334.26143951509755</v>
      </c>
      <c r="F526">
        <f t="shared" si="113"/>
        <v>-19098.593171027438</v>
      </c>
      <c r="G526">
        <f t="shared" si="114"/>
        <v>2172.6993568479938</v>
      </c>
      <c r="H526">
        <f t="shared" si="125"/>
        <v>2069.0142601945063</v>
      </c>
      <c r="I526" s="2">
        <f t="shared" si="115"/>
        <v>3000.2404077233386</v>
      </c>
      <c r="J526" s="41">
        <f t="shared" si="116"/>
        <v>461.57544734208187</v>
      </c>
      <c r="K526">
        <f t="shared" si="117"/>
        <v>0.77753403843389024</v>
      </c>
      <c r="L526">
        <f t="shared" si="118"/>
        <v>-12.373846974435711</v>
      </c>
      <c r="M526" s="41">
        <f t="shared" si="119"/>
        <v>21.446231044665605</v>
      </c>
      <c r="N526" s="5">
        <f t="shared" si="126"/>
        <v>-8.7162659374021935E-8</v>
      </c>
      <c r="O526" s="4">
        <f>SUM($N$41:N526)*0.1+$N$8</f>
        <v>-2.7718471484154551E-6</v>
      </c>
      <c r="P526" s="4">
        <f>SUM($O$41:O526)+0</f>
        <v>1.9122576509079625E-4</v>
      </c>
      <c r="Q526" s="5">
        <f t="shared" si="127"/>
        <v>-8.3003101479697589E-8</v>
      </c>
      <c r="R526" s="4">
        <f>SUM($Q$41:Q526)*0.1+$T$8</f>
        <v>-4.5414816897303207E-6</v>
      </c>
      <c r="S526" s="4">
        <f>SUM($R$41:R526)+0</f>
        <v>3.1387586092836248E-4</v>
      </c>
      <c r="T526">
        <f t="shared" si="120"/>
        <v>5.3205443849604958E-6</v>
      </c>
      <c r="U526">
        <f t="shared" si="121"/>
        <v>3.6753958876300813E-4</v>
      </c>
      <c r="W526" s="1"/>
    </row>
    <row r="527" spans="1:23" x14ac:dyDescent="0.25">
      <c r="A527" s="7"/>
      <c r="B527">
        <f t="shared" si="122"/>
        <v>48.600000000000421</v>
      </c>
      <c r="C527">
        <f t="shared" si="112"/>
        <v>0</v>
      </c>
      <c r="D527">
        <f t="shared" si="123"/>
        <v>318.30988618379064</v>
      </c>
      <c r="E527" s="2">
        <f t="shared" si="124"/>
        <v>-334.26143951509755</v>
      </c>
      <c r="F527">
        <f t="shared" si="113"/>
        <v>-19098.593171027438</v>
      </c>
      <c r="G527">
        <f t="shared" si="114"/>
        <v>2139.2732128964835</v>
      </c>
      <c r="H527">
        <f t="shared" si="125"/>
        <v>2037.1832715761266</v>
      </c>
      <c r="I527" s="2">
        <f t="shared" si="115"/>
        <v>2954.0828629891298</v>
      </c>
      <c r="J527" s="41">
        <f t="shared" si="116"/>
        <v>461.57544734208187</v>
      </c>
      <c r="K527">
        <f t="shared" si="117"/>
        <v>0.76557197630413709</v>
      </c>
      <c r="L527">
        <f t="shared" si="118"/>
        <v>-12.373846974435711</v>
      </c>
      <c r="M527" s="41">
        <f t="shared" si="119"/>
        <v>21.445800691304527</v>
      </c>
      <c r="N527" s="5">
        <f t="shared" si="126"/>
        <v>-8.5821695383652249E-8</v>
      </c>
      <c r="O527" s="4">
        <f>SUM($N$41:N527)*0.1+$N$8</f>
        <v>-2.7804293179538201E-6</v>
      </c>
      <c r="P527" s="4">
        <f>SUM($O$41:O527)+0</f>
        <v>1.8844533577284242E-4</v>
      </c>
      <c r="Q527" s="5">
        <f t="shared" si="127"/>
        <v>-8.1726130687702141E-8</v>
      </c>
      <c r="R527" s="4">
        <f>SUM($Q$41:Q527)*0.1+$T$8</f>
        <v>-4.5496543027990912E-6</v>
      </c>
      <c r="S527" s="4">
        <f>SUM($R$41:R527)+0</f>
        <v>3.0932620662556341E-4</v>
      </c>
      <c r="T527">
        <f t="shared" si="120"/>
        <v>5.3319922606016062E-6</v>
      </c>
      <c r="U527">
        <f t="shared" si="121"/>
        <v>3.6220760163185433E-4</v>
      </c>
      <c r="W527" s="1"/>
    </row>
    <row r="528" spans="1:23" x14ac:dyDescent="0.25">
      <c r="A528" s="7"/>
      <c r="B528">
        <f t="shared" si="122"/>
        <v>48.700000000000422</v>
      </c>
      <c r="C528">
        <f t="shared" si="112"/>
        <v>0</v>
      </c>
      <c r="D528">
        <f t="shared" si="123"/>
        <v>318.30988618379064</v>
      </c>
      <c r="E528" s="2">
        <f t="shared" si="124"/>
        <v>-334.26143951509755</v>
      </c>
      <c r="F528">
        <f t="shared" si="113"/>
        <v>-19098.593171027438</v>
      </c>
      <c r="G528">
        <f t="shared" si="114"/>
        <v>2105.8470689449732</v>
      </c>
      <c r="H528">
        <f t="shared" si="125"/>
        <v>2005.3522829577469</v>
      </c>
      <c r="I528" s="2">
        <f t="shared" si="115"/>
        <v>2907.925318254921</v>
      </c>
      <c r="J528" s="41">
        <f t="shared" si="116"/>
        <v>461.57544734208187</v>
      </c>
      <c r="K528">
        <f t="shared" si="117"/>
        <v>0.75360991417438405</v>
      </c>
      <c r="L528">
        <f t="shared" si="118"/>
        <v>-12.373846974435711</v>
      </c>
      <c r="M528" s="41">
        <f t="shared" si="119"/>
        <v>21.4453770016523</v>
      </c>
      <c r="N528" s="5">
        <f t="shared" si="126"/>
        <v>-8.4480731393282576E-8</v>
      </c>
      <c r="O528" s="4">
        <f>SUM($N$41:N528)*0.1+$N$8</f>
        <v>-2.7888773910931477E-6</v>
      </c>
      <c r="P528" s="4">
        <f>SUM($O$41:O528)+0</f>
        <v>1.8565645838174928E-4</v>
      </c>
      <c r="Q528" s="5">
        <f t="shared" si="127"/>
        <v>-8.0449159895706679E-8</v>
      </c>
      <c r="R528" s="4">
        <f>SUM($Q$41:Q528)*0.1+$T$8</f>
        <v>-4.5576992187886613E-6</v>
      </c>
      <c r="S528" s="4">
        <f>SUM($R$41:R528)+0</f>
        <v>3.0476850740677477E-4</v>
      </c>
      <c r="T528">
        <f t="shared" si="120"/>
        <v>5.3432629798183522E-6</v>
      </c>
      <c r="U528">
        <f t="shared" si="121"/>
        <v>3.5686434908212326E-4</v>
      </c>
      <c r="W528" s="1"/>
    </row>
    <row r="529" spans="1:23" x14ac:dyDescent="0.25">
      <c r="A529" s="7"/>
      <c r="B529">
        <f t="shared" si="122"/>
        <v>48.800000000000423</v>
      </c>
      <c r="C529">
        <f t="shared" si="112"/>
        <v>0</v>
      </c>
      <c r="D529">
        <f t="shared" si="123"/>
        <v>318.30988618379064</v>
      </c>
      <c r="E529" s="2">
        <f t="shared" si="124"/>
        <v>-334.26143951509755</v>
      </c>
      <c r="F529">
        <f t="shared" si="113"/>
        <v>-19098.593171027438</v>
      </c>
      <c r="G529">
        <f t="shared" si="114"/>
        <v>2072.4209249934647</v>
      </c>
      <c r="H529">
        <f t="shared" si="125"/>
        <v>1973.5212943393672</v>
      </c>
      <c r="I529" s="2">
        <f t="shared" si="115"/>
        <v>2861.767773520713</v>
      </c>
      <c r="J529" s="41">
        <f t="shared" si="116"/>
        <v>461.57544734208187</v>
      </c>
      <c r="K529">
        <f t="shared" si="117"/>
        <v>0.74164785204463113</v>
      </c>
      <c r="L529">
        <f t="shared" si="118"/>
        <v>-12.373846974435711</v>
      </c>
      <c r="M529" s="41">
        <f t="shared" si="119"/>
        <v>21.444959976103892</v>
      </c>
      <c r="N529" s="5">
        <f t="shared" si="126"/>
        <v>-8.313976740291297E-8</v>
      </c>
      <c r="O529" s="4">
        <f>SUM($N$41:N529)*0.1+$N$8</f>
        <v>-2.7971913678334396E-6</v>
      </c>
      <c r="P529" s="4">
        <f>SUM($O$41:O529)+0</f>
        <v>1.8285926701391584E-4</v>
      </c>
      <c r="Q529" s="5">
        <f t="shared" si="127"/>
        <v>-7.917218910371123E-8</v>
      </c>
      <c r="R529" s="4">
        <f>SUM($Q$41:Q529)*0.1+$T$8</f>
        <v>-4.5656164376990328E-6</v>
      </c>
      <c r="S529" s="4">
        <f>SUM($R$41:R529)+0</f>
        <v>3.0020289096907571E-4</v>
      </c>
      <c r="T529">
        <f t="shared" si="120"/>
        <v>5.3543564510097303E-6</v>
      </c>
      <c r="U529">
        <f t="shared" si="121"/>
        <v>3.5151001021173963E-4</v>
      </c>
      <c r="W529" s="1"/>
    </row>
    <row r="530" spans="1:23" x14ac:dyDescent="0.25">
      <c r="A530" s="7"/>
      <c r="B530">
        <f t="shared" si="122"/>
        <v>48.900000000000425</v>
      </c>
      <c r="C530">
        <f t="shared" si="112"/>
        <v>0</v>
      </c>
      <c r="D530">
        <f t="shared" si="123"/>
        <v>318.30988618379064</v>
      </c>
      <c r="E530" s="2">
        <f t="shared" si="124"/>
        <v>-334.26143951509755</v>
      </c>
      <c r="F530">
        <f t="shared" si="113"/>
        <v>-19098.593171027438</v>
      </c>
      <c r="G530">
        <f t="shared" si="114"/>
        <v>2038.9947810419544</v>
      </c>
      <c r="H530">
        <f t="shared" si="125"/>
        <v>1941.6903057209875</v>
      </c>
      <c r="I530" s="2">
        <f t="shared" si="115"/>
        <v>2815.6102287865042</v>
      </c>
      <c r="J530" s="41">
        <f t="shared" si="116"/>
        <v>461.57544734208187</v>
      </c>
      <c r="K530">
        <f t="shared" si="117"/>
        <v>0.72968578991487809</v>
      </c>
      <c r="L530">
        <f t="shared" si="118"/>
        <v>-12.373846974435711</v>
      </c>
      <c r="M530" s="41">
        <f t="shared" si="119"/>
        <v>21.444549615048089</v>
      </c>
      <c r="N530" s="5">
        <f t="shared" si="126"/>
        <v>-8.1798803412543298E-8</v>
      </c>
      <c r="O530" s="4">
        <f>SUM($N$41:N530)*0.1+$N$8</f>
        <v>-2.8053712481746939E-6</v>
      </c>
      <c r="P530" s="4">
        <f>SUM($O$41:O530)+0</f>
        <v>1.8005389576574116E-4</v>
      </c>
      <c r="Q530" s="5">
        <f t="shared" si="127"/>
        <v>-7.7895218311715768E-8</v>
      </c>
      <c r="R530" s="4">
        <f>SUM($Q$41:Q530)*0.1+$T$8</f>
        <v>-4.5734059595302039E-6</v>
      </c>
      <c r="S530" s="4">
        <f>SUM($R$41:R530)+0</f>
        <v>2.9562948500954549E-4</v>
      </c>
      <c r="T530">
        <f t="shared" si="120"/>
        <v>5.365272584943996E-6</v>
      </c>
      <c r="U530">
        <f t="shared" si="121"/>
        <v>3.4614476420629194E-4</v>
      </c>
      <c r="W530" s="1"/>
    </row>
    <row r="531" spans="1:23" x14ac:dyDescent="0.25">
      <c r="A531" s="7"/>
      <c r="B531">
        <f t="shared" si="122"/>
        <v>49.000000000000426</v>
      </c>
      <c r="C531">
        <f t="shared" si="112"/>
        <v>0</v>
      </c>
      <c r="D531">
        <f t="shared" si="123"/>
        <v>318.30988618379064</v>
      </c>
      <c r="E531" s="2">
        <f t="shared" si="124"/>
        <v>-334.26143951509755</v>
      </c>
      <c r="F531">
        <f t="shared" si="113"/>
        <v>-19098.593171027438</v>
      </c>
      <c r="G531">
        <f t="shared" si="114"/>
        <v>2005.5686370904423</v>
      </c>
      <c r="H531">
        <f t="shared" si="125"/>
        <v>1909.8593171026096</v>
      </c>
      <c r="I531" s="2">
        <f t="shared" si="115"/>
        <v>2769.4526840522949</v>
      </c>
      <c r="J531" s="41">
        <f t="shared" si="116"/>
        <v>461.57544734208187</v>
      </c>
      <c r="K531">
        <f t="shared" si="117"/>
        <v>0.71772372778512483</v>
      </c>
      <c r="L531">
        <f t="shared" si="118"/>
        <v>-12.373846974435711</v>
      </c>
      <c r="M531" s="41">
        <f t="shared" si="119"/>
        <v>21.444145918867491</v>
      </c>
      <c r="N531" s="5">
        <f t="shared" si="126"/>
        <v>-8.0457839422173546E-8</v>
      </c>
      <c r="O531" s="4">
        <f>SUM($N$41:N531)*0.1+$N$8</f>
        <v>-2.8134170321169109E-6</v>
      </c>
      <c r="P531" s="4">
        <f>SUM($O$41:O531)+0</f>
        <v>1.7724047873362425E-4</v>
      </c>
      <c r="Q531" s="5">
        <f t="shared" si="127"/>
        <v>-7.6618247519720386E-8</v>
      </c>
      <c r="R531" s="4">
        <f>SUM($Q$41:Q531)*0.1+$T$8</f>
        <v>-4.5810677842821764E-6</v>
      </c>
      <c r="S531" s="4">
        <f>SUM($R$41:R531)+0</f>
        <v>2.9104841722526331E-4</v>
      </c>
      <c r="T531">
        <f t="shared" si="120"/>
        <v>5.3760112947047962E-6</v>
      </c>
      <c r="U531">
        <f t="shared" si="121"/>
        <v>3.4076879034186105E-4</v>
      </c>
      <c r="W531" s="1"/>
    </row>
    <row r="532" spans="1:23" x14ac:dyDescent="0.25">
      <c r="A532" s="7"/>
      <c r="B532">
        <f t="shared" si="122"/>
        <v>49.100000000000428</v>
      </c>
      <c r="C532">
        <f t="shared" si="112"/>
        <v>0</v>
      </c>
      <c r="D532">
        <f t="shared" si="123"/>
        <v>318.30988618379064</v>
      </c>
      <c r="E532" s="2">
        <f t="shared" si="124"/>
        <v>-334.26143951509755</v>
      </c>
      <c r="F532">
        <f t="shared" si="113"/>
        <v>-19098.593171027438</v>
      </c>
      <c r="G532">
        <f t="shared" si="114"/>
        <v>1972.142493138932</v>
      </c>
      <c r="H532">
        <f t="shared" si="125"/>
        <v>1878.028328484228</v>
      </c>
      <c r="I532" s="2">
        <f t="shared" si="115"/>
        <v>2723.2951393180847</v>
      </c>
      <c r="J532" s="41">
        <f t="shared" si="116"/>
        <v>461.57544734208187</v>
      </c>
      <c r="K532">
        <f t="shared" si="117"/>
        <v>0.70576166565537135</v>
      </c>
      <c r="L532">
        <f t="shared" si="118"/>
        <v>-12.373846974435711</v>
      </c>
      <c r="M532" s="41">
        <f t="shared" si="119"/>
        <v>21.443748887938511</v>
      </c>
      <c r="N532" s="5">
        <f t="shared" si="126"/>
        <v>-7.911687543180386E-8</v>
      </c>
      <c r="O532" s="4">
        <f>SUM($N$41:N532)*0.1+$N$8</f>
        <v>-2.8213287196600912E-6</v>
      </c>
      <c r="P532" s="4">
        <f>SUM($O$41:O532)+0</f>
        <v>1.7441915001396415E-4</v>
      </c>
      <c r="Q532" s="5">
        <f t="shared" si="127"/>
        <v>-7.5341276727724857E-8</v>
      </c>
      <c r="R532" s="4">
        <f>SUM($Q$41:Q532)*0.1+$T$8</f>
        <v>-4.5886019119549486E-6</v>
      </c>
      <c r="S532" s="4">
        <f>SUM($R$41:R532)+0</f>
        <v>2.8645981531330838E-4</v>
      </c>
      <c r="T532">
        <f t="shared" si="120"/>
        <v>5.3865724956390831E-6</v>
      </c>
      <c r="U532">
        <f t="shared" si="121"/>
        <v>3.3538226798822933E-4</v>
      </c>
      <c r="W532" s="1"/>
    </row>
    <row r="533" spans="1:23" x14ac:dyDescent="0.25">
      <c r="A533" s="7"/>
      <c r="B533">
        <f t="shared" si="122"/>
        <v>49.200000000000429</v>
      </c>
      <c r="C533">
        <f t="shared" si="112"/>
        <v>0</v>
      </c>
      <c r="D533">
        <f t="shared" si="123"/>
        <v>318.30988618379064</v>
      </c>
      <c r="E533" s="2">
        <f t="shared" si="124"/>
        <v>-334.26143951509755</v>
      </c>
      <c r="F533">
        <f t="shared" si="113"/>
        <v>-19098.593171027438</v>
      </c>
      <c r="G533">
        <f t="shared" si="114"/>
        <v>1938.7163491874235</v>
      </c>
      <c r="H533">
        <f t="shared" si="125"/>
        <v>1846.1973398658483</v>
      </c>
      <c r="I533" s="2">
        <f t="shared" si="115"/>
        <v>2677.1375945838768</v>
      </c>
      <c r="J533" s="41">
        <f t="shared" si="116"/>
        <v>461.57544734208187</v>
      </c>
      <c r="K533">
        <f t="shared" si="117"/>
        <v>0.69379960352561854</v>
      </c>
      <c r="L533">
        <f t="shared" si="118"/>
        <v>-12.373846974435711</v>
      </c>
      <c r="M533" s="41">
        <f t="shared" si="119"/>
        <v>21.443358522631378</v>
      </c>
      <c r="N533" s="5">
        <f t="shared" si="126"/>
        <v>-7.7775911441434267E-8</v>
      </c>
      <c r="O533" s="4">
        <f>SUM($N$41:N533)*0.1+$N$8</f>
        <v>-2.8291063108042349E-6</v>
      </c>
      <c r="P533" s="4">
        <f>SUM($O$41:O533)+0</f>
        <v>1.7159004370315991E-4</v>
      </c>
      <c r="Q533" s="5">
        <f t="shared" si="127"/>
        <v>-7.4064305935729409E-8</v>
      </c>
      <c r="R533" s="4">
        <f>SUM($Q$41:Q533)*0.1+$T$8</f>
        <v>-4.5960083425485204E-6</v>
      </c>
      <c r="S533" s="4">
        <f>SUM($R$41:R533)+0</f>
        <v>2.8186380697075984E-4</v>
      </c>
      <c r="T533">
        <f t="shared" si="120"/>
        <v>5.3969561053067636E-6</v>
      </c>
      <c r="U533">
        <f t="shared" si="121"/>
        <v>3.2998537661251307E-4</v>
      </c>
      <c r="W533" s="1"/>
    </row>
    <row r="534" spans="1:23" x14ac:dyDescent="0.25">
      <c r="A534" s="7"/>
      <c r="B534">
        <f t="shared" si="122"/>
        <v>49.300000000000431</v>
      </c>
      <c r="C534">
        <f t="shared" si="112"/>
        <v>0</v>
      </c>
      <c r="D534">
        <f t="shared" si="123"/>
        <v>318.30988618379064</v>
      </c>
      <c r="E534" s="2">
        <f t="shared" si="124"/>
        <v>-334.26143951509755</v>
      </c>
      <c r="F534">
        <f t="shared" si="113"/>
        <v>-19098.593171027438</v>
      </c>
      <c r="G534">
        <f t="shared" si="114"/>
        <v>1905.2902052359132</v>
      </c>
      <c r="H534">
        <f t="shared" si="125"/>
        <v>1814.3663512474686</v>
      </c>
      <c r="I534" s="2">
        <f t="shared" si="115"/>
        <v>2630.9800498496679</v>
      </c>
      <c r="J534" s="41">
        <f t="shared" si="116"/>
        <v>461.57544734208187</v>
      </c>
      <c r="K534">
        <f t="shared" si="117"/>
        <v>0.68183754139586539</v>
      </c>
      <c r="L534">
        <f t="shared" si="118"/>
        <v>-12.373846974435711</v>
      </c>
      <c r="M534" s="41">
        <f t="shared" si="119"/>
        <v>21.442974823310134</v>
      </c>
      <c r="N534" s="5">
        <f t="shared" si="126"/>
        <v>-7.6434947451064581E-8</v>
      </c>
      <c r="O534" s="4">
        <f>SUM($N$41:N534)*0.1+$N$8</f>
        <v>-2.8367498055493411E-6</v>
      </c>
      <c r="P534" s="4">
        <f>SUM($O$41:O534)+0</f>
        <v>1.6875329389761057E-4</v>
      </c>
      <c r="Q534" s="5">
        <f t="shared" si="127"/>
        <v>-7.2787335143733947E-8</v>
      </c>
      <c r="R534" s="4">
        <f>SUM($Q$41:Q534)*0.1+$T$8</f>
        <v>-4.6032870760628936E-6</v>
      </c>
      <c r="S534" s="4">
        <f>SUM($R$41:R534)+0</f>
        <v>2.7726051989469694E-4</v>
      </c>
      <c r="T534">
        <f t="shared" si="120"/>
        <v>5.4071620434320157E-6</v>
      </c>
      <c r="U534">
        <f t="shared" si="121"/>
        <v>3.2457829578326855E-4</v>
      </c>
      <c r="W534" s="1"/>
    </row>
    <row r="535" spans="1:23" x14ac:dyDescent="0.25">
      <c r="A535" s="7"/>
      <c r="B535">
        <f t="shared" si="122"/>
        <v>49.400000000000432</v>
      </c>
      <c r="C535">
        <f t="shared" si="112"/>
        <v>0</v>
      </c>
      <c r="D535">
        <f t="shared" si="123"/>
        <v>318.30988618379064</v>
      </c>
      <c r="E535" s="2">
        <f t="shared" si="124"/>
        <v>-334.26143951509755</v>
      </c>
      <c r="F535">
        <f t="shared" si="113"/>
        <v>-19098.593171027438</v>
      </c>
      <c r="G535">
        <f t="shared" si="114"/>
        <v>1871.8640612844029</v>
      </c>
      <c r="H535">
        <f t="shared" si="125"/>
        <v>1782.5353626290889</v>
      </c>
      <c r="I535" s="2">
        <f t="shared" si="115"/>
        <v>2584.8225051154591</v>
      </c>
      <c r="J535" s="41">
        <f t="shared" si="116"/>
        <v>461.57544734208187</v>
      </c>
      <c r="K535">
        <f t="shared" si="117"/>
        <v>0.66987547926611235</v>
      </c>
      <c r="L535">
        <f t="shared" si="118"/>
        <v>-12.373846974435711</v>
      </c>
      <c r="M535" s="41">
        <f t="shared" si="119"/>
        <v>21.442597790332623</v>
      </c>
      <c r="N535" s="5">
        <f t="shared" si="126"/>
        <v>-7.5093983460694909E-8</v>
      </c>
      <c r="O535" s="4">
        <f>SUM($N$41:N535)*0.1+$N$8</f>
        <v>-2.8442592038954108E-6</v>
      </c>
      <c r="P535" s="4">
        <f>SUM($O$41:O535)+0</f>
        <v>1.6590903469371516E-4</v>
      </c>
      <c r="Q535" s="5">
        <f t="shared" si="127"/>
        <v>-7.1510364351738498E-8</v>
      </c>
      <c r="R535" s="4">
        <f>SUM($Q$41:Q535)*0.1+$T$8</f>
        <v>-4.6104381124980682E-6</v>
      </c>
      <c r="S535" s="4">
        <f>SUM($R$41:R535)+0</f>
        <v>2.7265008178219889E-4</v>
      </c>
      <c r="T535">
        <f t="shared" si="120"/>
        <v>5.4171902318562252E-6</v>
      </c>
      <c r="U535">
        <f t="shared" si="121"/>
        <v>3.1916120517512796E-4</v>
      </c>
      <c r="W535" s="1"/>
    </row>
    <row r="536" spans="1:23" x14ac:dyDescent="0.25">
      <c r="A536" s="7"/>
      <c r="B536">
        <f t="shared" si="122"/>
        <v>49.500000000000433</v>
      </c>
      <c r="C536">
        <f t="shared" si="112"/>
        <v>0</v>
      </c>
      <c r="D536">
        <f t="shared" si="123"/>
        <v>318.30988618379064</v>
      </c>
      <c r="E536" s="2">
        <f t="shared" si="124"/>
        <v>-334.26143951509755</v>
      </c>
      <c r="F536">
        <f t="shared" si="113"/>
        <v>-19098.593171027438</v>
      </c>
      <c r="G536">
        <f t="shared" si="114"/>
        <v>1838.4379173328925</v>
      </c>
      <c r="H536">
        <f t="shared" si="125"/>
        <v>1750.704374010711</v>
      </c>
      <c r="I536" s="2">
        <f t="shared" si="115"/>
        <v>2538.6649603812511</v>
      </c>
      <c r="J536" s="41">
        <f t="shared" si="116"/>
        <v>461.57544734208187</v>
      </c>
      <c r="K536">
        <f t="shared" si="117"/>
        <v>0.65791341713635942</v>
      </c>
      <c r="L536">
        <f t="shared" si="118"/>
        <v>-12.373846974435711</v>
      </c>
      <c r="M536" s="41">
        <f t="shared" si="119"/>
        <v>21.442227424050504</v>
      </c>
      <c r="N536" s="5">
        <f t="shared" si="126"/>
        <v>-7.3753019470325236E-8</v>
      </c>
      <c r="O536" s="4">
        <f>SUM($N$41:N536)*0.1+$N$8</f>
        <v>-2.8516345058424438E-6</v>
      </c>
      <c r="P536" s="4">
        <f>SUM($O$41:O536)+0</f>
        <v>1.630574001878727E-4</v>
      </c>
      <c r="Q536" s="5">
        <f t="shared" si="127"/>
        <v>-7.0233393559743115E-8</v>
      </c>
      <c r="R536" s="4">
        <f>SUM($Q$41:Q536)*0.1+$T$8</f>
        <v>-4.6174614518540424E-6</v>
      </c>
      <c r="S536" s="4">
        <f>SUM($R$41:R536)+0</f>
        <v>2.6803262033034484E-4</v>
      </c>
      <c r="T536">
        <f t="shared" si="120"/>
        <v>5.4270405944924823E-6</v>
      </c>
      <c r="U536">
        <f t="shared" si="121"/>
        <v>3.1373428457403066E-4</v>
      </c>
      <c r="W536" s="1"/>
    </row>
    <row r="537" spans="1:23" x14ac:dyDescent="0.25">
      <c r="A537" s="7"/>
      <c r="B537">
        <f t="shared" si="122"/>
        <v>49.600000000000435</v>
      </c>
      <c r="C537">
        <f t="shared" si="112"/>
        <v>0</v>
      </c>
      <c r="D537">
        <f t="shared" si="123"/>
        <v>318.30988618379064</v>
      </c>
      <c r="E537" s="2">
        <f t="shared" si="124"/>
        <v>-334.26143951509755</v>
      </c>
      <c r="F537">
        <f t="shared" si="113"/>
        <v>-19098.593171027438</v>
      </c>
      <c r="G537">
        <f t="shared" si="114"/>
        <v>1805.0117733813822</v>
      </c>
      <c r="H537">
        <f t="shared" si="125"/>
        <v>1718.8733853923313</v>
      </c>
      <c r="I537" s="2">
        <f t="shared" si="115"/>
        <v>2492.5074156470419</v>
      </c>
      <c r="J537" s="41">
        <f t="shared" si="116"/>
        <v>461.57544734208187</v>
      </c>
      <c r="K537">
        <f t="shared" si="117"/>
        <v>0.64595135500660628</v>
      </c>
      <c r="L537">
        <f t="shared" si="118"/>
        <v>-12.373846974435711</v>
      </c>
      <c r="M537" s="41">
        <f t="shared" si="119"/>
        <v>21.441863724809238</v>
      </c>
      <c r="N537" s="5">
        <f t="shared" si="126"/>
        <v>-7.2412055479955551E-8</v>
      </c>
      <c r="O537" s="4">
        <f>SUM($N$41:N537)*0.1+$N$8</f>
        <v>-2.8588757113904394E-6</v>
      </c>
      <c r="P537" s="4">
        <f>SUM($O$41:O537)+0</f>
        <v>1.6019852447648225E-4</v>
      </c>
      <c r="Q537" s="5">
        <f t="shared" si="127"/>
        <v>-6.8956422767747653E-8</v>
      </c>
      <c r="R537" s="4">
        <f>SUM($Q$41:Q537)*0.1+$T$8</f>
        <v>-4.624357094130818E-6</v>
      </c>
      <c r="S537" s="4">
        <f>SUM($R$41:R537)+0</f>
        <v>2.6340826323621405E-4</v>
      </c>
      <c r="T537">
        <f t="shared" si="120"/>
        <v>5.436713057281598E-6</v>
      </c>
      <c r="U537">
        <f t="shared" si="121"/>
        <v>3.0829771388312424E-4</v>
      </c>
      <c r="W537" s="1"/>
    </row>
    <row r="538" spans="1:23" x14ac:dyDescent="0.25">
      <c r="A538" s="7"/>
      <c r="B538">
        <f t="shared" si="122"/>
        <v>49.700000000000436</v>
      </c>
      <c r="C538">
        <f t="shared" si="112"/>
        <v>0</v>
      </c>
      <c r="D538">
        <f t="shared" si="123"/>
        <v>318.30988618379064</v>
      </c>
      <c r="E538" s="2">
        <f t="shared" si="124"/>
        <v>-334.26143951509755</v>
      </c>
      <c r="F538">
        <f t="shared" si="113"/>
        <v>-19098.593171027438</v>
      </c>
      <c r="G538">
        <f t="shared" si="114"/>
        <v>1771.5856294298719</v>
      </c>
      <c r="H538">
        <f t="shared" si="125"/>
        <v>1687.0423967739516</v>
      </c>
      <c r="I538" s="2">
        <f t="shared" si="115"/>
        <v>2446.349870912833</v>
      </c>
      <c r="J538" s="41">
        <f t="shared" si="116"/>
        <v>461.57544734208187</v>
      </c>
      <c r="K538">
        <f t="shared" si="117"/>
        <v>0.63398929287685313</v>
      </c>
      <c r="L538">
        <f t="shared" si="118"/>
        <v>-12.373846974435711</v>
      </c>
      <c r="M538" s="41">
        <f t="shared" si="119"/>
        <v>21.441506692948096</v>
      </c>
      <c r="N538" s="5">
        <f t="shared" si="126"/>
        <v>-7.1071091489585878E-8</v>
      </c>
      <c r="O538" s="4">
        <f>SUM($N$41:N538)*0.1+$N$8</f>
        <v>-2.8659828205393975E-6</v>
      </c>
      <c r="P538" s="4">
        <f>SUM($O$41:O538)+0</f>
        <v>1.5733254165594285E-4</v>
      </c>
      <c r="Q538" s="5">
        <f t="shared" si="127"/>
        <v>-6.7679451975752205E-8</v>
      </c>
      <c r="R538" s="4">
        <f>SUM($Q$41:Q538)*0.1+$T$8</f>
        <v>-4.6311250393283916E-6</v>
      </c>
      <c r="S538" s="4">
        <f>SUM($R$41:R538)+0</f>
        <v>2.5877713819688565E-4</v>
      </c>
      <c r="T538">
        <f t="shared" si="120"/>
        <v>5.4462075481495703E-6</v>
      </c>
      <c r="U538">
        <f t="shared" si="121"/>
        <v>3.0285167312941997E-4</v>
      </c>
      <c r="W538" s="1"/>
    </row>
    <row r="539" spans="1:23" x14ac:dyDescent="0.25">
      <c r="A539" s="7"/>
      <c r="B539">
        <f t="shared" si="122"/>
        <v>49.800000000000438</v>
      </c>
      <c r="C539">
        <f t="shared" si="112"/>
        <v>0</v>
      </c>
      <c r="D539">
        <f t="shared" si="123"/>
        <v>318.30988618379064</v>
      </c>
      <c r="E539" s="2">
        <f t="shared" si="124"/>
        <v>-334.26143951509755</v>
      </c>
      <c r="F539">
        <f t="shared" si="113"/>
        <v>-19098.593171027438</v>
      </c>
      <c r="G539">
        <f t="shared" si="114"/>
        <v>1738.1594854783616</v>
      </c>
      <c r="H539">
        <f t="shared" si="125"/>
        <v>1655.2114081555719</v>
      </c>
      <c r="I539" s="2">
        <f t="shared" si="115"/>
        <v>2400.1923261786242</v>
      </c>
      <c r="J539" s="41">
        <f t="shared" si="116"/>
        <v>461.57544734208187</v>
      </c>
      <c r="K539">
        <f t="shared" si="117"/>
        <v>0.62202723074710009</v>
      </c>
      <c r="L539">
        <f t="shared" si="118"/>
        <v>-12.373846974435711</v>
      </c>
      <c r="M539" s="41">
        <f t="shared" si="119"/>
        <v>21.44115632880014</v>
      </c>
      <c r="N539" s="5">
        <f t="shared" si="126"/>
        <v>-6.9730127499216206E-8</v>
      </c>
      <c r="O539" s="4">
        <f>SUM($N$41:N539)*0.1+$N$8</f>
        <v>-2.872955833289319E-6</v>
      </c>
      <c r="P539" s="4">
        <f>SUM($O$41:O539)+0</f>
        <v>1.5445958582265354E-4</v>
      </c>
      <c r="Q539" s="5">
        <f t="shared" si="127"/>
        <v>-6.6402481183756743E-8</v>
      </c>
      <c r="R539" s="4">
        <f>SUM($Q$41:Q539)*0.1+$T$8</f>
        <v>-4.6377652874467682E-6</v>
      </c>
      <c r="S539" s="4">
        <f>SUM($R$41:R539)+0</f>
        <v>2.5413937290943886E-4</v>
      </c>
      <c r="T539">
        <f t="shared" si="120"/>
        <v>5.4555239969664992E-6</v>
      </c>
      <c r="U539">
        <f t="shared" si="121"/>
        <v>2.9739634247130295E-4</v>
      </c>
      <c r="W539" s="1"/>
    </row>
    <row r="540" spans="1:23" x14ac:dyDescent="0.25">
      <c r="A540" s="7"/>
      <c r="B540">
        <f t="shared" si="122"/>
        <v>49.900000000000439</v>
      </c>
      <c r="C540">
        <f t="shared" si="112"/>
        <v>0</v>
      </c>
      <c r="D540">
        <f t="shared" si="123"/>
        <v>318.30988618379064</v>
      </c>
      <c r="E540" s="2">
        <f t="shared" si="124"/>
        <v>-334.26143951509755</v>
      </c>
      <c r="F540">
        <f t="shared" si="113"/>
        <v>-19098.593171027438</v>
      </c>
      <c r="G540">
        <f t="shared" si="114"/>
        <v>1704.7333415268513</v>
      </c>
      <c r="H540">
        <f t="shared" si="125"/>
        <v>1623.380419537194</v>
      </c>
      <c r="I540" s="2">
        <f t="shared" si="115"/>
        <v>2354.0347814444162</v>
      </c>
      <c r="J540" s="41">
        <f t="shared" si="116"/>
        <v>461.57544734208187</v>
      </c>
      <c r="K540">
        <f t="shared" si="117"/>
        <v>0.61006516861734716</v>
      </c>
      <c r="L540">
        <f t="shared" si="118"/>
        <v>-12.373846974435711</v>
      </c>
      <c r="M540" s="41">
        <f t="shared" si="119"/>
        <v>21.44081263269225</v>
      </c>
      <c r="N540" s="5">
        <f t="shared" si="126"/>
        <v>-6.838916350884652E-8</v>
      </c>
      <c r="O540" s="4">
        <f>SUM($N$41:N540)*0.1+$N$8</f>
        <v>-2.8797947496402039E-6</v>
      </c>
      <c r="P540" s="4">
        <f>SUM($O$41:O540)+0</f>
        <v>1.5157979107301332E-4</v>
      </c>
      <c r="Q540" s="5">
        <f t="shared" si="127"/>
        <v>-6.512551039176136E-8</v>
      </c>
      <c r="R540" s="4">
        <f>SUM($Q$41:Q540)*0.1+$T$8</f>
        <v>-4.6442778384859428E-6</v>
      </c>
      <c r="S540" s="4">
        <f>SUM($R$41:R540)+0</f>
        <v>2.4949509507095292E-4</v>
      </c>
      <c r="T540">
        <f t="shared" si="120"/>
        <v>5.4646623355068287E-6</v>
      </c>
      <c r="U540">
        <f t="shared" si="121"/>
        <v>2.9193190220700821E-4</v>
      </c>
      <c r="W540" s="1"/>
    </row>
    <row r="541" spans="1:23" x14ac:dyDescent="0.25">
      <c r="A541" s="7"/>
      <c r="B541">
        <f t="shared" si="122"/>
        <v>50.000000000000441</v>
      </c>
      <c r="C541">
        <f t="shared" si="112"/>
        <v>0</v>
      </c>
      <c r="D541">
        <f t="shared" si="123"/>
        <v>318.30988618379064</v>
      </c>
      <c r="E541" s="2">
        <f t="shared" si="124"/>
        <v>-334.26143951509755</v>
      </c>
      <c r="F541">
        <f t="shared" si="113"/>
        <v>-19098.593171027438</v>
      </c>
      <c r="G541">
        <f t="shared" si="114"/>
        <v>1671.307197575341</v>
      </c>
      <c r="H541">
        <f t="shared" si="125"/>
        <v>1591.5494309188143</v>
      </c>
      <c r="I541" s="2">
        <f t="shared" si="115"/>
        <v>2307.8772367102074</v>
      </c>
      <c r="J541" s="41">
        <f t="shared" si="116"/>
        <v>461.57544734208187</v>
      </c>
      <c r="K541">
        <f t="shared" si="117"/>
        <v>0.59810310648759413</v>
      </c>
      <c r="L541">
        <f t="shared" si="118"/>
        <v>-12.373846974435711</v>
      </c>
      <c r="M541" s="41">
        <f t="shared" si="119"/>
        <v>21.440475604945089</v>
      </c>
      <c r="N541" s="5">
        <f t="shared" si="126"/>
        <v>-6.7048199518476847E-8</v>
      </c>
      <c r="O541" s="4">
        <f>SUM($N$41:N541)*0.1+$N$8</f>
        <v>-2.8864995695920513E-6</v>
      </c>
      <c r="P541" s="4">
        <f>SUM($O$41:O541)+0</f>
        <v>1.4869329150342126E-4</v>
      </c>
      <c r="Q541" s="5">
        <f t="shared" si="127"/>
        <v>-6.3848539599765912E-8</v>
      </c>
      <c r="R541" s="4">
        <f>SUM($Q$41:Q541)*0.1+$T$8</f>
        <v>-4.6506626924459205E-6</v>
      </c>
      <c r="S541" s="4">
        <f>SUM($R$41:R541)+0</f>
        <v>2.44844432378507E-4</v>
      </c>
      <c r="T541">
        <f t="shared" si="120"/>
        <v>5.4736224974109636E-6</v>
      </c>
      <c r="U541">
        <f t="shared" si="121"/>
        <v>2.8645853278419671E-4</v>
      </c>
      <c r="W541" s="1"/>
    </row>
    <row r="542" spans="1:23" x14ac:dyDescent="0.25">
      <c r="A542" s="7"/>
      <c r="B542">
        <f t="shared" si="122"/>
        <v>50.100000000000442</v>
      </c>
      <c r="C542">
        <f t="shared" si="112"/>
        <v>0</v>
      </c>
      <c r="D542">
        <f t="shared" si="123"/>
        <v>318.30988618379064</v>
      </c>
      <c r="E542" s="2">
        <f t="shared" si="124"/>
        <v>-334.26143951509755</v>
      </c>
      <c r="F542">
        <f t="shared" si="113"/>
        <v>-19098.593171027438</v>
      </c>
      <c r="G542">
        <f t="shared" si="114"/>
        <v>1637.8810536238307</v>
      </c>
      <c r="H542">
        <f t="shared" si="125"/>
        <v>1559.7184423004328</v>
      </c>
      <c r="I542" s="2">
        <f t="shared" si="115"/>
        <v>2261.7196919759967</v>
      </c>
      <c r="J542" s="41">
        <f t="shared" si="116"/>
        <v>461.57544734208187</v>
      </c>
      <c r="K542">
        <f t="shared" si="117"/>
        <v>0.58614104435784053</v>
      </c>
      <c r="L542">
        <f t="shared" si="118"/>
        <v>-12.373846974435711</v>
      </c>
      <c r="M542" s="41">
        <f t="shared" si="119"/>
        <v>21.440145245873136</v>
      </c>
      <c r="N542" s="5">
        <f t="shared" si="126"/>
        <v>-6.5707235528107175E-8</v>
      </c>
      <c r="O542" s="4">
        <f>SUM($N$41:N542)*0.1+$N$8</f>
        <v>-2.8930702931448621E-6</v>
      </c>
      <c r="P542" s="4">
        <f>SUM($O$41:O542)+0</f>
        <v>1.4580022121027641E-4</v>
      </c>
      <c r="Q542" s="5">
        <f t="shared" si="127"/>
        <v>-6.2571568807770383E-8</v>
      </c>
      <c r="R542" s="4">
        <f>SUM($Q$41:Q542)*0.1+$T$8</f>
        <v>-4.6569198493266978E-6</v>
      </c>
      <c r="S542" s="4">
        <f>SUM($R$41:R542)+0</f>
        <v>2.4018751252918031E-4</v>
      </c>
      <c r="T542">
        <f t="shared" si="120"/>
        <v>5.4824044181481443E-6</v>
      </c>
      <c r="U542">
        <f t="shared" si="121"/>
        <v>2.8097641481078208E-4</v>
      </c>
      <c r="W542" s="1"/>
    </row>
    <row r="543" spans="1:23" x14ac:dyDescent="0.25">
      <c r="A543" s="7"/>
      <c r="B543">
        <f t="shared" si="122"/>
        <v>50.200000000000443</v>
      </c>
      <c r="C543">
        <f t="shared" si="112"/>
        <v>0</v>
      </c>
      <c r="D543">
        <f t="shared" si="123"/>
        <v>318.30988618379064</v>
      </c>
      <c r="E543" s="2">
        <f t="shared" si="124"/>
        <v>-334.26143951509755</v>
      </c>
      <c r="F543">
        <f t="shared" si="113"/>
        <v>-19098.593171027438</v>
      </c>
      <c r="G543">
        <f t="shared" si="114"/>
        <v>1604.4549096723204</v>
      </c>
      <c r="H543">
        <f t="shared" si="125"/>
        <v>1527.8874536820531</v>
      </c>
      <c r="I543" s="2">
        <f t="shared" si="115"/>
        <v>2215.5621472417879</v>
      </c>
      <c r="J543" s="41">
        <f t="shared" si="116"/>
        <v>461.57544734208187</v>
      </c>
      <c r="K543">
        <f t="shared" si="117"/>
        <v>0.57417898222808739</v>
      </c>
      <c r="L543">
        <f t="shared" si="118"/>
        <v>-12.373846974435711</v>
      </c>
      <c r="M543" s="41">
        <f t="shared" si="119"/>
        <v>21.439821555784643</v>
      </c>
      <c r="N543" s="5">
        <f t="shared" si="126"/>
        <v>-6.4366271537737489E-8</v>
      </c>
      <c r="O543" s="4">
        <f>SUM($N$41:N543)*0.1+$N$8</f>
        <v>-2.8995069202986363E-6</v>
      </c>
      <c r="P543" s="4">
        <f>SUM($O$41:O543)+0</f>
        <v>1.4290071428997778E-4</v>
      </c>
      <c r="Q543" s="5">
        <f t="shared" si="127"/>
        <v>-6.1294598015774921E-8</v>
      </c>
      <c r="R543" s="4">
        <f>SUM($Q$41:Q543)*0.1+$T$8</f>
        <v>-4.6630493091282748E-6</v>
      </c>
      <c r="S543" s="4">
        <f>SUM($R$41:R543)+0</f>
        <v>2.3552446322005203E-4</v>
      </c>
      <c r="T543">
        <f t="shared" si="120"/>
        <v>5.4910080349805869E-6</v>
      </c>
      <c r="U543">
        <f t="shared" si="121"/>
        <v>2.7548572906718689E-4</v>
      </c>
      <c r="W543" s="1"/>
    </row>
    <row r="544" spans="1:23" x14ac:dyDescent="0.25">
      <c r="A544" s="7"/>
      <c r="B544">
        <f t="shared" si="122"/>
        <v>50.300000000000445</v>
      </c>
      <c r="C544">
        <f t="shared" si="112"/>
        <v>0</v>
      </c>
      <c r="D544">
        <f t="shared" si="123"/>
        <v>318.30988618379064</v>
      </c>
      <c r="E544" s="2">
        <f t="shared" si="124"/>
        <v>-334.26143951509755</v>
      </c>
      <c r="F544">
        <f t="shared" si="113"/>
        <v>-19098.593171027438</v>
      </c>
      <c r="G544">
        <f t="shared" si="114"/>
        <v>1571.02876572081</v>
      </c>
      <c r="H544">
        <f t="shared" si="125"/>
        <v>1496.0564650636734</v>
      </c>
      <c r="I544" s="2">
        <f t="shared" si="115"/>
        <v>2169.4046025075791</v>
      </c>
      <c r="J544" s="41">
        <f t="shared" si="116"/>
        <v>461.57544734208187</v>
      </c>
      <c r="K544">
        <f t="shared" si="117"/>
        <v>0.56221692009833435</v>
      </c>
      <c r="L544">
        <f t="shared" si="118"/>
        <v>-12.373846974435711</v>
      </c>
      <c r="M544" s="41">
        <f t="shared" si="119"/>
        <v>21.439504534981687</v>
      </c>
      <c r="N544" s="5">
        <f t="shared" si="126"/>
        <v>-6.3025307547367817E-8</v>
      </c>
      <c r="O544" s="4">
        <f>SUM($N$41:N544)*0.1+$N$8</f>
        <v>-2.9058094510533731E-6</v>
      </c>
      <c r="P544" s="4">
        <f>SUM($O$41:O544)+0</f>
        <v>1.3999490483892441E-4</v>
      </c>
      <c r="Q544" s="5">
        <f t="shared" si="127"/>
        <v>-6.0017627223779473E-8</v>
      </c>
      <c r="R544" s="4">
        <f>SUM($Q$41:Q544)*0.1+$T$8</f>
        <v>-4.6690510718506531E-6</v>
      </c>
      <c r="S544" s="4">
        <f>SUM($R$41:R544)+0</f>
        <v>2.3085541214820136E-4</v>
      </c>
      <c r="T544">
        <f t="shared" si="120"/>
        <v>5.4994332869288301E-6</v>
      </c>
      <c r="U544">
        <f t="shared" si="121"/>
        <v>2.6998665652023515E-4</v>
      </c>
      <c r="W544" s="1"/>
    </row>
    <row r="545" spans="1:23" x14ac:dyDescent="0.25">
      <c r="A545" s="7"/>
      <c r="B545">
        <f t="shared" si="122"/>
        <v>50.400000000000446</v>
      </c>
      <c r="C545">
        <f t="shared" si="112"/>
        <v>0</v>
      </c>
      <c r="D545">
        <f t="shared" si="123"/>
        <v>318.30988618379064</v>
      </c>
      <c r="E545" s="2">
        <f t="shared" si="124"/>
        <v>-334.26143951509755</v>
      </c>
      <c r="F545">
        <f t="shared" si="113"/>
        <v>-19098.593171027438</v>
      </c>
      <c r="G545">
        <f t="shared" si="114"/>
        <v>1537.6026217692997</v>
      </c>
      <c r="H545">
        <f t="shared" si="125"/>
        <v>1464.2254764452955</v>
      </c>
      <c r="I545" s="2">
        <f t="shared" si="115"/>
        <v>2123.2470577733707</v>
      </c>
      <c r="J545" s="41">
        <f t="shared" si="116"/>
        <v>461.57544734208187</v>
      </c>
      <c r="K545">
        <f t="shared" si="117"/>
        <v>0.55025485796858131</v>
      </c>
      <c r="L545">
        <f t="shared" si="118"/>
        <v>-12.373846974435711</v>
      </c>
      <c r="M545" s="41">
        <f t="shared" si="119"/>
        <v>21.439194183760115</v>
      </c>
      <c r="N545" s="5">
        <f t="shared" si="126"/>
        <v>-6.1684343556998131E-8</v>
      </c>
      <c r="O545" s="4">
        <f>SUM($N$41:N545)*0.1+$N$8</f>
        <v>-2.9119778854090724E-6</v>
      </c>
      <c r="P545" s="4">
        <f>SUM($O$41:O545)+0</f>
        <v>1.3708292695351534E-4</v>
      </c>
      <c r="Q545" s="5">
        <f t="shared" si="127"/>
        <v>-5.874065643178409E-8</v>
      </c>
      <c r="R545" s="4">
        <f>SUM($Q$41:Q545)*0.1+$T$8</f>
        <v>-4.6749251374938312E-6</v>
      </c>
      <c r="S545" s="4">
        <f>SUM($R$41:R545)+0</f>
        <v>2.2618048701070754E-4</v>
      </c>
      <c r="T545">
        <f t="shared" si="120"/>
        <v>5.5076801147382556E-6</v>
      </c>
      <c r="U545">
        <f t="shared" si="121"/>
        <v>2.6447937833892391E-4</v>
      </c>
      <c r="W545" s="1"/>
    </row>
    <row r="546" spans="1:23" x14ac:dyDescent="0.25">
      <c r="A546" s="7"/>
      <c r="B546">
        <f t="shared" si="122"/>
        <v>50.500000000000448</v>
      </c>
      <c r="C546">
        <f t="shared" si="112"/>
        <v>0</v>
      </c>
      <c r="D546">
        <f t="shared" si="123"/>
        <v>318.30988618379064</v>
      </c>
      <c r="E546" s="2">
        <f t="shared" si="124"/>
        <v>-334.26143951509755</v>
      </c>
      <c r="F546">
        <f t="shared" si="113"/>
        <v>-19098.593171027438</v>
      </c>
      <c r="G546">
        <f t="shared" si="114"/>
        <v>1504.1764778177894</v>
      </c>
      <c r="H546">
        <f t="shared" si="125"/>
        <v>1432.3944878269158</v>
      </c>
      <c r="I546" s="2">
        <f t="shared" si="115"/>
        <v>2077.0895130391618</v>
      </c>
      <c r="J546" s="41">
        <f t="shared" si="116"/>
        <v>461.57544734208187</v>
      </c>
      <c r="K546">
        <f t="shared" si="117"/>
        <v>0.53829279583882828</v>
      </c>
      <c r="L546">
        <f t="shared" si="118"/>
        <v>-12.373846974435711</v>
      </c>
      <c r="M546" s="41">
        <f t="shared" si="119"/>
        <v>21.438890502409574</v>
      </c>
      <c r="N546" s="5">
        <f t="shared" si="126"/>
        <v>-6.0343379566628459E-8</v>
      </c>
      <c r="O546" s="4">
        <f>SUM($N$41:N546)*0.1+$N$8</f>
        <v>-2.9180122233657351E-6</v>
      </c>
      <c r="P546" s="4">
        <f>SUM($O$41:O546)+0</f>
        <v>1.341649147301496E-4</v>
      </c>
      <c r="Q546" s="5">
        <f t="shared" si="127"/>
        <v>-5.7463685639788635E-8</v>
      </c>
      <c r="R546" s="4">
        <f>SUM($Q$41:Q546)*0.1+$T$8</f>
        <v>-4.6806715060578088E-6</v>
      </c>
      <c r="S546" s="4">
        <f>SUM($R$41:R546)+0</f>
        <v>2.2149981550464973E-4</v>
      </c>
      <c r="T546">
        <f t="shared" si="120"/>
        <v>5.5157484608467522E-6</v>
      </c>
      <c r="U546">
        <f t="shared" si="121"/>
        <v>2.5896407591235928E-4</v>
      </c>
      <c r="W546" s="1"/>
    </row>
    <row r="547" spans="1:23" x14ac:dyDescent="0.25">
      <c r="A547" s="7"/>
      <c r="B547">
        <f t="shared" si="122"/>
        <v>50.600000000000449</v>
      </c>
      <c r="C547">
        <f t="shared" si="112"/>
        <v>0</v>
      </c>
      <c r="D547">
        <f t="shared" si="123"/>
        <v>318.30988618379064</v>
      </c>
      <c r="E547" s="2">
        <f t="shared" si="124"/>
        <v>-334.26143951509755</v>
      </c>
      <c r="F547">
        <f t="shared" si="113"/>
        <v>-19098.593171027438</v>
      </c>
      <c r="G547">
        <f t="shared" si="114"/>
        <v>1470.7503338662791</v>
      </c>
      <c r="H547">
        <f t="shared" si="125"/>
        <v>1400.5634992085361</v>
      </c>
      <c r="I547" s="2">
        <f t="shared" si="115"/>
        <v>2030.931968304953</v>
      </c>
      <c r="J547" s="41">
        <f t="shared" si="116"/>
        <v>461.57544734208187</v>
      </c>
      <c r="K547">
        <f t="shared" si="117"/>
        <v>0.52633073370907513</v>
      </c>
      <c r="L547">
        <f t="shared" si="118"/>
        <v>-12.373846974435711</v>
      </c>
      <c r="M547" s="41">
        <f t="shared" si="119"/>
        <v>21.43859349121351</v>
      </c>
      <c r="N547" s="5">
        <f t="shared" si="126"/>
        <v>-5.9002415576258786E-8</v>
      </c>
      <c r="O547" s="4">
        <f>SUM($N$41:N547)*0.1+$N$8</f>
        <v>-2.9239124649233612E-6</v>
      </c>
      <c r="P547" s="4">
        <f>SUM($O$41:O547)+0</f>
        <v>1.3124100226522624E-4</v>
      </c>
      <c r="Q547" s="5">
        <f t="shared" si="127"/>
        <v>-5.6186714847793179E-8</v>
      </c>
      <c r="R547" s="4">
        <f>SUM($Q$41:Q547)*0.1+$T$8</f>
        <v>-4.6862901775425896E-6</v>
      </c>
      <c r="S547" s="4">
        <f>SUM($R$41:R547)+0</f>
        <v>2.1681352532710714E-4</v>
      </c>
      <c r="T547">
        <f t="shared" si="120"/>
        <v>5.5236382693534844E-6</v>
      </c>
      <c r="U547">
        <f t="shared" si="121"/>
        <v>2.5344093087019165E-4</v>
      </c>
      <c r="W547" s="1"/>
    </row>
    <row r="548" spans="1:23" x14ac:dyDescent="0.25">
      <c r="A548" s="7"/>
      <c r="B548">
        <f t="shared" si="122"/>
        <v>50.70000000000045</v>
      </c>
      <c r="C548">
        <f t="shared" si="112"/>
        <v>0</v>
      </c>
      <c r="D548">
        <f t="shared" si="123"/>
        <v>318.30988618379064</v>
      </c>
      <c r="E548" s="2">
        <f t="shared" si="124"/>
        <v>-334.26143951509755</v>
      </c>
      <c r="F548">
        <f t="shared" si="113"/>
        <v>-19098.593171027438</v>
      </c>
      <c r="G548">
        <f t="shared" si="114"/>
        <v>1437.3241899147688</v>
      </c>
      <c r="H548">
        <f t="shared" si="125"/>
        <v>1368.7325105901564</v>
      </c>
      <c r="I548" s="2">
        <f t="shared" si="115"/>
        <v>1984.7744235707439</v>
      </c>
      <c r="J548" s="41">
        <f t="shared" si="116"/>
        <v>461.57544734208187</v>
      </c>
      <c r="K548">
        <f t="shared" si="117"/>
        <v>0.51436867157932198</v>
      </c>
      <c r="L548">
        <f t="shared" si="118"/>
        <v>-12.373846974435711</v>
      </c>
      <c r="M548" s="41">
        <f t="shared" si="119"/>
        <v>21.438303150449144</v>
      </c>
      <c r="N548" s="5">
        <f t="shared" si="126"/>
        <v>-5.7661451585889107E-8</v>
      </c>
      <c r="O548" s="4">
        <f>SUM($N$41:N548)*0.1+$N$8</f>
        <v>-2.9296786100819498E-6</v>
      </c>
      <c r="P548" s="4">
        <f>SUM($O$41:O548)+0</f>
        <v>1.2831132365514428E-4</v>
      </c>
      <c r="Q548" s="5">
        <f t="shared" si="127"/>
        <v>-5.4909744055797724E-8</v>
      </c>
      <c r="R548" s="4">
        <f>SUM($Q$41:Q548)*0.1+$T$8</f>
        <v>-4.6917811519481683E-6</v>
      </c>
      <c r="S548" s="4">
        <f>SUM($R$41:R548)+0</f>
        <v>2.1212174417515898E-4</v>
      </c>
      <c r="T548">
        <f t="shared" si="120"/>
        <v>5.5313494859887303E-6</v>
      </c>
      <c r="U548">
        <f t="shared" si="121"/>
        <v>2.4791012510594801E-4</v>
      </c>
      <c r="W548" s="1"/>
    </row>
    <row r="549" spans="1:23" x14ac:dyDescent="0.25">
      <c r="A549" s="7"/>
      <c r="B549">
        <f t="shared" si="122"/>
        <v>50.800000000000452</v>
      </c>
      <c r="C549">
        <f t="shared" si="112"/>
        <v>0</v>
      </c>
      <c r="D549">
        <f t="shared" si="123"/>
        <v>318.30988618379064</v>
      </c>
      <c r="E549" s="2">
        <f t="shared" si="124"/>
        <v>-334.26143951509755</v>
      </c>
      <c r="F549">
        <f t="shared" si="113"/>
        <v>-19098.593171027438</v>
      </c>
      <c r="G549">
        <f t="shared" si="114"/>
        <v>1403.8980459632585</v>
      </c>
      <c r="H549">
        <f t="shared" si="125"/>
        <v>1336.9015219717767</v>
      </c>
      <c r="I549" s="2">
        <f t="shared" si="115"/>
        <v>1938.6168788365349</v>
      </c>
      <c r="J549" s="41">
        <f t="shared" si="116"/>
        <v>461.57544734208187</v>
      </c>
      <c r="K549">
        <f t="shared" si="117"/>
        <v>0.50240660944956883</v>
      </c>
      <c r="L549">
        <f t="shared" si="118"/>
        <v>-12.373846974435711</v>
      </c>
      <c r="M549" s="41">
        <f t="shared" si="119"/>
        <v>21.438019480387503</v>
      </c>
      <c r="N549" s="5">
        <f t="shared" si="126"/>
        <v>-5.6320487595519428E-8</v>
      </c>
      <c r="O549" s="4">
        <f>SUM($N$41:N549)*0.1+$N$8</f>
        <v>-2.9353106588415018E-6</v>
      </c>
      <c r="P549" s="4">
        <f>SUM($O$41:O549)+0</f>
        <v>1.2537601299630278E-4</v>
      </c>
      <c r="Q549" s="5">
        <f t="shared" si="127"/>
        <v>-5.3632773263802269E-8</v>
      </c>
      <c r="R549" s="4">
        <f>SUM($Q$41:Q549)*0.1+$T$8</f>
        <v>-4.6971444292745501E-6</v>
      </c>
      <c r="S549" s="4">
        <f>SUM($R$41:R549)+0</f>
        <v>2.0742459974588444E-4</v>
      </c>
      <c r="T549">
        <f t="shared" si="120"/>
        <v>5.5388820580847782E-6</v>
      </c>
      <c r="U549">
        <f t="shared" si="121"/>
        <v>2.4237184080373167E-4</v>
      </c>
      <c r="W549" s="1"/>
    </row>
    <row r="550" spans="1:23" x14ac:dyDescent="0.25">
      <c r="A550" s="7"/>
      <c r="B550">
        <f t="shared" si="122"/>
        <v>50.900000000000453</v>
      </c>
      <c r="C550">
        <f t="shared" si="112"/>
        <v>0</v>
      </c>
      <c r="D550">
        <f t="shared" si="123"/>
        <v>318.30988618379064</v>
      </c>
      <c r="E550" s="2">
        <f t="shared" si="124"/>
        <v>-334.26143951509755</v>
      </c>
      <c r="F550">
        <f t="shared" si="113"/>
        <v>-19098.593171027438</v>
      </c>
      <c r="G550">
        <f t="shared" si="114"/>
        <v>1370.4719020117482</v>
      </c>
      <c r="H550">
        <f t="shared" si="125"/>
        <v>1305.0705333533988</v>
      </c>
      <c r="I550" s="2">
        <f t="shared" si="115"/>
        <v>1892.4593341023271</v>
      </c>
      <c r="J550" s="41">
        <f t="shared" si="116"/>
        <v>461.57544734208187</v>
      </c>
      <c r="K550">
        <f t="shared" si="117"/>
        <v>0.49044454731981602</v>
      </c>
      <c r="L550">
        <f t="shared" si="118"/>
        <v>-12.373846974435711</v>
      </c>
      <c r="M550" s="41">
        <f t="shared" si="119"/>
        <v>21.437742481293387</v>
      </c>
      <c r="N550" s="5">
        <f t="shared" si="126"/>
        <v>-5.4979523605149755E-8</v>
      </c>
      <c r="O550" s="4">
        <f>SUM($N$41:N550)*0.1+$N$8</f>
        <v>-2.9408086112020172E-6</v>
      </c>
      <c r="P550" s="4">
        <f>SUM($O$41:O550)+0</f>
        <v>1.2243520438510075E-4</v>
      </c>
      <c r="Q550" s="5">
        <f t="shared" si="127"/>
        <v>-5.2355802471806886E-8</v>
      </c>
      <c r="R550" s="4">
        <f>SUM($Q$41:Q550)*0.1+$T$8</f>
        <v>-4.7023800095217298E-6</v>
      </c>
      <c r="S550" s="4">
        <f>SUM($R$41:R550)+0</f>
        <v>2.0272221973636272E-4</v>
      </c>
      <c r="T550">
        <f t="shared" si="120"/>
        <v>5.546235934547819E-6</v>
      </c>
      <c r="U550">
        <f t="shared" si="121"/>
        <v>2.3682626046884987E-4</v>
      </c>
      <c r="W550" s="1"/>
    </row>
    <row r="551" spans="1:23" x14ac:dyDescent="0.25">
      <c r="A551" s="7"/>
      <c r="B551">
        <f t="shared" si="122"/>
        <v>51.000000000000455</v>
      </c>
      <c r="C551">
        <f t="shared" si="112"/>
        <v>0</v>
      </c>
      <c r="D551">
        <f t="shared" si="123"/>
        <v>318.30988618379064</v>
      </c>
      <c r="E551" s="2">
        <f t="shared" si="124"/>
        <v>-334.26143951509755</v>
      </c>
      <c r="F551">
        <f t="shared" si="113"/>
        <v>-19098.593171027438</v>
      </c>
      <c r="G551">
        <f t="shared" si="114"/>
        <v>1337.0457580602379</v>
      </c>
      <c r="H551">
        <f t="shared" si="125"/>
        <v>1273.2395447350173</v>
      </c>
      <c r="I551" s="2">
        <f t="shared" si="115"/>
        <v>1846.3017893681169</v>
      </c>
      <c r="J551" s="41">
        <f t="shared" si="116"/>
        <v>461.57544734208187</v>
      </c>
      <c r="K551">
        <f t="shared" si="117"/>
        <v>0.47848248519006259</v>
      </c>
      <c r="L551">
        <f t="shared" si="118"/>
        <v>-12.373846974435711</v>
      </c>
      <c r="M551" s="41">
        <f t="shared" si="119"/>
        <v>21.437472153425393</v>
      </c>
      <c r="N551" s="5">
        <f t="shared" si="126"/>
        <v>-5.3638559614780076E-8</v>
      </c>
      <c r="O551" s="4">
        <f>SUM($N$41:N551)*0.1+$N$8</f>
        <v>-2.9461724671634952E-6</v>
      </c>
      <c r="P551" s="4">
        <f>SUM($O$41:O551)+0</f>
        <v>1.1948903191793725E-4</v>
      </c>
      <c r="Q551" s="5">
        <f t="shared" si="127"/>
        <v>-5.1078831679811358E-8</v>
      </c>
      <c r="R551" s="4">
        <f>SUM($Q$41:Q551)*0.1+$T$8</f>
        <v>-4.7074878926897109E-6</v>
      </c>
      <c r="S551" s="4">
        <f>SUM($R$41:R551)+0</f>
        <v>1.98014731843673E-4</v>
      </c>
      <c r="T551">
        <f t="shared" si="120"/>
        <v>5.5534110658308426E-6</v>
      </c>
      <c r="U551">
        <f t="shared" si="121"/>
        <v>2.3127356696303958E-4</v>
      </c>
      <c r="W551" s="1"/>
    </row>
    <row r="552" spans="1:23" x14ac:dyDescent="0.25">
      <c r="A552" s="7"/>
      <c r="B552">
        <f t="shared" si="122"/>
        <v>51.100000000000456</v>
      </c>
      <c r="C552">
        <f t="shared" si="112"/>
        <v>0</v>
      </c>
      <c r="D552">
        <f t="shared" si="123"/>
        <v>318.30988618379064</v>
      </c>
      <c r="E552" s="2">
        <f t="shared" si="124"/>
        <v>-334.26143951509755</v>
      </c>
      <c r="F552">
        <f t="shared" si="113"/>
        <v>-19098.593171027438</v>
      </c>
      <c r="G552">
        <f t="shared" si="114"/>
        <v>1303.6196141087275</v>
      </c>
      <c r="H552">
        <f t="shared" si="125"/>
        <v>1241.4085561166376</v>
      </c>
      <c r="I552" s="2">
        <f t="shared" si="115"/>
        <v>1800.1442446339079</v>
      </c>
      <c r="J552" s="41">
        <f t="shared" si="116"/>
        <v>461.57544734208187</v>
      </c>
      <c r="K552">
        <f t="shared" si="117"/>
        <v>0.46652042306030944</v>
      </c>
      <c r="L552">
        <f t="shared" si="118"/>
        <v>-12.373846974435711</v>
      </c>
      <c r="M552" s="41">
        <f t="shared" si="119"/>
        <v>21.43720849703589</v>
      </c>
      <c r="N552" s="5">
        <f t="shared" si="126"/>
        <v>-5.2297595624410397E-8</v>
      </c>
      <c r="O552" s="4">
        <f>SUM($N$41:N552)*0.1+$N$8</f>
        <v>-2.9514022267259357E-6</v>
      </c>
      <c r="P552" s="4">
        <f>SUM($O$41:O552)+0</f>
        <v>1.1653762969121132E-4</v>
      </c>
      <c r="Q552" s="5">
        <f t="shared" si="127"/>
        <v>-4.9801860887815903E-8</v>
      </c>
      <c r="R552" s="4">
        <f>SUM($Q$41:Q552)*0.1+$T$8</f>
        <v>-4.7124680787784917E-6</v>
      </c>
      <c r="S552" s="4">
        <f>SUM($R$41:R552)+0</f>
        <v>1.9330226376489452E-4</v>
      </c>
      <c r="T552">
        <f t="shared" si="120"/>
        <v>5.5604074039074747E-6</v>
      </c>
      <c r="U552">
        <f t="shared" si="121"/>
        <v>2.2571394354509592E-4</v>
      </c>
      <c r="W552" s="1"/>
    </row>
    <row r="553" spans="1:23" x14ac:dyDescent="0.25">
      <c r="A553" s="7"/>
      <c r="B553">
        <f t="shared" si="122"/>
        <v>51.200000000000458</v>
      </c>
      <c r="C553">
        <f t="shared" ref="C553:C591" si="128">IF(B553&lt;$G$6,$B$11,$B$11+$B$9)</f>
        <v>0</v>
      </c>
      <c r="D553">
        <f t="shared" si="123"/>
        <v>318.30988618379064</v>
      </c>
      <c r="E553" s="2">
        <f t="shared" si="124"/>
        <v>-334.26143951509755</v>
      </c>
      <c r="F553">
        <f t="shared" si="113"/>
        <v>-19098.593171027438</v>
      </c>
      <c r="G553">
        <f t="shared" si="114"/>
        <v>1270.1934701572172</v>
      </c>
      <c r="H553">
        <f t="shared" si="125"/>
        <v>1209.5775674982578</v>
      </c>
      <c r="I553" s="2">
        <f t="shared" si="115"/>
        <v>1753.9866998996988</v>
      </c>
      <c r="J553" s="41">
        <f t="shared" si="116"/>
        <v>461.57544734208187</v>
      </c>
      <c r="K553">
        <f t="shared" si="117"/>
        <v>0.45455836093055624</v>
      </c>
      <c r="L553">
        <f t="shared" si="118"/>
        <v>-12.373846974435711</v>
      </c>
      <c r="M553" s="41">
        <f t="shared" si="119"/>
        <v>21.436951512371049</v>
      </c>
      <c r="N553" s="5">
        <f t="shared" si="126"/>
        <v>-5.0956631634040718E-8</v>
      </c>
      <c r="O553" s="4">
        <f>SUM($N$41:N553)*0.1+$N$8</f>
        <v>-2.9564978898893404E-6</v>
      </c>
      <c r="P553" s="4">
        <f>SUM($O$41:O553)+0</f>
        <v>1.1358113180132198E-4</v>
      </c>
      <c r="Q553" s="5">
        <f t="shared" si="127"/>
        <v>-4.8524890095820447E-8</v>
      </c>
      <c r="R553" s="4">
        <f>SUM($Q$41:Q553)*0.1+$T$8</f>
        <v>-4.7173205677880738E-6</v>
      </c>
      <c r="S553" s="4">
        <f>SUM($R$41:R553)+0</f>
        <v>1.8858494319710643E-4</v>
      </c>
      <c r="T553">
        <f t="shared" si="120"/>
        <v>5.5672249022467658E-6</v>
      </c>
      <c r="U553">
        <f t="shared" si="121"/>
        <v>2.201475739178725E-4</v>
      </c>
      <c r="W553" s="1"/>
    </row>
    <row r="554" spans="1:23" x14ac:dyDescent="0.25">
      <c r="A554" s="7"/>
      <c r="B554">
        <f t="shared" si="122"/>
        <v>51.300000000000459</v>
      </c>
      <c r="C554">
        <f t="shared" si="128"/>
        <v>0</v>
      </c>
      <c r="D554">
        <f t="shared" si="123"/>
        <v>318.30988618379064</v>
      </c>
      <c r="E554" s="2">
        <f t="shared" si="124"/>
        <v>-334.26143951509755</v>
      </c>
      <c r="F554">
        <f t="shared" ref="F554:F591" si="129">IF(B554&lt;$G$6,0,-$G$7*$B$8)</f>
        <v>-19098.593171027438</v>
      </c>
      <c r="G554">
        <f t="shared" ref="G554:G591" si="130">IF(B554&lt;$G$6,    $B$13*B554,    $B$13*B554-(-B554+$G$6)*$B$10+$G$7*$B$9)</f>
        <v>1236.7673262057069</v>
      </c>
      <c r="H554">
        <f t="shared" si="125"/>
        <v>1177.7465788798781</v>
      </c>
      <c r="I554" s="2">
        <f t="shared" ref="I554:I591" si="131">SQRT(H554*H554+G554*G554)</f>
        <v>1707.8291551654897</v>
      </c>
      <c r="J554" s="41">
        <f t="shared" ref="J554:J591" si="132">SQRT(D554*D554+E554*E554)</f>
        <v>461.57544734208187</v>
      </c>
      <c r="K554">
        <f t="shared" ref="K554:K591" si="133">32*I554/(PI()*$G$11^3)</f>
        <v>0.44259629880080309</v>
      </c>
      <c r="L554">
        <f t="shared" ref="L554:L591" si="134">16*F554/(PI()*$G$11^3)*$G$22</f>
        <v>-12.373846974435711</v>
      </c>
      <c r="M554" s="41">
        <f t="shared" ref="M554:M591" si="135">SQRT(K554^2+3*L554^2)</f>
        <v>21.436701199670804</v>
      </c>
      <c r="N554" s="5">
        <f t="shared" si="126"/>
        <v>-4.9615667643671046E-8</v>
      </c>
      <c r="O554" s="4">
        <f>SUM($N$41:N554)*0.1+$N$8</f>
        <v>-2.9614594566537077E-6</v>
      </c>
      <c r="P554" s="4">
        <f>SUM($O$41:O554)+0</f>
        <v>1.1061967234466827E-4</v>
      </c>
      <c r="Q554" s="5">
        <f t="shared" si="127"/>
        <v>-4.7247919303824992E-8</v>
      </c>
      <c r="R554" s="4">
        <f>SUM($Q$41:Q554)*0.1+$T$8</f>
        <v>-4.7220453597184573E-6</v>
      </c>
      <c r="S554" s="4">
        <f>SUM($R$41:R554)+0</f>
        <v>1.8386289783738798E-4</v>
      </c>
      <c r="T554">
        <f t="shared" ref="T554:T591" si="136">SQRT(SUMSQ(O554,R554))</f>
        <v>5.5738635157888723E-6</v>
      </c>
      <c r="U554">
        <f t="shared" ref="U554:U591" si="137">SQRT(SUMSQ(S554,P554))</f>
        <v>2.1457464228282787E-4</v>
      </c>
      <c r="W554" s="1"/>
    </row>
    <row r="555" spans="1:23" x14ac:dyDescent="0.25">
      <c r="A555" s="7"/>
      <c r="B555">
        <f t="shared" si="122"/>
        <v>51.40000000000046</v>
      </c>
      <c r="C555">
        <f t="shared" si="128"/>
        <v>0</v>
      </c>
      <c r="D555">
        <f t="shared" si="123"/>
        <v>318.30988618379064</v>
      </c>
      <c r="E555" s="2">
        <f t="shared" si="124"/>
        <v>-334.26143951509755</v>
      </c>
      <c r="F555">
        <f t="shared" si="129"/>
        <v>-19098.593171027438</v>
      </c>
      <c r="G555">
        <f t="shared" si="130"/>
        <v>1203.3411822541966</v>
      </c>
      <c r="H555">
        <f t="shared" si="125"/>
        <v>1145.9155902615003</v>
      </c>
      <c r="I555" s="2">
        <f t="shared" si="131"/>
        <v>1661.671610431282</v>
      </c>
      <c r="J555" s="41">
        <f t="shared" si="132"/>
        <v>461.57544734208187</v>
      </c>
      <c r="K555">
        <f t="shared" si="133"/>
        <v>0.43063423667105027</v>
      </c>
      <c r="L555">
        <f t="shared" si="134"/>
        <v>-12.373846974435711</v>
      </c>
      <c r="M555" s="41">
        <f t="shared" si="135"/>
        <v>21.436457559168883</v>
      </c>
      <c r="N555" s="5">
        <f t="shared" si="126"/>
        <v>-4.8274703653301367E-8</v>
      </c>
      <c r="O555" s="4">
        <f>SUM($N$41:N555)*0.1+$N$8</f>
        <v>-2.9662869270190375E-6</v>
      </c>
      <c r="P555" s="4">
        <f>SUM($O$41:O555)+0</f>
        <v>1.0765338541764923E-4</v>
      </c>
      <c r="Q555" s="5">
        <f t="shared" si="127"/>
        <v>-4.597094851182961E-8</v>
      </c>
      <c r="R555" s="4">
        <f>SUM($Q$41:Q555)*0.1+$T$8</f>
        <v>-4.7266424545696405E-6</v>
      </c>
      <c r="S555" s="4">
        <f>SUM($R$41:R555)+0</f>
        <v>1.7913625538281834E-4</v>
      </c>
      <c r="T555">
        <f t="shared" si="136"/>
        <v>5.5803232009216236E-6</v>
      </c>
      <c r="U555">
        <f t="shared" si="137"/>
        <v>2.0899533340354575E-4</v>
      </c>
      <c r="W555" s="1"/>
    </row>
    <row r="556" spans="1:23" x14ac:dyDescent="0.25">
      <c r="A556" s="7"/>
      <c r="B556">
        <f t="shared" si="122"/>
        <v>51.500000000000462</v>
      </c>
      <c r="C556">
        <f t="shared" si="128"/>
        <v>0</v>
      </c>
      <c r="D556">
        <f t="shared" si="123"/>
        <v>318.30988618379064</v>
      </c>
      <c r="E556" s="2">
        <f t="shared" si="124"/>
        <v>-334.26143951509755</v>
      </c>
      <c r="F556">
        <f t="shared" si="129"/>
        <v>-19098.593171027438</v>
      </c>
      <c r="G556">
        <f t="shared" si="130"/>
        <v>1169.9150383026863</v>
      </c>
      <c r="H556">
        <f t="shared" si="125"/>
        <v>1114.0846016431205</v>
      </c>
      <c r="I556" s="2">
        <f t="shared" si="131"/>
        <v>1615.514065697073</v>
      </c>
      <c r="J556" s="41">
        <f t="shared" si="132"/>
        <v>461.57544734208187</v>
      </c>
      <c r="K556">
        <f t="shared" si="133"/>
        <v>0.41867217454129713</v>
      </c>
      <c r="L556">
        <f t="shared" si="134"/>
        <v>-12.373846974435711</v>
      </c>
      <c r="M556" s="41">
        <f t="shared" si="135"/>
        <v>21.436220591092791</v>
      </c>
      <c r="N556" s="5">
        <f t="shared" si="126"/>
        <v>-4.6933739662931688E-8</v>
      </c>
      <c r="O556" s="4">
        <f>SUM($N$41:N556)*0.1+$N$8</f>
        <v>-2.9709803009853307E-6</v>
      </c>
      <c r="P556" s="4">
        <f>SUM($O$41:O556)+0</f>
        <v>1.046824051166639E-4</v>
      </c>
      <c r="Q556" s="5">
        <f t="shared" si="127"/>
        <v>-4.4693977719834154E-8</v>
      </c>
      <c r="R556" s="4">
        <f>SUM($Q$41:Q556)*0.1+$T$8</f>
        <v>-4.7311118523416233E-6</v>
      </c>
      <c r="S556" s="4">
        <f>SUM($R$41:R556)+0</f>
        <v>1.7440514353047671E-4</v>
      </c>
      <c r="T556">
        <f t="shared" si="136"/>
        <v>5.5866039154579661E-6</v>
      </c>
      <c r="U556">
        <f t="shared" si="137"/>
        <v>2.0340983267997523E-4</v>
      </c>
      <c r="W556" s="1"/>
    </row>
    <row r="557" spans="1:23" x14ac:dyDescent="0.25">
      <c r="A557" s="7"/>
      <c r="B557">
        <f t="shared" ref="B557:B592" si="138">B556+0.1</f>
        <v>51.600000000000463</v>
      </c>
      <c r="C557">
        <f t="shared" si="128"/>
        <v>0</v>
      </c>
      <c r="D557">
        <f t="shared" ref="D557:D591" si="139">IF(B557&lt;18, $B$12, $B$12+$B$8 )</f>
        <v>318.30988618379064</v>
      </c>
      <c r="E557" s="2">
        <f t="shared" ref="E557:E591" si="140">IF(B557&lt;18, $B$13, $B$13+$B$10 )</f>
        <v>-334.26143951509755</v>
      </c>
      <c r="F557">
        <f t="shared" si="129"/>
        <v>-19098.593171027438</v>
      </c>
      <c r="G557">
        <f t="shared" si="130"/>
        <v>1136.488894351176</v>
      </c>
      <c r="H557">
        <f t="shared" ref="H557:H591" si="141">IF(B557&lt;$G$6,-B557*$B$12,-B557*$B$12+(-B557+$G$6)*$B$8)</f>
        <v>1082.253613024739</v>
      </c>
      <c r="I557" s="2">
        <f t="shared" si="131"/>
        <v>1569.3565209628628</v>
      </c>
      <c r="J557" s="41">
        <f t="shared" si="132"/>
        <v>461.57544734208187</v>
      </c>
      <c r="K557">
        <f t="shared" si="133"/>
        <v>0.4067101124115437</v>
      </c>
      <c r="L557">
        <f t="shared" si="134"/>
        <v>-12.373846974435711</v>
      </c>
      <c r="M557" s="41">
        <f t="shared" si="135"/>
        <v>21.435990295663817</v>
      </c>
      <c r="N557" s="5">
        <f t="shared" ref="N557:N591" si="142">-G557/($G$18*$B$28)</f>
        <v>-4.5592775672562015E-8</v>
      </c>
      <c r="O557" s="4">
        <f>SUM($N$41:N557)*0.1+$N$8</f>
        <v>-2.9755395785525864E-6</v>
      </c>
      <c r="P557" s="4">
        <f>SUM($O$41:O557)+0</f>
        <v>1.0170686553811131E-4</v>
      </c>
      <c r="Q557" s="5">
        <f t="shared" ref="Q557:Q591" si="143">-H557/($G$18*$B$28)</f>
        <v>-4.3417006927838626E-8</v>
      </c>
      <c r="R557" s="4">
        <f>SUM($Q$41:Q557)*0.1+$T$8</f>
        <v>-4.7354535530344075E-6</v>
      </c>
      <c r="S557" s="4">
        <f>SUM($R$41:R557)+0</f>
        <v>1.6966968997744229E-4</v>
      </c>
      <c r="T557">
        <f t="shared" si="136"/>
        <v>5.5927056186142231E-6</v>
      </c>
      <c r="U557">
        <f t="shared" si="137"/>
        <v>1.9781832623553571E-4</v>
      </c>
      <c r="W557" s="1"/>
    </row>
    <row r="558" spans="1:23" x14ac:dyDescent="0.25">
      <c r="A558" s="7"/>
      <c r="B558">
        <f t="shared" si="138"/>
        <v>51.700000000000465</v>
      </c>
      <c r="C558">
        <f t="shared" si="128"/>
        <v>0</v>
      </c>
      <c r="D558">
        <f t="shared" si="139"/>
        <v>318.30988618379064</v>
      </c>
      <c r="E558" s="2">
        <f t="shared" si="140"/>
        <v>-334.26143951509755</v>
      </c>
      <c r="F558">
        <f t="shared" si="129"/>
        <v>-19098.593171027438</v>
      </c>
      <c r="G558">
        <f t="shared" si="130"/>
        <v>1103.0627503996675</v>
      </c>
      <c r="H558">
        <f t="shared" si="141"/>
        <v>1050.4226244063611</v>
      </c>
      <c r="I558" s="2">
        <f t="shared" si="131"/>
        <v>1523.1989762286562</v>
      </c>
      <c r="J558" s="41">
        <f t="shared" si="132"/>
        <v>461.57544734208187</v>
      </c>
      <c r="K558">
        <f t="shared" si="133"/>
        <v>0.39474805028179116</v>
      </c>
      <c r="L558">
        <f t="shared" si="134"/>
        <v>-12.373846974435711</v>
      </c>
      <c r="M558" s="41">
        <f t="shared" si="135"/>
        <v>21.435766673097017</v>
      </c>
      <c r="N558" s="5">
        <f t="shared" si="142"/>
        <v>-4.4251811682192409E-8</v>
      </c>
      <c r="O558" s="4">
        <f>SUM($N$41:N558)*0.1+$N$8</f>
        <v>-2.9799647597208056E-6</v>
      </c>
      <c r="P558" s="4">
        <f>SUM($O$41:O558)+0</f>
        <v>9.8726900778390507E-5</v>
      </c>
      <c r="Q558" s="5">
        <f t="shared" si="143"/>
        <v>-4.2140036135843243E-8</v>
      </c>
      <c r="R558" s="4">
        <f>SUM($Q$41:Q558)*0.1+$T$8</f>
        <v>-4.7396675566479914E-6</v>
      </c>
      <c r="S558" s="4">
        <f>SUM($R$41:R558)+0</f>
        <v>1.6493002242079429E-4</v>
      </c>
      <c r="T558">
        <f t="shared" si="136"/>
        <v>5.5986282709891908E-6</v>
      </c>
      <c r="U558">
        <f t="shared" si="137"/>
        <v>1.9222100101973737E-4</v>
      </c>
      <c r="W558" s="1"/>
    </row>
    <row r="559" spans="1:23" x14ac:dyDescent="0.25">
      <c r="A559" s="7"/>
      <c r="B559">
        <f t="shared" si="138"/>
        <v>51.800000000000466</v>
      </c>
      <c r="C559">
        <f t="shared" si="128"/>
        <v>0</v>
      </c>
      <c r="D559">
        <f t="shared" si="139"/>
        <v>318.30988618379064</v>
      </c>
      <c r="E559" s="2">
        <f t="shared" si="140"/>
        <v>-334.26143951509755</v>
      </c>
      <c r="F559">
        <f t="shared" si="129"/>
        <v>-19098.593171027438</v>
      </c>
      <c r="G559">
        <f t="shared" si="130"/>
        <v>1069.6366064481572</v>
      </c>
      <c r="H559">
        <f t="shared" si="141"/>
        <v>1018.5916357879796</v>
      </c>
      <c r="I559" s="2">
        <f t="shared" si="131"/>
        <v>1477.041431494446</v>
      </c>
      <c r="J559" s="41">
        <f t="shared" si="132"/>
        <v>461.57544734208187</v>
      </c>
      <c r="K559">
        <f t="shared" si="133"/>
        <v>0.38278598815203774</v>
      </c>
      <c r="L559">
        <f t="shared" si="134"/>
        <v>-12.373846974435711</v>
      </c>
      <c r="M559" s="41">
        <f t="shared" si="135"/>
        <v>21.435549723601238</v>
      </c>
      <c r="N559" s="5">
        <f t="shared" si="142"/>
        <v>-4.291084769182273E-8</v>
      </c>
      <c r="O559" s="4">
        <f>SUM($N$41:N559)*0.1+$N$8</f>
        <v>-2.9842558444899881E-6</v>
      </c>
      <c r="P559" s="4">
        <f>SUM($O$41:O559)+0</f>
        <v>9.574264493390052E-5</v>
      </c>
      <c r="Q559" s="5">
        <f t="shared" si="143"/>
        <v>-4.0863065343847715E-8</v>
      </c>
      <c r="R559" s="4">
        <f>SUM($Q$41:Q559)*0.1+$T$8</f>
        <v>-4.7437538631823766E-6</v>
      </c>
      <c r="S559" s="4">
        <f>SUM($R$41:R559)+0</f>
        <v>1.601862685576119E-4</v>
      </c>
      <c r="T559">
        <f t="shared" si="136"/>
        <v>5.6043718345440266E-6</v>
      </c>
      <c r="U559">
        <f t="shared" si="137"/>
        <v>1.86618044929611E-4</v>
      </c>
      <c r="W559" s="1"/>
    </row>
    <row r="560" spans="1:23" x14ac:dyDescent="0.25">
      <c r="A560" s="7"/>
      <c r="B560">
        <f t="shared" si="138"/>
        <v>51.900000000000468</v>
      </c>
      <c r="C560">
        <f t="shared" si="128"/>
        <v>0</v>
      </c>
      <c r="D560">
        <f t="shared" si="139"/>
        <v>318.30988618379064</v>
      </c>
      <c r="E560" s="2">
        <f t="shared" si="140"/>
        <v>-334.26143951509755</v>
      </c>
      <c r="F560">
        <f t="shared" si="129"/>
        <v>-19098.593171027438</v>
      </c>
      <c r="G560">
        <f t="shared" si="130"/>
        <v>1036.2104624966451</v>
      </c>
      <c r="H560">
        <f t="shared" si="141"/>
        <v>986.76064716960354</v>
      </c>
      <c r="I560" s="2">
        <f t="shared" si="131"/>
        <v>1430.8838867602381</v>
      </c>
      <c r="J560" s="41">
        <f t="shared" si="132"/>
        <v>461.57544734208187</v>
      </c>
      <c r="K560">
        <f t="shared" si="133"/>
        <v>0.37082392602228487</v>
      </c>
      <c r="L560">
        <f t="shared" si="134"/>
        <v>-12.373846974435711</v>
      </c>
      <c r="M560" s="41">
        <f t="shared" si="135"/>
        <v>21.435339447379089</v>
      </c>
      <c r="N560" s="5">
        <f t="shared" si="142"/>
        <v>-4.1569883701452984E-8</v>
      </c>
      <c r="O560" s="4">
        <f>SUM($N$41:N560)*0.1+$N$8</f>
        <v>-2.988412832860134E-6</v>
      </c>
      <c r="P560" s="4">
        <f>SUM($O$41:O560)+0</f>
        <v>9.2754232101040386E-5</v>
      </c>
      <c r="Q560" s="5">
        <f t="shared" si="143"/>
        <v>-3.9586094551852406E-8</v>
      </c>
      <c r="R560" s="4">
        <f>SUM($Q$41:Q560)*0.1+$T$8</f>
        <v>-4.7477124726375615E-6</v>
      </c>
      <c r="S560" s="4">
        <f>SUM($R$41:R560)+0</f>
        <v>1.5543855608497433E-4</v>
      </c>
      <c r="T560">
        <f t="shared" si="136"/>
        <v>5.6099362725829066E-6</v>
      </c>
      <c r="U560">
        <f t="shared" si="137"/>
        <v>1.8100964695406537E-4</v>
      </c>
      <c r="W560" s="1"/>
    </row>
    <row r="561" spans="1:23" x14ac:dyDescent="0.25">
      <c r="A561" s="7"/>
      <c r="B561">
        <f t="shared" si="138"/>
        <v>52.000000000000469</v>
      </c>
      <c r="C561">
        <f t="shared" si="128"/>
        <v>0</v>
      </c>
      <c r="D561">
        <f t="shared" si="139"/>
        <v>318.30988618379064</v>
      </c>
      <c r="E561" s="2">
        <f t="shared" si="140"/>
        <v>-334.26143951509755</v>
      </c>
      <c r="F561">
        <f t="shared" si="129"/>
        <v>-19098.593171027438</v>
      </c>
      <c r="G561">
        <f t="shared" si="130"/>
        <v>1002.7843185451347</v>
      </c>
      <c r="H561">
        <f t="shared" si="141"/>
        <v>954.92965855122202</v>
      </c>
      <c r="I561" s="2">
        <f t="shared" si="131"/>
        <v>1384.7263420260279</v>
      </c>
      <c r="J561" s="41">
        <f t="shared" si="132"/>
        <v>461.57544734208187</v>
      </c>
      <c r="K561">
        <f t="shared" si="133"/>
        <v>0.35886186389253144</v>
      </c>
      <c r="L561">
        <f t="shared" si="134"/>
        <v>-12.373846974435711</v>
      </c>
      <c r="M561" s="41">
        <f t="shared" si="135"/>
        <v>21.43513584462697</v>
      </c>
      <c r="N561" s="5">
        <f t="shared" si="142"/>
        <v>-4.0228919711083305E-8</v>
      </c>
      <c r="O561" s="4">
        <f>SUM($N$41:N561)*0.1+$N$8</f>
        <v>-2.9924357248312416E-6</v>
      </c>
      <c r="P561" s="4">
        <f>SUM($O$41:O561)+0</f>
        <v>8.9761796376209142E-5</v>
      </c>
      <c r="Q561" s="5">
        <f t="shared" si="143"/>
        <v>-3.8309123759856877E-8</v>
      </c>
      <c r="R561" s="4">
        <f>SUM($Q$41:Q561)*0.1+$T$8</f>
        <v>-4.7515433850135478E-6</v>
      </c>
      <c r="S561" s="4">
        <f>SUM($R$41:R561)+0</f>
        <v>1.5068701269996078E-4</v>
      </c>
      <c r="T561">
        <f t="shared" si="136"/>
        <v>5.6153215497344661E-6</v>
      </c>
      <c r="U561">
        <f t="shared" si="137"/>
        <v>1.7539599734635387E-4</v>
      </c>
      <c r="W561" s="1"/>
    </row>
    <row r="562" spans="1:23" x14ac:dyDescent="0.25">
      <c r="A562" s="7"/>
      <c r="B562">
        <f t="shared" si="138"/>
        <v>52.10000000000047</v>
      </c>
      <c r="C562">
        <f t="shared" si="128"/>
        <v>0</v>
      </c>
      <c r="D562">
        <f t="shared" si="139"/>
        <v>318.30988618379064</v>
      </c>
      <c r="E562" s="2">
        <f t="shared" si="140"/>
        <v>-334.26143951509755</v>
      </c>
      <c r="F562">
        <f t="shared" si="129"/>
        <v>-19098.593171027438</v>
      </c>
      <c r="G562">
        <f t="shared" si="130"/>
        <v>969.35817459362625</v>
      </c>
      <c r="H562">
        <f t="shared" si="141"/>
        <v>923.09866993284413</v>
      </c>
      <c r="I562" s="2">
        <f t="shared" si="131"/>
        <v>1338.5687972918213</v>
      </c>
      <c r="J562" s="41">
        <f t="shared" si="132"/>
        <v>461.57544734208187</v>
      </c>
      <c r="K562">
        <f t="shared" si="133"/>
        <v>0.3468998017627789</v>
      </c>
      <c r="L562">
        <f t="shared" si="134"/>
        <v>-12.373846974435711</v>
      </c>
      <c r="M562" s="41">
        <f t="shared" si="135"/>
        <v>21.434938915535042</v>
      </c>
      <c r="N562" s="5">
        <f t="shared" si="142"/>
        <v>-3.8887955720713699E-8</v>
      </c>
      <c r="O562" s="4">
        <f>SUM($N$41:N562)*0.1+$N$8</f>
        <v>-2.9963245204033135E-6</v>
      </c>
      <c r="P562" s="4">
        <f>SUM($O$41:O562)+0</f>
        <v>8.6765471855805825E-5</v>
      </c>
      <c r="Q562" s="5">
        <f t="shared" si="143"/>
        <v>-3.7032152967861495E-8</v>
      </c>
      <c r="R562" s="4">
        <f>SUM($Q$41:Q562)*0.1+$T$8</f>
        <v>-4.7552466003103337E-6</v>
      </c>
      <c r="S562" s="4">
        <f>SUM($R$41:R562)+0</f>
        <v>1.4593176609965046E-4</v>
      </c>
      <c r="T562">
        <f t="shared" si="136"/>
        <v>5.6205276319339569E-6</v>
      </c>
      <c r="U562">
        <f t="shared" si="137"/>
        <v>1.6977728783121646E-4</v>
      </c>
      <c r="W562" s="1"/>
    </row>
    <row r="563" spans="1:23" x14ac:dyDescent="0.25">
      <c r="A563" s="7"/>
      <c r="B563">
        <f t="shared" si="138"/>
        <v>52.200000000000472</v>
      </c>
      <c r="C563">
        <f t="shared" si="128"/>
        <v>0</v>
      </c>
      <c r="D563">
        <f t="shared" si="139"/>
        <v>318.30988618379064</v>
      </c>
      <c r="E563" s="2">
        <f t="shared" si="140"/>
        <v>-334.26143951509755</v>
      </c>
      <c r="F563">
        <f t="shared" si="129"/>
        <v>-19098.593171027438</v>
      </c>
      <c r="G563">
        <f t="shared" si="130"/>
        <v>935.93203064211593</v>
      </c>
      <c r="H563">
        <f t="shared" si="141"/>
        <v>891.26768131446261</v>
      </c>
      <c r="I563" s="2">
        <f t="shared" si="131"/>
        <v>1292.4112525576111</v>
      </c>
      <c r="J563" s="41">
        <f t="shared" si="132"/>
        <v>461.57544734208187</v>
      </c>
      <c r="K563">
        <f t="shared" si="133"/>
        <v>0.33493773963302548</v>
      </c>
      <c r="L563">
        <f t="shared" si="134"/>
        <v>-12.373846974435711</v>
      </c>
      <c r="M563" s="41">
        <f t="shared" si="135"/>
        <v>21.434748660287248</v>
      </c>
      <c r="N563" s="5">
        <f t="shared" si="142"/>
        <v>-3.7546991730344027E-8</v>
      </c>
      <c r="O563" s="4">
        <f>SUM($N$41:N563)*0.1+$N$8</f>
        <v>-3.0000792195763479E-6</v>
      </c>
      <c r="P563" s="4">
        <f>SUM($O$41:O563)+0</f>
        <v>8.3765392636229473E-5</v>
      </c>
      <c r="Q563" s="5">
        <f t="shared" si="143"/>
        <v>-3.5755182175865967E-8</v>
      </c>
      <c r="R563" s="4">
        <f>SUM($Q$41:Q563)*0.1+$T$8</f>
        <v>-4.7588221185279193E-6</v>
      </c>
      <c r="S563" s="4">
        <f>SUM($R$41:R563)+0</f>
        <v>1.4117294398112253E-4</v>
      </c>
      <c r="T563">
        <f t="shared" si="136"/>
        <v>5.6255544864061517E-6</v>
      </c>
      <c r="U563">
        <f t="shared" si="137"/>
        <v>1.6415371185507456E-4</v>
      </c>
      <c r="W563" s="1"/>
    </row>
    <row r="564" spans="1:23" x14ac:dyDescent="0.25">
      <c r="A564" s="7"/>
      <c r="B564">
        <f t="shared" si="138"/>
        <v>52.300000000000473</v>
      </c>
      <c r="C564">
        <f t="shared" si="128"/>
        <v>0</v>
      </c>
      <c r="D564">
        <f t="shared" si="139"/>
        <v>318.30988618379064</v>
      </c>
      <c r="E564" s="2">
        <f t="shared" si="140"/>
        <v>-334.26143951509755</v>
      </c>
      <c r="F564">
        <f t="shared" si="129"/>
        <v>-19098.593171027438</v>
      </c>
      <c r="G564">
        <f t="shared" si="130"/>
        <v>902.50588669060562</v>
      </c>
      <c r="H564">
        <f t="shared" si="141"/>
        <v>859.43669269608654</v>
      </c>
      <c r="I564" s="2">
        <f t="shared" si="131"/>
        <v>1246.2537078234045</v>
      </c>
      <c r="J564" s="41">
        <f t="shared" si="132"/>
        <v>461.57544734208187</v>
      </c>
      <c r="K564">
        <f t="shared" si="133"/>
        <v>0.32297567750327294</v>
      </c>
      <c r="L564">
        <f t="shared" si="134"/>
        <v>-12.373846974435711</v>
      </c>
      <c r="M564" s="41">
        <f t="shared" si="135"/>
        <v>21.434565079061301</v>
      </c>
      <c r="N564" s="5">
        <f t="shared" si="142"/>
        <v>-3.6206027739974347E-8</v>
      </c>
      <c r="O564" s="4">
        <f>SUM($N$41:N564)*0.1+$N$8</f>
        <v>-3.0036998223503448E-6</v>
      </c>
      <c r="P564" s="4">
        <f>SUM($O$41:O564)+0</f>
        <v>8.0761692813879123E-5</v>
      </c>
      <c r="Q564" s="5">
        <f t="shared" si="143"/>
        <v>-3.4478211383870657E-8</v>
      </c>
      <c r="R564" s="4">
        <f>SUM($Q$41:Q564)*0.1+$T$8</f>
        <v>-4.7622699396663062E-6</v>
      </c>
      <c r="S564" s="4">
        <f>SUM($R$41:R564)+0</f>
        <v>1.3641067404145623E-4</v>
      </c>
      <c r="T564">
        <f t="shared" si="136"/>
        <v>5.6304020816489489E-6</v>
      </c>
      <c r="U564">
        <f t="shared" si="137"/>
        <v>1.5852546489005415E-4</v>
      </c>
      <c r="W564" s="1"/>
    </row>
    <row r="565" spans="1:23" x14ac:dyDescent="0.25">
      <c r="A565" s="7"/>
      <c r="B565">
        <f t="shared" si="138"/>
        <v>52.400000000000475</v>
      </c>
      <c r="C565">
        <f t="shared" si="128"/>
        <v>0</v>
      </c>
      <c r="D565">
        <f t="shared" si="139"/>
        <v>318.30988618379064</v>
      </c>
      <c r="E565" s="2">
        <f t="shared" si="140"/>
        <v>-334.26143951509755</v>
      </c>
      <c r="F565">
        <f t="shared" si="129"/>
        <v>-19098.593171027438</v>
      </c>
      <c r="G565">
        <f t="shared" si="130"/>
        <v>869.07974273909531</v>
      </c>
      <c r="H565">
        <f t="shared" si="141"/>
        <v>827.60570407770501</v>
      </c>
      <c r="I565" s="2">
        <f t="shared" si="131"/>
        <v>1200.0961630891943</v>
      </c>
      <c r="J565" s="41">
        <f t="shared" si="132"/>
        <v>461.57544734208187</v>
      </c>
      <c r="K565">
        <f t="shared" si="133"/>
        <v>0.31101361537351951</v>
      </c>
      <c r="L565">
        <f t="shared" si="134"/>
        <v>-12.373846974435711</v>
      </c>
      <c r="M565" s="41">
        <f t="shared" si="135"/>
        <v>21.434388172028687</v>
      </c>
      <c r="N565" s="5">
        <f t="shared" si="142"/>
        <v>-3.4865063749604668E-8</v>
      </c>
      <c r="O565" s="4">
        <f>SUM($N$41:N565)*0.1+$N$8</f>
        <v>-3.0071863287253051E-6</v>
      </c>
      <c r="P565" s="4">
        <f>SUM($O$41:O565)+0</f>
        <v>7.7754506485153813E-5</v>
      </c>
      <c r="Q565" s="5">
        <f t="shared" si="143"/>
        <v>-3.3201240591875129E-8</v>
      </c>
      <c r="R565" s="4">
        <f>SUM($Q$41:Q565)*0.1+$T$8</f>
        <v>-4.7655900637254945E-6</v>
      </c>
      <c r="S565" s="4">
        <f>SUM($R$41:R565)+0</f>
        <v>1.3164508397773073E-4</v>
      </c>
      <c r="T565">
        <f t="shared" si="136"/>
        <v>5.635070387417671E-6</v>
      </c>
      <c r="U565">
        <f t="shared" si="137"/>
        <v>1.5289274480580694E-4</v>
      </c>
      <c r="W565" s="1"/>
    </row>
    <row r="566" spans="1:23" x14ac:dyDescent="0.25">
      <c r="A566" s="7"/>
      <c r="B566">
        <f t="shared" si="138"/>
        <v>52.500000000000476</v>
      </c>
      <c r="C566">
        <f t="shared" si="128"/>
        <v>0</v>
      </c>
      <c r="D566">
        <f t="shared" si="139"/>
        <v>318.30988618379064</v>
      </c>
      <c r="E566" s="2">
        <f t="shared" si="140"/>
        <v>-334.26143951509755</v>
      </c>
      <c r="F566">
        <f t="shared" si="129"/>
        <v>-19098.593171027438</v>
      </c>
      <c r="G566">
        <f t="shared" si="130"/>
        <v>835.653598787585</v>
      </c>
      <c r="H566">
        <f t="shared" si="141"/>
        <v>795.77471545932349</v>
      </c>
      <c r="I566" s="2">
        <f t="shared" si="131"/>
        <v>1153.9386183549841</v>
      </c>
      <c r="J566" s="41">
        <f t="shared" si="132"/>
        <v>461.57544734208187</v>
      </c>
      <c r="K566">
        <f t="shared" si="133"/>
        <v>0.29905155324376603</v>
      </c>
      <c r="L566">
        <f t="shared" si="134"/>
        <v>-12.373846974435711</v>
      </c>
      <c r="M566" s="41">
        <f t="shared" si="135"/>
        <v>21.434217939354657</v>
      </c>
      <c r="N566" s="5">
        <f t="shared" si="142"/>
        <v>-3.3524099759234996E-8</v>
      </c>
      <c r="O566" s="4">
        <f>SUM($N$41:N566)*0.1+$N$8</f>
        <v>-3.0105387387012289E-6</v>
      </c>
      <c r="P566" s="4">
        <f>SUM($O$41:O566)+0</f>
        <v>7.474396774645258E-5</v>
      </c>
      <c r="Q566" s="5">
        <f t="shared" si="143"/>
        <v>-3.1924269799879601E-8</v>
      </c>
      <c r="R566" s="4">
        <f>SUM($Q$41:Q566)*0.1+$T$8</f>
        <v>-4.7687824907054825E-6</v>
      </c>
      <c r="S566" s="4">
        <f>SUM($R$41:R566)+0</f>
        <v>1.2687630148702526E-4</v>
      </c>
      <c r="T566">
        <f t="shared" si="136"/>
        <v>5.6395593747100469E-6</v>
      </c>
      <c r="U566">
        <f t="shared" si="137"/>
        <v>1.4725575232740236E-4</v>
      </c>
      <c r="W566" s="1"/>
    </row>
    <row r="567" spans="1:23" x14ac:dyDescent="0.25">
      <c r="A567" s="7"/>
      <c r="B567">
        <f t="shared" si="138"/>
        <v>52.600000000000477</v>
      </c>
      <c r="C567">
        <f t="shared" si="128"/>
        <v>0</v>
      </c>
      <c r="D567">
        <f t="shared" si="139"/>
        <v>318.30988618379064</v>
      </c>
      <c r="E567" s="2">
        <f t="shared" si="140"/>
        <v>-334.26143951509755</v>
      </c>
      <c r="F567">
        <f t="shared" si="129"/>
        <v>-19098.593171027438</v>
      </c>
      <c r="G567">
        <f t="shared" si="130"/>
        <v>802.22745483607468</v>
      </c>
      <c r="H567">
        <f t="shared" si="141"/>
        <v>763.9437268409456</v>
      </c>
      <c r="I567" s="2">
        <f t="shared" si="131"/>
        <v>1107.7810736207762</v>
      </c>
      <c r="J567" s="41">
        <f t="shared" si="132"/>
        <v>461.57544734208187</v>
      </c>
      <c r="K567">
        <f t="shared" si="133"/>
        <v>0.28708949111401316</v>
      </c>
      <c r="L567">
        <f t="shared" si="134"/>
        <v>-12.373846974435711</v>
      </c>
      <c r="M567" s="41">
        <f t="shared" si="135"/>
        <v>21.434054381198241</v>
      </c>
      <c r="N567" s="5">
        <f t="shared" si="142"/>
        <v>-3.2183135768865317E-8</v>
      </c>
      <c r="O567" s="4">
        <f>SUM($N$41:N567)*0.1+$N$8</f>
        <v>-3.013757052278116E-6</v>
      </c>
      <c r="P567" s="4">
        <f>SUM($O$41:O567)+0</f>
        <v>7.1730210694174461E-5</v>
      </c>
      <c r="Q567" s="5">
        <f t="shared" si="143"/>
        <v>-3.0647299007884218E-8</v>
      </c>
      <c r="R567" s="4">
        <f>SUM($Q$41:Q567)*0.1+$T$8</f>
        <v>-4.7718472206062719E-6</v>
      </c>
      <c r="S567" s="4">
        <f>SUM($R$41:R567)+0</f>
        <v>1.2210445426641899E-4</v>
      </c>
      <c r="T567">
        <f t="shared" si="136"/>
        <v>5.6438690157518614E-6</v>
      </c>
      <c r="U567">
        <f t="shared" si="137"/>
        <v>1.4161469160341614E-4</v>
      </c>
      <c r="W567" s="1"/>
    </row>
    <row r="568" spans="1:23" x14ac:dyDescent="0.25">
      <c r="A568" s="7"/>
      <c r="B568">
        <f t="shared" si="138"/>
        <v>52.700000000000479</v>
      </c>
      <c r="C568">
        <f t="shared" si="128"/>
        <v>0</v>
      </c>
      <c r="D568">
        <f t="shared" si="139"/>
        <v>318.30988618379064</v>
      </c>
      <c r="E568" s="2">
        <f t="shared" si="140"/>
        <v>-334.26143951509755</v>
      </c>
      <c r="F568">
        <f t="shared" si="129"/>
        <v>-19098.593171027438</v>
      </c>
      <c r="G568">
        <f t="shared" si="130"/>
        <v>768.80131088456437</v>
      </c>
      <c r="H568">
        <f t="shared" si="141"/>
        <v>732.11273822256408</v>
      </c>
      <c r="I568" s="2">
        <f t="shared" si="131"/>
        <v>1061.623528886566</v>
      </c>
      <c r="J568" s="41">
        <f t="shared" si="132"/>
        <v>461.57544734208187</v>
      </c>
      <c r="K568">
        <f t="shared" si="133"/>
        <v>0.27512742898425974</v>
      </c>
      <c r="L568">
        <f t="shared" si="134"/>
        <v>-12.373846974435711</v>
      </c>
      <c r="M568" s="41">
        <f t="shared" si="135"/>
        <v>21.433897497712238</v>
      </c>
      <c r="N568" s="5">
        <f t="shared" si="142"/>
        <v>-3.0842171778495638E-8</v>
      </c>
      <c r="O568" s="4">
        <f>SUM($N$41:N568)*0.1+$N$8</f>
        <v>-3.0168412694559648E-6</v>
      </c>
      <c r="P568" s="4">
        <f>SUM($O$41:O568)+0</f>
        <v>6.8713369424718495E-5</v>
      </c>
      <c r="Q568" s="5">
        <f t="shared" si="143"/>
        <v>-2.9370328215888687E-8</v>
      </c>
      <c r="R568" s="4">
        <f>SUM($Q$41:Q568)*0.1+$T$8</f>
        <v>-4.7747842534278592E-6</v>
      </c>
      <c r="S568" s="4">
        <f>SUM($R$41:R568)+0</f>
        <v>1.1732967001299113E-4</v>
      </c>
      <c r="T568">
        <f t="shared" si="136"/>
        <v>5.6479992839832511E-6</v>
      </c>
      <c r="U568">
        <f t="shared" si="137"/>
        <v>1.3596977091638872E-4</v>
      </c>
      <c r="W568" s="1"/>
    </row>
    <row r="569" spans="1:23" x14ac:dyDescent="0.25">
      <c r="A569" s="7"/>
      <c r="B569">
        <f t="shared" si="138"/>
        <v>52.80000000000048</v>
      </c>
      <c r="C569">
        <f t="shared" si="128"/>
        <v>0</v>
      </c>
      <c r="D569">
        <f t="shared" si="139"/>
        <v>318.30988618379064</v>
      </c>
      <c r="E569" s="2">
        <f t="shared" si="140"/>
        <v>-334.26143951509755</v>
      </c>
      <c r="F569">
        <f t="shared" si="129"/>
        <v>-19098.593171027438</v>
      </c>
      <c r="G569">
        <f t="shared" si="130"/>
        <v>735.37516693305406</v>
      </c>
      <c r="H569">
        <f t="shared" si="141"/>
        <v>700.28174960418801</v>
      </c>
      <c r="I569" s="2">
        <f t="shared" si="131"/>
        <v>1015.4659841523594</v>
      </c>
      <c r="J569" s="41">
        <f t="shared" si="132"/>
        <v>461.57544734208187</v>
      </c>
      <c r="K569">
        <f t="shared" si="133"/>
        <v>0.2631653668545072</v>
      </c>
      <c r="L569">
        <f t="shared" si="134"/>
        <v>-12.373846974435711</v>
      </c>
      <c r="M569" s="41">
        <f t="shared" si="135"/>
        <v>21.433747289043211</v>
      </c>
      <c r="N569" s="5">
        <f t="shared" si="142"/>
        <v>-2.9501207788125962E-8</v>
      </c>
      <c r="O569" s="4">
        <f>SUM($N$41:N569)*0.1+$N$8</f>
        <v>-3.0197913902347778E-6</v>
      </c>
      <c r="P569" s="4">
        <f>SUM($O$41:O569)+0</f>
        <v>6.5693578034483718E-5</v>
      </c>
      <c r="Q569" s="5">
        <f t="shared" si="143"/>
        <v>-2.8093357423893377E-8</v>
      </c>
      <c r="R569" s="4">
        <f>SUM($Q$41:Q569)*0.1+$T$8</f>
        <v>-4.7775935891702495E-6</v>
      </c>
      <c r="S569" s="4">
        <f>SUM($R$41:R569)+0</f>
        <v>1.1255207642382089E-4</v>
      </c>
      <c r="T569">
        <f t="shared" si="136"/>
        <v>5.6519501540456598E-6</v>
      </c>
      <c r="U569">
        <f t="shared" si="137"/>
        <v>1.3032120357902785E-4</v>
      </c>
      <c r="W569" s="1"/>
    </row>
    <row r="570" spans="1:23" x14ac:dyDescent="0.25">
      <c r="A570" s="7"/>
      <c r="B570">
        <f t="shared" si="138"/>
        <v>52.900000000000482</v>
      </c>
      <c r="C570">
        <f t="shared" si="128"/>
        <v>0</v>
      </c>
      <c r="D570">
        <f t="shared" si="139"/>
        <v>318.30988618379064</v>
      </c>
      <c r="E570" s="2">
        <f t="shared" si="140"/>
        <v>-334.26143951509755</v>
      </c>
      <c r="F570">
        <f t="shared" si="129"/>
        <v>-19098.593171027438</v>
      </c>
      <c r="G570">
        <f t="shared" si="130"/>
        <v>701.94902298154375</v>
      </c>
      <c r="H570">
        <f t="shared" si="141"/>
        <v>668.45076098580648</v>
      </c>
      <c r="I570" s="2">
        <f t="shared" si="131"/>
        <v>969.30843941814908</v>
      </c>
      <c r="J570" s="41">
        <f t="shared" si="132"/>
        <v>461.57544734208187</v>
      </c>
      <c r="K570">
        <f t="shared" si="133"/>
        <v>0.25120330472475372</v>
      </c>
      <c r="L570">
        <f t="shared" si="134"/>
        <v>-12.373846974435711</v>
      </c>
      <c r="M570" s="41">
        <f t="shared" si="135"/>
        <v>21.43360375533149</v>
      </c>
      <c r="N570" s="5">
        <f t="shared" si="142"/>
        <v>-2.8160243797756286E-8</v>
      </c>
      <c r="O570" s="4">
        <f>SUM($N$41:N570)*0.1+$N$8</f>
        <v>-3.0226074146145534E-6</v>
      </c>
      <c r="P570" s="4">
        <f>SUM($O$41:O570)+0</f>
        <v>6.2670970619869168E-5</v>
      </c>
      <c r="Q570" s="5">
        <f t="shared" si="143"/>
        <v>-2.6816386631897849E-8</v>
      </c>
      <c r="R570" s="4">
        <f>SUM($Q$41:Q570)*0.1+$T$8</f>
        <v>-4.7802752278334379E-6</v>
      </c>
      <c r="S570" s="4">
        <f>SUM($R$41:R570)+0</f>
        <v>1.0777180119598745E-4</v>
      </c>
      <c r="T570">
        <f t="shared" si="136"/>
        <v>5.6557216017693886E-6</v>
      </c>
      <c r="U570">
        <f t="shared" si="137"/>
        <v>1.2466920907531237E-4</v>
      </c>
      <c r="W570" s="1"/>
    </row>
    <row r="571" spans="1:23" x14ac:dyDescent="0.25">
      <c r="A571" s="7"/>
      <c r="B571">
        <f t="shared" si="138"/>
        <v>53.000000000000483</v>
      </c>
      <c r="C571">
        <f t="shared" si="128"/>
        <v>0</v>
      </c>
      <c r="D571">
        <f t="shared" si="139"/>
        <v>318.30988618379064</v>
      </c>
      <c r="E571" s="2">
        <f t="shared" si="140"/>
        <v>-334.26143951509755</v>
      </c>
      <c r="F571">
        <f t="shared" si="129"/>
        <v>-19098.593171027438</v>
      </c>
      <c r="G571">
        <f t="shared" si="130"/>
        <v>668.52287903003344</v>
      </c>
      <c r="H571">
        <f t="shared" si="141"/>
        <v>636.6197723674286</v>
      </c>
      <c r="I571" s="2">
        <f t="shared" si="131"/>
        <v>923.15089468394126</v>
      </c>
      <c r="J571" s="41">
        <f t="shared" si="132"/>
        <v>461.57544734208187</v>
      </c>
      <c r="K571">
        <f t="shared" si="133"/>
        <v>0.2392412425950009</v>
      </c>
      <c r="L571">
        <f t="shared" si="134"/>
        <v>-12.373846974435711</v>
      </c>
      <c r="M571" s="41">
        <f t="shared" si="135"/>
        <v>21.433466896711177</v>
      </c>
      <c r="N571" s="5">
        <f t="shared" si="142"/>
        <v>-2.6819279807386607E-8</v>
      </c>
      <c r="O571" s="4">
        <f>SUM($N$41:N571)*0.1+$N$8</f>
        <v>-3.0252893425952924E-6</v>
      </c>
      <c r="P571" s="4">
        <f>SUM($O$41:O571)+0</f>
        <v>5.9645681277273876E-5</v>
      </c>
      <c r="Q571" s="5">
        <f t="shared" si="143"/>
        <v>-2.5539415839902466E-8</v>
      </c>
      <c r="R571" s="4">
        <f>SUM($Q$41:Q571)*0.1+$T$8</f>
        <v>-4.7828291694174293E-6</v>
      </c>
      <c r="S571" s="4">
        <f>SUM($R$41:R571)+0</f>
        <v>1.0298897202657002E-4</v>
      </c>
      <c r="T571">
        <f t="shared" si="136"/>
        <v>5.6593136041618044E-6</v>
      </c>
      <c r="U571">
        <f t="shared" si="137"/>
        <v>1.1901401452820487E-4</v>
      </c>
      <c r="W571" s="1"/>
    </row>
    <row r="572" spans="1:23" x14ac:dyDescent="0.25">
      <c r="A572" s="7"/>
      <c r="B572">
        <f t="shared" si="138"/>
        <v>53.100000000000485</v>
      </c>
      <c r="C572">
        <f t="shared" si="128"/>
        <v>0</v>
      </c>
      <c r="D572">
        <f t="shared" si="139"/>
        <v>318.30988618379064</v>
      </c>
      <c r="E572" s="2">
        <f t="shared" si="140"/>
        <v>-334.26143951509755</v>
      </c>
      <c r="F572">
        <f t="shared" si="129"/>
        <v>-19098.593171027438</v>
      </c>
      <c r="G572">
        <f t="shared" si="130"/>
        <v>635.09673507852312</v>
      </c>
      <c r="H572">
        <f t="shared" si="141"/>
        <v>604.78878374904707</v>
      </c>
      <c r="I572" s="2">
        <f t="shared" si="131"/>
        <v>876.99334994973105</v>
      </c>
      <c r="J572" s="41">
        <f t="shared" si="132"/>
        <v>461.57544734208187</v>
      </c>
      <c r="K572">
        <f t="shared" si="133"/>
        <v>0.22727918046524745</v>
      </c>
      <c r="L572">
        <f t="shared" si="134"/>
        <v>-12.373846974435711</v>
      </c>
      <c r="M572" s="41">
        <f t="shared" si="135"/>
        <v>21.433336713310144</v>
      </c>
      <c r="N572" s="5">
        <f t="shared" si="142"/>
        <v>-2.5478315817016931E-8</v>
      </c>
      <c r="O572" s="4">
        <f>SUM($N$41:N572)*0.1+$N$8</f>
        <v>-3.0278371741769939E-6</v>
      </c>
      <c r="P572" s="4">
        <f>SUM($O$41:O572)+0</f>
        <v>5.6617844103096885E-5</v>
      </c>
      <c r="Q572" s="5">
        <f t="shared" si="143"/>
        <v>-2.4262445047906938E-8</v>
      </c>
      <c r="R572" s="4">
        <f>SUM($Q$41:Q572)*0.1+$T$8</f>
        <v>-4.7852554139222203E-6</v>
      </c>
      <c r="S572" s="4">
        <f>SUM($R$41:R572)+0</f>
        <v>9.8203716612647797E-5</v>
      </c>
      <c r="T572">
        <f t="shared" si="136"/>
        <v>5.6627261393961167E-6</v>
      </c>
      <c r="U572">
        <f t="shared" si="137"/>
        <v>1.1335585660838094E-4</v>
      </c>
      <c r="W572" s="1"/>
    </row>
    <row r="573" spans="1:23" x14ac:dyDescent="0.25">
      <c r="A573" s="7"/>
      <c r="B573">
        <f t="shared" si="138"/>
        <v>53.200000000000486</v>
      </c>
      <c r="C573">
        <f t="shared" si="128"/>
        <v>0</v>
      </c>
      <c r="D573">
        <f t="shared" si="139"/>
        <v>318.30988618379064</v>
      </c>
      <c r="E573" s="2">
        <f t="shared" si="140"/>
        <v>-334.26143951509755</v>
      </c>
      <c r="F573">
        <f t="shared" si="129"/>
        <v>-19098.593171027438</v>
      </c>
      <c r="G573">
        <f t="shared" si="130"/>
        <v>601.67059112701281</v>
      </c>
      <c r="H573">
        <f t="shared" si="141"/>
        <v>572.95779513066918</v>
      </c>
      <c r="I573" s="2">
        <f t="shared" si="131"/>
        <v>830.83580521552324</v>
      </c>
      <c r="J573" s="41">
        <f t="shared" si="132"/>
        <v>461.57544734208187</v>
      </c>
      <c r="K573">
        <f t="shared" si="133"/>
        <v>0.21531711833549463</v>
      </c>
      <c r="L573">
        <f t="shared" si="134"/>
        <v>-12.373846974435711</v>
      </c>
      <c r="M573" s="41">
        <f t="shared" si="135"/>
        <v>21.43321320525002</v>
      </c>
      <c r="N573" s="5">
        <f t="shared" si="142"/>
        <v>-2.4137351826647255E-8</v>
      </c>
      <c r="O573" s="4">
        <f>SUM($N$41:N573)*0.1+$N$8</f>
        <v>-3.0302509093596588E-6</v>
      </c>
      <c r="P573" s="4">
        <f>SUM($O$41:O573)+0</f>
        <v>5.3587593193737227E-5</v>
      </c>
      <c r="Q573" s="5">
        <f t="shared" si="143"/>
        <v>-2.2985474255911556E-8</v>
      </c>
      <c r="R573" s="4">
        <f>SUM($Q$41:Q573)*0.1+$T$8</f>
        <v>-4.7875539613478111E-6</v>
      </c>
      <c r="S573" s="4">
        <f>SUM($R$41:R573)+0</f>
        <v>9.3416162651299982E-5</v>
      </c>
      <c r="T573">
        <f t="shared" si="136"/>
        <v>5.6659591868007803E-6</v>
      </c>
      <c r="U573">
        <f t="shared" si="137"/>
        <v>1.0769498404657298E-4</v>
      </c>
      <c r="W573" s="1"/>
    </row>
    <row r="574" spans="1:23" x14ac:dyDescent="0.25">
      <c r="A574" s="7"/>
      <c r="B574">
        <f t="shared" si="138"/>
        <v>53.300000000000487</v>
      </c>
      <c r="C574">
        <f t="shared" si="128"/>
        <v>0</v>
      </c>
      <c r="D574">
        <f t="shared" si="139"/>
        <v>318.30988618379064</v>
      </c>
      <c r="E574" s="2">
        <f t="shared" si="140"/>
        <v>-334.26143951509755</v>
      </c>
      <c r="F574">
        <f t="shared" si="129"/>
        <v>-19098.593171027438</v>
      </c>
      <c r="G574">
        <f t="shared" si="130"/>
        <v>568.24444717550432</v>
      </c>
      <c r="H574">
        <f t="shared" si="141"/>
        <v>541.12680651228948</v>
      </c>
      <c r="I574" s="2">
        <f t="shared" si="131"/>
        <v>784.67826048131553</v>
      </c>
      <c r="J574" s="41">
        <f t="shared" si="132"/>
        <v>461.57544734208187</v>
      </c>
      <c r="K574">
        <f t="shared" si="133"/>
        <v>0.20335505620574182</v>
      </c>
      <c r="L574">
        <f t="shared" si="134"/>
        <v>-12.373846974435711</v>
      </c>
      <c r="M574" s="41">
        <f t="shared" si="135"/>
        <v>21.433096372646204</v>
      </c>
      <c r="N574" s="5">
        <f t="shared" si="142"/>
        <v>-2.2796387836277649E-8</v>
      </c>
      <c r="O574" s="4">
        <f>SUM($N$41:N574)*0.1+$N$8</f>
        <v>-3.0325305481432863E-6</v>
      </c>
      <c r="P574" s="4">
        <f>SUM($O$41:O574)+0</f>
        <v>5.0555062645593939E-5</v>
      </c>
      <c r="Q574" s="5">
        <f t="shared" si="143"/>
        <v>-2.17085034639161E-8</v>
      </c>
      <c r="R574" s="4">
        <f>SUM($Q$41:Q574)*0.1+$T$8</f>
        <v>-4.7897248116942032E-6</v>
      </c>
      <c r="S574" s="4">
        <f>SUM($R$41:R574)+0</f>
        <v>8.8626437839605773E-5</v>
      </c>
      <c r="T574">
        <f t="shared" si="136"/>
        <v>5.6690127268494725E-6</v>
      </c>
      <c r="U574">
        <f t="shared" si="137"/>
        <v>1.0203166098440931E-4</v>
      </c>
      <c r="W574" s="1"/>
    </row>
    <row r="575" spans="1:23" x14ac:dyDescent="0.25">
      <c r="A575" s="7"/>
      <c r="B575">
        <f t="shared" si="138"/>
        <v>53.400000000000489</v>
      </c>
      <c r="C575">
        <f t="shared" si="128"/>
        <v>0</v>
      </c>
      <c r="D575">
        <f t="shared" si="139"/>
        <v>318.30988618379064</v>
      </c>
      <c r="E575" s="2">
        <f t="shared" si="140"/>
        <v>-334.26143951509755</v>
      </c>
      <c r="F575">
        <f t="shared" si="129"/>
        <v>-19098.593171027438</v>
      </c>
      <c r="G575">
        <f t="shared" si="130"/>
        <v>534.81830322399401</v>
      </c>
      <c r="H575">
        <f t="shared" si="141"/>
        <v>509.29581789390795</v>
      </c>
      <c r="I575" s="2">
        <f t="shared" si="131"/>
        <v>738.52071574710521</v>
      </c>
      <c r="J575" s="41">
        <f t="shared" si="132"/>
        <v>461.57544734208187</v>
      </c>
      <c r="K575">
        <f t="shared" si="133"/>
        <v>0.19139299407598834</v>
      </c>
      <c r="L575">
        <f t="shared" si="134"/>
        <v>-12.373846974435711</v>
      </c>
      <c r="M575" s="41">
        <f t="shared" si="135"/>
        <v>21.432986215607865</v>
      </c>
      <c r="N575" s="5">
        <f t="shared" si="142"/>
        <v>-2.1455423845907973E-8</v>
      </c>
      <c r="O575" s="4">
        <f>SUM($N$41:N575)*0.1+$N$8</f>
        <v>-3.0346760905278771E-6</v>
      </c>
      <c r="P575" s="4">
        <f>SUM($O$41:O575)+0</f>
        <v>4.7520386555066066E-5</v>
      </c>
      <c r="Q575" s="5">
        <f t="shared" si="143"/>
        <v>-2.0431532671920572E-8</v>
      </c>
      <c r="R575" s="4">
        <f>SUM($Q$41:Q575)*0.1+$T$8</f>
        <v>-4.7917679649613949E-6</v>
      </c>
      <c r="S575" s="4">
        <f>SUM($R$41:R575)+0</f>
        <v>8.3834669874644372E-5</v>
      </c>
      <c r="T575">
        <f t="shared" si="136"/>
        <v>5.6718867411516451E-6</v>
      </c>
      <c r="U575">
        <f t="shared" si="137"/>
        <v>9.6366171509163458E-5</v>
      </c>
      <c r="W575" s="1"/>
    </row>
    <row r="576" spans="1:23" x14ac:dyDescent="0.25">
      <c r="A576" s="7"/>
      <c r="B576">
        <f t="shared" si="138"/>
        <v>53.50000000000049</v>
      </c>
      <c r="C576">
        <f t="shared" si="128"/>
        <v>0</v>
      </c>
      <c r="D576">
        <f t="shared" si="139"/>
        <v>318.30988618379064</v>
      </c>
      <c r="E576" s="2">
        <f t="shared" si="140"/>
        <v>-334.26143951509755</v>
      </c>
      <c r="F576">
        <f t="shared" si="129"/>
        <v>-19098.593171027438</v>
      </c>
      <c r="G576">
        <f t="shared" si="130"/>
        <v>501.39215927248188</v>
      </c>
      <c r="H576">
        <f t="shared" si="141"/>
        <v>477.46482927553006</v>
      </c>
      <c r="I576" s="2">
        <f t="shared" si="131"/>
        <v>692.36317101289615</v>
      </c>
      <c r="J576" s="41">
        <f t="shared" si="132"/>
        <v>461.57544734208187</v>
      </c>
      <c r="K576">
        <f t="shared" si="133"/>
        <v>0.17943093194623519</v>
      </c>
      <c r="L576">
        <f t="shared" si="134"/>
        <v>-12.373846974435711</v>
      </c>
      <c r="M576" s="41">
        <f t="shared" si="135"/>
        <v>21.432882734237936</v>
      </c>
      <c r="N576" s="5">
        <f t="shared" si="142"/>
        <v>-2.0114459855538222E-8</v>
      </c>
      <c r="O576" s="4">
        <f>SUM($N$41:N576)*0.1+$N$8</f>
        <v>-3.0366875365134305E-6</v>
      </c>
      <c r="P576" s="4">
        <f>SUM($O$41:O576)+0</f>
        <v>4.4483699018552637E-5</v>
      </c>
      <c r="Q576" s="5">
        <f t="shared" si="143"/>
        <v>-1.915456187992519E-8</v>
      </c>
      <c r="R576" s="4">
        <f>SUM($Q$41:Q576)*0.1+$T$8</f>
        <v>-4.7936834211493864E-6</v>
      </c>
      <c r="S576" s="4">
        <f>SUM($R$41:R576)+0</f>
        <v>7.9040986453494982E-5</v>
      </c>
      <c r="T576">
        <f t="shared" si="136"/>
        <v>5.6745812124436537E-6</v>
      </c>
      <c r="U576">
        <f t="shared" si="137"/>
        <v>9.0698825890497381E-5</v>
      </c>
      <c r="W576" s="1"/>
    </row>
    <row r="577" spans="1:23" x14ac:dyDescent="0.25">
      <c r="A577" s="7"/>
      <c r="B577">
        <f t="shared" si="138"/>
        <v>53.600000000000492</v>
      </c>
      <c r="C577">
        <f t="shared" si="128"/>
        <v>0</v>
      </c>
      <c r="D577">
        <f t="shared" si="139"/>
        <v>318.30988618379064</v>
      </c>
      <c r="E577" s="2">
        <f t="shared" si="140"/>
        <v>-334.26143951509755</v>
      </c>
      <c r="F577">
        <f t="shared" si="129"/>
        <v>-19098.593171027438</v>
      </c>
      <c r="G577">
        <f t="shared" si="130"/>
        <v>467.96601532097156</v>
      </c>
      <c r="H577">
        <f t="shared" si="141"/>
        <v>445.63384065714854</v>
      </c>
      <c r="I577" s="2">
        <f t="shared" si="131"/>
        <v>646.20562627868583</v>
      </c>
      <c r="J577" s="41">
        <f t="shared" si="132"/>
        <v>461.57544734208187</v>
      </c>
      <c r="K577">
        <f t="shared" si="133"/>
        <v>0.16746886981648171</v>
      </c>
      <c r="L577">
        <f t="shared" si="134"/>
        <v>-12.373846974435711</v>
      </c>
      <c r="M577" s="41">
        <f t="shared" si="135"/>
        <v>21.432785928633102</v>
      </c>
      <c r="N577" s="5">
        <f t="shared" si="142"/>
        <v>-1.8773495865168546E-8</v>
      </c>
      <c r="O577" s="4">
        <f>SUM($N$41:N577)*0.1+$N$8</f>
        <v>-3.0385648860999472E-6</v>
      </c>
      <c r="P577" s="4">
        <f>SUM($O$41:O577)+0</f>
        <v>4.144513413245269E-5</v>
      </c>
      <c r="Q577" s="5">
        <f t="shared" si="143"/>
        <v>-1.7877591087929661E-8</v>
      </c>
      <c r="R577" s="4">
        <f>SUM($Q$41:Q577)*0.1+$T$8</f>
        <v>-4.7954711802581809E-6</v>
      </c>
      <c r="S577" s="4">
        <f>SUM($R$41:R577)+0</f>
        <v>7.4245515273236803E-5</v>
      </c>
      <c r="T577">
        <f t="shared" si="136"/>
        <v>5.6770961245804507E-6</v>
      </c>
      <c r="U577">
        <f t="shared" si="137"/>
        <v>8.5029969313445212E-5</v>
      </c>
      <c r="W577" s="1"/>
    </row>
    <row r="578" spans="1:23" x14ac:dyDescent="0.25">
      <c r="A578" s="7"/>
      <c r="B578">
        <f t="shared" si="138"/>
        <v>53.700000000000493</v>
      </c>
      <c r="C578">
        <f t="shared" si="128"/>
        <v>0</v>
      </c>
      <c r="D578">
        <f t="shared" si="139"/>
        <v>318.30988618379064</v>
      </c>
      <c r="E578" s="2">
        <f t="shared" si="140"/>
        <v>-334.26143951509755</v>
      </c>
      <c r="F578">
        <f t="shared" si="129"/>
        <v>-19098.593171027438</v>
      </c>
      <c r="G578">
        <f t="shared" si="130"/>
        <v>434.53987136946307</v>
      </c>
      <c r="H578">
        <f t="shared" si="141"/>
        <v>413.80285203877065</v>
      </c>
      <c r="I578" s="2">
        <f t="shared" si="131"/>
        <v>600.04808154447937</v>
      </c>
      <c r="J578" s="41">
        <f t="shared" si="132"/>
        <v>461.57544734208187</v>
      </c>
      <c r="K578">
        <f t="shared" si="133"/>
        <v>0.15550680768672923</v>
      </c>
      <c r="L578">
        <f t="shared" si="134"/>
        <v>-12.373846974435711</v>
      </c>
      <c r="M578" s="41">
        <f t="shared" si="135"/>
        <v>21.432695798883824</v>
      </c>
      <c r="N578" s="5">
        <f t="shared" si="142"/>
        <v>-1.7432531874798943E-8</v>
      </c>
      <c r="O578" s="4">
        <f>SUM($N$41:N578)*0.1+$N$8</f>
        <v>-3.0403081392874274E-6</v>
      </c>
      <c r="P578" s="4">
        <f>SUM($O$41:O578)+0</f>
        <v>3.8404825993165264E-5</v>
      </c>
      <c r="Q578" s="5">
        <f t="shared" si="143"/>
        <v>-1.6600620295934279E-8</v>
      </c>
      <c r="R578" s="4">
        <f>SUM($Q$41:Q578)*0.1+$T$8</f>
        <v>-4.7971312422877733E-6</v>
      </c>
      <c r="S578" s="4">
        <f>SUM($R$41:R578)+0</f>
        <v>6.9448384030949026E-5</v>
      </c>
      <c r="T578">
        <f t="shared" si="136"/>
        <v>5.6794314625278127E-6</v>
      </c>
      <c r="U578">
        <f t="shared" si="137"/>
        <v>7.9359994355314054E-5</v>
      </c>
      <c r="W578" s="1"/>
    </row>
    <row r="579" spans="1:23" x14ac:dyDescent="0.25">
      <c r="A579" s="7"/>
      <c r="B579">
        <f t="shared" si="138"/>
        <v>53.800000000000495</v>
      </c>
      <c r="C579">
        <f t="shared" si="128"/>
        <v>0</v>
      </c>
      <c r="D579">
        <f t="shared" si="139"/>
        <v>318.30988618379064</v>
      </c>
      <c r="E579" s="2">
        <f t="shared" si="140"/>
        <v>-334.26143951509755</v>
      </c>
      <c r="F579">
        <f t="shared" si="129"/>
        <v>-19098.593171027438</v>
      </c>
      <c r="G579">
        <f t="shared" si="130"/>
        <v>401.11372741795276</v>
      </c>
      <c r="H579">
        <f t="shared" si="141"/>
        <v>381.97186342038913</v>
      </c>
      <c r="I579" s="2">
        <f t="shared" si="131"/>
        <v>553.89053681026917</v>
      </c>
      <c r="J579" s="41">
        <f t="shared" si="132"/>
        <v>461.57544734208187</v>
      </c>
      <c r="K579">
        <f t="shared" si="133"/>
        <v>0.14354474555697577</v>
      </c>
      <c r="L579">
        <f t="shared" si="134"/>
        <v>-12.373846974435711</v>
      </c>
      <c r="M579" s="41">
        <f t="shared" si="135"/>
        <v>21.432612345074329</v>
      </c>
      <c r="N579" s="5">
        <f t="shared" si="142"/>
        <v>-1.6091567884429264E-8</v>
      </c>
      <c r="O579" s="4">
        <f>SUM($N$41:N579)*0.1+$N$8</f>
        <v>-3.0419172960758701E-6</v>
      </c>
      <c r="P579" s="4">
        <f>SUM($O$41:O579)+0</f>
        <v>3.5362908697089395E-5</v>
      </c>
      <c r="Q579" s="5">
        <f t="shared" si="143"/>
        <v>-1.5323649503938751E-8</v>
      </c>
      <c r="R579" s="4">
        <f>SUM($Q$41:Q579)*0.1+$T$8</f>
        <v>-4.7986636072381688E-6</v>
      </c>
      <c r="S579" s="4">
        <f>SUM($R$41:R579)+0</f>
        <v>6.4649720423710851E-5</v>
      </c>
      <c r="T579">
        <f t="shared" si="136"/>
        <v>5.6815872123551505E-6</v>
      </c>
      <c r="U579">
        <f t="shared" si="137"/>
        <v>7.3689359220871614E-5</v>
      </c>
      <c r="W579" s="1"/>
    </row>
    <row r="580" spans="1:23" x14ac:dyDescent="0.25">
      <c r="A580" s="7"/>
      <c r="B580">
        <f t="shared" si="138"/>
        <v>53.900000000000496</v>
      </c>
      <c r="C580">
        <f t="shared" si="128"/>
        <v>0</v>
      </c>
      <c r="D580">
        <f t="shared" si="139"/>
        <v>318.30988618379064</v>
      </c>
      <c r="E580" s="2">
        <f t="shared" si="140"/>
        <v>-334.26143951509755</v>
      </c>
      <c r="F580">
        <f t="shared" si="129"/>
        <v>-19098.593171027438</v>
      </c>
      <c r="G580">
        <f t="shared" si="130"/>
        <v>367.68758346644245</v>
      </c>
      <c r="H580">
        <f t="shared" si="141"/>
        <v>350.14087480201124</v>
      </c>
      <c r="I580" s="2">
        <f t="shared" si="131"/>
        <v>507.73299207606135</v>
      </c>
      <c r="J580" s="41">
        <f t="shared" si="132"/>
        <v>461.57544734208187</v>
      </c>
      <c r="K580">
        <f t="shared" si="133"/>
        <v>0.13158268342722293</v>
      </c>
      <c r="L580">
        <f t="shared" si="134"/>
        <v>-12.373846974435711</v>
      </c>
      <c r="M580" s="41">
        <f t="shared" si="135"/>
        <v>21.432535567282592</v>
      </c>
      <c r="N580" s="5">
        <f t="shared" si="142"/>
        <v>-1.4750603894059588E-8</v>
      </c>
      <c r="O580" s="4">
        <f>SUM($N$41:N580)*0.1+$N$8</f>
        <v>-3.0433923564652762E-6</v>
      </c>
      <c r="P580" s="4">
        <f>SUM($O$41:O580)+0</f>
        <v>3.231951634062412E-5</v>
      </c>
      <c r="Q580" s="5">
        <f t="shared" si="143"/>
        <v>-1.4046678711943368E-8</v>
      </c>
      <c r="R580" s="4">
        <f>SUM($Q$41:Q580)*0.1+$T$8</f>
        <v>-4.8000682751093623E-6</v>
      </c>
      <c r="S580" s="4">
        <f>SUM($R$41:R580)+0</f>
        <v>5.9849652148601488E-5</v>
      </c>
      <c r="T580">
        <f t="shared" si="136"/>
        <v>5.6835633612288197E-6</v>
      </c>
      <c r="U580">
        <f t="shared" si="137"/>
        <v>6.80186150902859E-5</v>
      </c>
      <c r="W580" s="1"/>
    </row>
    <row r="581" spans="1:23" x14ac:dyDescent="0.25">
      <c r="A581" s="7"/>
      <c r="B581">
        <f t="shared" si="138"/>
        <v>54.000000000000497</v>
      </c>
      <c r="C581">
        <f t="shared" si="128"/>
        <v>0</v>
      </c>
      <c r="D581">
        <f t="shared" si="139"/>
        <v>318.30988618379064</v>
      </c>
      <c r="E581" s="2">
        <f t="shared" si="140"/>
        <v>-334.26143951509755</v>
      </c>
      <c r="F581">
        <f t="shared" si="129"/>
        <v>-19098.593171027438</v>
      </c>
      <c r="G581">
        <f t="shared" si="130"/>
        <v>334.26143951493214</v>
      </c>
      <c r="H581">
        <f t="shared" si="141"/>
        <v>318.30988618363335</v>
      </c>
      <c r="I581" s="2">
        <f t="shared" si="131"/>
        <v>461.57544734185359</v>
      </c>
      <c r="J581" s="41">
        <f t="shared" si="132"/>
        <v>461.57544734208187</v>
      </c>
      <c r="K581">
        <f t="shared" si="133"/>
        <v>0.11962062129747013</v>
      </c>
      <c r="L581">
        <f t="shared" si="134"/>
        <v>-12.373846974435711</v>
      </c>
      <c r="M581" s="41">
        <f t="shared" si="135"/>
        <v>21.432465465580368</v>
      </c>
      <c r="N581" s="5">
        <f t="shared" si="142"/>
        <v>-1.340963990368991E-8</v>
      </c>
      <c r="O581" s="4">
        <f>SUM($N$41:N581)*0.1+$N$8</f>
        <v>-3.0447333204556457E-6</v>
      </c>
      <c r="P581" s="4">
        <f>SUM($O$41:O581)+0</f>
        <v>2.9274783020168474E-5</v>
      </c>
      <c r="Q581" s="5">
        <f t="shared" si="143"/>
        <v>-1.2769707919947986E-8</v>
      </c>
      <c r="R581" s="4">
        <f>SUM($Q$41:Q581)*0.1+$T$8</f>
        <v>-4.8013452459013572E-6</v>
      </c>
      <c r="S581" s="4">
        <f>SUM($R$41:R581)+0</f>
        <v>5.5048306902700131E-5</v>
      </c>
      <c r="T581">
        <f t="shared" si="136"/>
        <v>5.6853598974060053E-6</v>
      </c>
      <c r="U581">
        <f t="shared" si="137"/>
        <v>6.2348448366673941E-5</v>
      </c>
      <c r="W581" s="1"/>
    </row>
    <row r="582" spans="1:23" x14ac:dyDescent="0.25">
      <c r="A582" s="7"/>
      <c r="B582">
        <f t="shared" si="138"/>
        <v>54.100000000000499</v>
      </c>
      <c r="C582">
        <f t="shared" si="128"/>
        <v>0</v>
      </c>
      <c r="D582">
        <f t="shared" si="139"/>
        <v>318.30988618379064</v>
      </c>
      <c r="E582" s="2">
        <f t="shared" si="140"/>
        <v>-334.26143951509755</v>
      </c>
      <c r="F582">
        <f t="shared" si="129"/>
        <v>-19098.593171027438</v>
      </c>
      <c r="G582">
        <f t="shared" si="130"/>
        <v>300.83529556342</v>
      </c>
      <c r="H582">
        <f t="shared" si="141"/>
        <v>286.47889756525547</v>
      </c>
      <c r="I582" s="2">
        <f t="shared" si="131"/>
        <v>415.41790260764452</v>
      </c>
      <c r="J582" s="41">
        <f t="shared" si="132"/>
        <v>461.57544734208187</v>
      </c>
      <c r="K582">
        <f t="shared" si="133"/>
        <v>0.10765855916771697</v>
      </c>
      <c r="L582">
        <f t="shared" si="134"/>
        <v>-12.373846974435711</v>
      </c>
      <c r="M582" s="41">
        <f t="shared" si="135"/>
        <v>21.432402040033161</v>
      </c>
      <c r="N582" s="5">
        <f t="shared" si="142"/>
        <v>-1.206867591332016E-8</v>
      </c>
      <c r="O582" s="4">
        <f>SUM($N$41:N582)*0.1+$N$8</f>
        <v>-3.0459401880469769E-6</v>
      </c>
      <c r="P582" s="4">
        <f>SUM($O$41:O582)+0</f>
        <v>2.6228842832121498E-5</v>
      </c>
      <c r="Q582" s="5">
        <f t="shared" si="143"/>
        <v>-1.1492737127952603E-8</v>
      </c>
      <c r="R582" s="4">
        <f>SUM($Q$41:Q582)*0.1+$T$8</f>
        <v>-4.8024945196141517E-6</v>
      </c>
      <c r="S582" s="4">
        <f>SUM($R$41:R582)+0</f>
        <v>5.0245812383085977E-5</v>
      </c>
      <c r="T582">
        <f t="shared" si="136"/>
        <v>5.6869768102291058E-6</v>
      </c>
      <c r="U582">
        <f t="shared" si="137"/>
        <v>5.6679748220580576E-5</v>
      </c>
      <c r="W582" s="1"/>
    </row>
    <row r="583" spans="1:23" x14ac:dyDescent="0.25">
      <c r="A583" s="7"/>
      <c r="B583">
        <f t="shared" si="138"/>
        <v>54.2000000000005</v>
      </c>
      <c r="C583">
        <f t="shared" si="128"/>
        <v>0</v>
      </c>
      <c r="D583">
        <f t="shared" si="139"/>
        <v>318.30988618379064</v>
      </c>
      <c r="E583" s="2">
        <f t="shared" si="140"/>
        <v>-334.26143951509755</v>
      </c>
      <c r="F583">
        <f t="shared" si="129"/>
        <v>-19098.593171027438</v>
      </c>
      <c r="G583">
        <f t="shared" si="130"/>
        <v>267.40915161191151</v>
      </c>
      <c r="H583">
        <f t="shared" si="141"/>
        <v>254.64790894687394</v>
      </c>
      <c r="I583" s="2">
        <f t="shared" si="131"/>
        <v>369.26035787343551</v>
      </c>
      <c r="J583" s="41">
        <f t="shared" si="132"/>
        <v>461.57544734208187</v>
      </c>
      <c r="K583">
        <f t="shared" si="133"/>
        <v>9.5696497037963818E-2</v>
      </c>
      <c r="L583">
        <f t="shared" si="134"/>
        <v>-12.373846974435711</v>
      </c>
      <c r="M583" s="41">
        <f t="shared" si="135"/>
        <v>21.432345290700241</v>
      </c>
      <c r="N583" s="5">
        <f t="shared" si="142"/>
        <v>-1.0727711922950557E-8</v>
      </c>
      <c r="O583" s="4">
        <f>SUM($N$41:N583)*0.1+$N$8</f>
        <v>-3.0470129592392723E-6</v>
      </c>
      <c r="P583" s="4">
        <f>SUM($O$41:O583)+0</f>
        <v>2.3181829872882226E-5</v>
      </c>
      <c r="Q583" s="5">
        <f t="shared" si="143"/>
        <v>-1.0215766335957075E-8</v>
      </c>
      <c r="R583" s="4">
        <f>SUM($Q$41:Q583)*0.1+$T$8</f>
        <v>-4.8035160962477476E-6</v>
      </c>
      <c r="S583" s="4">
        <f>SUM($R$41:R583)+0</f>
        <v>4.5442296286838227E-5</v>
      </c>
      <c r="T583">
        <f t="shared" si="136"/>
        <v>5.6884140901206612E-6</v>
      </c>
      <c r="U583">
        <f t="shared" si="137"/>
        <v>5.1013719018280233E-5</v>
      </c>
      <c r="W583" s="1"/>
    </row>
    <row r="584" spans="1:23" x14ac:dyDescent="0.25">
      <c r="A584" s="7"/>
      <c r="B584">
        <f t="shared" si="138"/>
        <v>54.300000000000502</v>
      </c>
      <c r="C584">
        <f t="shared" si="128"/>
        <v>0</v>
      </c>
      <c r="D584">
        <f t="shared" si="139"/>
        <v>318.30988618379064</v>
      </c>
      <c r="E584" s="2">
        <f t="shared" si="140"/>
        <v>-334.26143951509755</v>
      </c>
      <c r="F584">
        <f t="shared" si="129"/>
        <v>-19098.593171027438</v>
      </c>
      <c r="G584">
        <f t="shared" si="130"/>
        <v>233.9830076604012</v>
      </c>
      <c r="H584">
        <f t="shared" si="141"/>
        <v>222.81692032849605</v>
      </c>
      <c r="I584" s="2">
        <f t="shared" si="131"/>
        <v>323.10281313922775</v>
      </c>
      <c r="J584" s="41">
        <f t="shared" si="132"/>
        <v>461.57544734208187</v>
      </c>
      <c r="K584">
        <f t="shared" si="133"/>
        <v>8.3734434908211003E-2</v>
      </c>
      <c r="L584">
        <f t="shared" si="134"/>
        <v>-12.373846974435711</v>
      </c>
      <c r="M584" s="41">
        <f t="shared" si="135"/>
        <v>21.432295217634646</v>
      </c>
      <c r="N584" s="5">
        <f t="shared" si="142"/>
        <v>-9.3867479325808798E-9</v>
      </c>
      <c r="O584" s="4">
        <f>SUM($N$41:N584)*0.1+$N$8</f>
        <v>-3.0479516340325303E-6</v>
      </c>
      <c r="P584" s="4">
        <f>SUM($O$41:O584)+0</f>
        <v>2.0133878238849695E-5</v>
      </c>
      <c r="Q584" s="5">
        <f t="shared" si="143"/>
        <v>-8.9387955439616924E-9</v>
      </c>
      <c r="R584" s="4">
        <f>SUM($Q$41:Q584)*0.1+$T$8</f>
        <v>-4.8044099758021448E-6</v>
      </c>
      <c r="S584" s="4">
        <f>SUM($R$41:R584)+0</f>
        <v>4.0637886311036083E-5</v>
      </c>
      <c r="T584">
        <f t="shared" si="136"/>
        <v>5.6896717285787885E-6</v>
      </c>
      <c r="U584">
        <f t="shared" si="137"/>
        <v>4.5352076653285894E-5</v>
      </c>
      <c r="W584" s="1"/>
    </row>
    <row r="585" spans="1:23" x14ac:dyDescent="0.25">
      <c r="A585" s="7"/>
      <c r="B585">
        <f t="shared" si="138"/>
        <v>54.400000000000503</v>
      </c>
      <c r="C585">
        <f t="shared" si="128"/>
        <v>0</v>
      </c>
      <c r="D585">
        <f t="shared" si="139"/>
        <v>318.30988618379064</v>
      </c>
      <c r="E585" s="2">
        <f t="shared" si="140"/>
        <v>-334.26143951509755</v>
      </c>
      <c r="F585">
        <f t="shared" si="129"/>
        <v>-19098.593171027438</v>
      </c>
      <c r="G585">
        <f t="shared" si="130"/>
        <v>200.55686370889089</v>
      </c>
      <c r="H585">
        <f t="shared" si="141"/>
        <v>190.98593171011453</v>
      </c>
      <c r="I585" s="2">
        <f t="shared" si="131"/>
        <v>276.94526840501749</v>
      </c>
      <c r="J585" s="41">
        <f t="shared" si="132"/>
        <v>461.57544734208187</v>
      </c>
      <c r="K585">
        <f t="shared" si="133"/>
        <v>7.1772372778457535E-2</v>
      </c>
      <c r="L585">
        <f t="shared" si="134"/>
        <v>-12.373846974435711</v>
      </c>
      <c r="M585" s="41">
        <f t="shared" si="135"/>
        <v>21.432251820883167</v>
      </c>
      <c r="N585" s="5">
        <f t="shared" si="142"/>
        <v>-8.0457839422112023E-9</v>
      </c>
      <c r="O585" s="4">
        <f>SUM($N$41:N585)*0.1+$N$8</f>
        <v>-3.0487562124267516E-6</v>
      </c>
      <c r="P585" s="4">
        <f>SUM($O$41:O585)+0</f>
        <v>1.7085122026422942E-5</v>
      </c>
      <c r="Q585" s="5">
        <f t="shared" si="143"/>
        <v>-7.6618247519661642E-9</v>
      </c>
      <c r="R585" s="4">
        <f>SUM($Q$41:Q585)*0.1+$T$8</f>
        <v>-4.8051761582773418E-6</v>
      </c>
      <c r="S585" s="4">
        <f>SUM($R$41:R585)+0</f>
        <v>3.583271015275874E-5</v>
      </c>
      <c r="T585">
        <f t="shared" si="136"/>
        <v>5.6907497181731426E-6</v>
      </c>
      <c r="U585">
        <f t="shared" si="137"/>
        <v>3.9697411899888156E-5</v>
      </c>
      <c r="W585" s="1"/>
    </row>
    <row r="586" spans="1:23" x14ac:dyDescent="0.25">
      <c r="A586" s="7"/>
      <c r="B586">
        <f t="shared" si="138"/>
        <v>54.500000000000504</v>
      </c>
      <c r="C586">
        <f t="shared" si="128"/>
        <v>0</v>
      </c>
      <c r="D586">
        <f t="shared" si="139"/>
        <v>318.30988618379064</v>
      </c>
      <c r="E586" s="2">
        <f t="shared" si="140"/>
        <v>-334.26143951509755</v>
      </c>
      <c r="F586">
        <f t="shared" si="129"/>
        <v>-19098.593171027438</v>
      </c>
      <c r="G586">
        <f t="shared" si="130"/>
        <v>167.13071975738058</v>
      </c>
      <c r="H586">
        <f t="shared" si="141"/>
        <v>159.154943091733</v>
      </c>
      <c r="I586" s="2">
        <f t="shared" si="131"/>
        <v>230.7877236708072</v>
      </c>
      <c r="J586" s="41">
        <f t="shared" si="132"/>
        <v>461.57544734208187</v>
      </c>
      <c r="K586">
        <f t="shared" si="133"/>
        <v>5.9810310648704068E-2</v>
      </c>
      <c r="L586">
        <f t="shared" si="134"/>
        <v>-12.373846974435711</v>
      </c>
      <c r="M586" s="41">
        <f t="shared" si="135"/>
        <v>21.432215100486356</v>
      </c>
      <c r="N586" s="5">
        <f t="shared" si="142"/>
        <v>-6.7048199518415257E-9</v>
      </c>
      <c r="O586" s="4">
        <f>SUM($N$41:N586)*0.1+$N$8</f>
        <v>-3.0494266944219355E-6</v>
      </c>
      <c r="P586" s="4">
        <f>SUM($O$41:O586)+0</f>
        <v>1.4035695332001006E-5</v>
      </c>
      <c r="Q586" s="5">
        <f t="shared" si="143"/>
        <v>-6.3848539599706361E-9</v>
      </c>
      <c r="R586" s="4">
        <f>SUM($Q$41:Q586)*0.1+$T$8</f>
        <v>-4.8058146436733383E-6</v>
      </c>
      <c r="S586" s="4">
        <f>SUM($R$41:R586)+0</f>
        <v>3.1026895509085401E-5</v>
      </c>
      <c r="T586">
        <f t="shared" si="136"/>
        <v>5.6916480525413897E-6</v>
      </c>
      <c r="U586">
        <f t="shared" si="137"/>
        <v>3.405391296730023E-5</v>
      </c>
      <c r="W586" s="1"/>
    </row>
    <row r="587" spans="1:23" x14ac:dyDescent="0.25">
      <c r="A587" s="7"/>
      <c r="B587">
        <f t="shared" si="138"/>
        <v>54.600000000000506</v>
      </c>
      <c r="C587">
        <f t="shared" si="128"/>
        <v>0</v>
      </c>
      <c r="D587">
        <f t="shared" si="139"/>
        <v>318.30988618379064</v>
      </c>
      <c r="E587" s="2">
        <f t="shared" si="140"/>
        <v>-334.26143951509755</v>
      </c>
      <c r="F587">
        <f t="shared" si="129"/>
        <v>-19098.593171027438</v>
      </c>
      <c r="G587">
        <f t="shared" si="130"/>
        <v>133.70457580587026</v>
      </c>
      <c r="H587">
        <f t="shared" si="141"/>
        <v>127.32395447335512</v>
      </c>
      <c r="I587" s="2">
        <f t="shared" si="131"/>
        <v>184.63017893659941</v>
      </c>
      <c r="J587" s="41">
        <f t="shared" si="132"/>
        <v>461.57544734208187</v>
      </c>
      <c r="K587">
        <f t="shared" si="133"/>
        <v>4.7848248518951239E-2</v>
      </c>
      <c r="L587">
        <f t="shared" si="134"/>
        <v>-12.373846974435711</v>
      </c>
      <c r="M587" s="41">
        <f t="shared" si="135"/>
        <v>21.432185056478534</v>
      </c>
      <c r="N587" s="5">
        <f t="shared" si="142"/>
        <v>-5.3638559614718483E-9</v>
      </c>
      <c r="O587" s="4">
        <f>SUM($N$41:N587)*0.1+$N$8</f>
        <v>-3.0499630800180828E-6</v>
      </c>
      <c r="P587" s="4">
        <f>SUM($O$41:O587)+0</f>
        <v>1.0985732251982923E-5</v>
      </c>
      <c r="Q587" s="5">
        <f t="shared" si="143"/>
        <v>-5.1078831679752536E-9</v>
      </c>
      <c r="R587" s="4">
        <f>SUM($Q$41:Q587)*0.1+$T$8</f>
        <v>-4.8063254319901363E-6</v>
      </c>
      <c r="S587" s="4">
        <f>SUM($R$41:R587)+0</f>
        <v>2.6220570077095264E-5</v>
      </c>
      <c r="T587">
        <f t="shared" si="136"/>
        <v>5.692366726386184E-6</v>
      </c>
      <c r="U587">
        <f t="shared" si="137"/>
        <v>2.8428939626375821E-5</v>
      </c>
      <c r="W587" s="1"/>
    </row>
    <row r="588" spans="1:23" x14ac:dyDescent="0.25">
      <c r="A588" s="7"/>
      <c r="B588">
        <f t="shared" si="138"/>
        <v>54.700000000000507</v>
      </c>
      <c r="C588">
        <f t="shared" si="128"/>
        <v>0</v>
      </c>
      <c r="D588">
        <f t="shared" si="139"/>
        <v>318.30988618379064</v>
      </c>
      <c r="E588" s="2">
        <f t="shared" si="140"/>
        <v>-334.26143951509755</v>
      </c>
      <c r="F588">
        <f t="shared" si="129"/>
        <v>-19098.593171027438</v>
      </c>
      <c r="G588">
        <f t="shared" si="130"/>
        <v>100.27843185435995</v>
      </c>
      <c r="H588">
        <f t="shared" si="141"/>
        <v>95.49296585497359</v>
      </c>
      <c r="I588" s="2">
        <f t="shared" si="131"/>
        <v>138.47263420238912</v>
      </c>
      <c r="J588" s="41">
        <f t="shared" si="132"/>
        <v>461.57544734208187</v>
      </c>
      <c r="K588">
        <f t="shared" si="133"/>
        <v>3.5886186389197765E-2</v>
      </c>
      <c r="L588">
        <f t="shared" si="134"/>
        <v>-12.373846974435711</v>
      </c>
      <c r="M588" s="41">
        <f t="shared" si="135"/>
        <v>21.432161688887778</v>
      </c>
      <c r="N588" s="5">
        <f t="shared" si="142"/>
        <v>-4.0228919711021717E-9</v>
      </c>
      <c r="O588" s="4">
        <f>SUM($N$41:N588)*0.1+$N$8</f>
        <v>-3.0503653692151926E-6</v>
      </c>
      <c r="P588" s="4">
        <f>SUM($O$41:O588)+0</f>
        <v>7.9353668827677314E-6</v>
      </c>
      <c r="Q588" s="5">
        <f t="shared" si="143"/>
        <v>-3.8309123759797254E-9</v>
      </c>
      <c r="R588" s="4">
        <f>SUM($Q$41:Q588)*0.1+$T$8</f>
        <v>-4.8067085232277339E-6</v>
      </c>
      <c r="S588" s="4">
        <f>SUM($R$41:R588)+0</f>
        <v>2.1413861553867531E-5</v>
      </c>
      <c r="T588">
        <f t="shared" si="136"/>
        <v>5.6929057354726574E-6</v>
      </c>
      <c r="U588">
        <f t="shared" si="137"/>
        <v>2.2836889328722789E-5</v>
      </c>
      <c r="W588" s="1"/>
    </row>
    <row r="589" spans="1:23" x14ac:dyDescent="0.25">
      <c r="A589" s="7"/>
      <c r="B589">
        <f t="shared" si="138"/>
        <v>54.800000000000509</v>
      </c>
      <c r="C589">
        <f t="shared" si="128"/>
        <v>0</v>
      </c>
      <c r="D589">
        <f t="shared" si="139"/>
        <v>318.30988618379064</v>
      </c>
      <c r="E589" s="2">
        <f t="shared" si="140"/>
        <v>-334.26143951509755</v>
      </c>
      <c r="F589">
        <f t="shared" si="129"/>
        <v>-19098.593171027438</v>
      </c>
      <c r="G589">
        <f t="shared" si="130"/>
        <v>66.852287902849639</v>
      </c>
      <c r="H589">
        <f t="shared" si="141"/>
        <v>63.661977236595703</v>
      </c>
      <c r="I589" s="2">
        <f t="shared" si="131"/>
        <v>92.315089468181341</v>
      </c>
      <c r="J589" s="41">
        <f t="shared" si="132"/>
        <v>461.57544734208187</v>
      </c>
      <c r="K589">
        <f t="shared" si="133"/>
        <v>2.3924124259444946E-2</v>
      </c>
      <c r="L589">
        <f t="shared" si="134"/>
        <v>-12.373846974435711</v>
      </c>
      <c r="M589" s="41">
        <f t="shared" si="135"/>
        <v>21.432144997735925</v>
      </c>
      <c r="N589" s="5">
        <f t="shared" si="142"/>
        <v>-2.6819279807324947E-9</v>
      </c>
      <c r="O589" s="4">
        <f>SUM($N$41:N589)*0.1+$N$8</f>
        <v>-3.0506335620132667E-6</v>
      </c>
      <c r="P589" s="4">
        <f>SUM($O$41:O589)+0</f>
        <v>4.8847333207544647E-6</v>
      </c>
      <c r="Q589" s="5">
        <f t="shared" si="143"/>
        <v>-2.5539415839843433E-9</v>
      </c>
      <c r="R589" s="4">
        <f>SUM($Q$41:Q589)*0.1+$T$8</f>
        <v>-4.8069639173861329E-6</v>
      </c>
      <c r="S589" s="4">
        <f>SUM($R$41:R589)+0</f>
        <v>1.6606897636481397E-5</v>
      </c>
      <c r="T589">
        <f t="shared" si="136"/>
        <v>5.6932650766264157E-6</v>
      </c>
      <c r="U589">
        <f t="shared" si="137"/>
        <v>1.7310391928649689E-5</v>
      </c>
      <c r="W589" s="1"/>
    </row>
    <row r="590" spans="1:23" x14ac:dyDescent="0.25">
      <c r="A590" s="7"/>
      <c r="B590">
        <f t="shared" si="138"/>
        <v>54.90000000000051</v>
      </c>
      <c r="C590">
        <f t="shared" si="128"/>
        <v>0</v>
      </c>
      <c r="D590">
        <f t="shared" si="139"/>
        <v>318.30988618379064</v>
      </c>
      <c r="E590" s="2">
        <f t="shared" si="140"/>
        <v>-334.26143951509755</v>
      </c>
      <c r="F590">
        <f t="shared" si="129"/>
        <v>-19098.593171027438</v>
      </c>
      <c r="G590">
        <f t="shared" si="130"/>
        <v>33.426143951339327</v>
      </c>
      <c r="H590">
        <f t="shared" si="141"/>
        <v>31.830988618214178</v>
      </c>
      <c r="I590" s="2">
        <f t="shared" si="131"/>
        <v>46.157544733971058</v>
      </c>
      <c r="J590" s="41">
        <f t="shared" si="132"/>
        <v>461.57544734208187</v>
      </c>
      <c r="K590">
        <f t="shared" si="133"/>
        <v>1.1962062129691475E-2</v>
      </c>
      <c r="L590">
        <f t="shared" si="134"/>
        <v>-12.373846974435711</v>
      </c>
      <c r="M590" s="41">
        <f t="shared" si="135"/>
        <v>21.432134983038573</v>
      </c>
      <c r="N590" s="5">
        <f t="shared" si="142"/>
        <v>-1.3409639903628176E-9</v>
      </c>
      <c r="O590" s="4">
        <f>SUM($N$41:N590)*0.1+$N$8</f>
        <v>-3.0507676584123025E-6</v>
      </c>
      <c r="P590" s="4">
        <f>SUM($O$41:O590)+0</f>
        <v>1.8339656623421622E-6</v>
      </c>
      <c r="Q590" s="5">
        <f t="shared" si="143"/>
        <v>-1.2769707919888149E-9</v>
      </c>
      <c r="R590" s="4">
        <f>SUM($Q$41:Q590)*0.1+$T$8</f>
        <v>-4.8070916144653315E-6</v>
      </c>
      <c r="S590" s="4">
        <f>SUM($R$41:R590)+0</f>
        <v>1.1799806022016065E-5</v>
      </c>
      <c r="T590">
        <f t="shared" si="136"/>
        <v>5.6934447477320256E-6</v>
      </c>
      <c r="U590">
        <f t="shared" si="137"/>
        <v>1.1941476131863126E-5</v>
      </c>
      <c r="W590" s="1"/>
    </row>
    <row r="591" spans="1:23" x14ac:dyDescent="0.25">
      <c r="A591" s="7"/>
      <c r="B591">
        <f t="shared" si="138"/>
        <v>55.000000000000512</v>
      </c>
      <c r="C591">
        <f t="shared" si="128"/>
        <v>0</v>
      </c>
      <c r="D591">
        <f t="shared" si="139"/>
        <v>318.30988618379064</v>
      </c>
      <c r="E591" s="2">
        <f t="shared" si="140"/>
        <v>-334.26143951509755</v>
      </c>
      <c r="F591">
        <f t="shared" si="129"/>
        <v>-19098.593171027438</v>
      </c>
      <c r="G591">
        <f t="shared" si="130"/>
        <v>-1.7098500393331051E-10</v>
      </c>
      <c r="H591">
        <f t="shared" si="141"/>
        <v>-1.6007106751203537E-10</v>
      </c>
      <c r="I591" s="2">
        <f t="shared" si="131"/>
        <v>2.3421916707331362E-10</v>
      </c>
      <c r="J591" s="41">
        <f t="shared" si="132"/>
        <v>461.57544734208187</v>
      </c>
      <c r="K591">
        <f t="shared" si="133"/>
        <v>6.0699594067306098E-14</v>
      </c>
      <c r="L591">
        <f t="shared" si="134"/>
        <v>-12.373846974435711</v>
      </c>
      <c r="M591" s="41">
        <f t="shared" si="135"/>
        <v>21.432131644805082</v>
      </c>
      <c r="N591" s="5">
        <f t="shared" si="142"/>
        <v>6.8594431203431434E-21</v>
      </c>
      <c r="O591" s="4">
        <f>SUM($N$41:N591)*0.1+$N$8</f>
        <v>-3.0507676584123016E-6</v>
      </c>
      <c r="P591" s="4">
        <f>SUM($O$41:O591)+0</f>
        <v>-1.2168019960701394E-6</v>
      </c>
      <c r="Q591" s="5">
        <f t="shared" si="143"/>
        <v>6.4216063254276233E-21</v>
      </c>
      <c r="R591" s="4">
        <f>SUM($Q$41:Q591)*0.1+$T$8</f>
        <v>-4.8070916144653315E-6</v>
      </c>
      <c r="S591" s="4">
        <f>SUM($R$41:R591)+0</f>
        <v>6.9927144075507335E-6</v>
      </c>
      <c r="T591">
        <f t="shared" si="136"/>
        <v>5.6934447477320256E-6</v>
      </c>
      <c r="U591">
        <f t="shared" si="137"/>
        <v>7.0977927472706525E-6</v>
      </c>
      <c r="W591" s="1"/>
    </row>
    <row r="592" spans="1:23" x14ac:dyDescent="0.25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0</v>
      </c>
      <c r="F592" s="195" t="s">
        <v>435</v>
      </c>
      <c r="G592">
        <f>ABS(G591)</f>
        <v>1.7098500393331051E-10</v>
      </c>
      <c r="H592">
        <f>ABS(H591)</f>
        <v>1.6007106751203537E-10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25">
      <c r="A593" s="7"/>
      <c r="B593" s="89" t="s">
        <v>108</v>
      </c>
      <c r="C593" s="89" t="s">
        <v>72</v>
      </c>
      <c r="D593" s="89" t="s">
        <v>109</v>
      </c>
      <c r="E593" s="89" t="s">
        <v>110</v>
      </c>
      <c r="F593" s="89" t="s">
        <v>112</v>
      </c>
      <c r="G593" s="89" t="s">
        <v>111</v>
      </c>
      <c r="H593" s="89" t="s">
        <v>117</v>
      </c>
      <c r="I593" s="89" t="s">
        <v>121</v>
      </c>
      <c r="J593" s="193" t="s">
        <v>122</v>
      </c>
      <c r="K593" s="194" t="s">
        <v>133</v>
      </c>
      <c r="L593" s="194" t="s">
        <v>134</v>
      </c>
      <c r="M593" s="194" t="s">
        <v>135</v>
      </c>
      <c r="N593" s="89"/>
      <c r="O593" s="89" t="s">
        <v>168</v>
      </c>
      <c r="P593" s="89" t="s">
        <v>169</v>
      </c>
      <c r="Q593" s="89"/>
      <c r="R593" s="89" t="s">
        <v>170</v>
      </c>
      <c r="S593" s="89" t="s">
        <v>170</v>
      </c>
      <c r="T593" s="89" t="s">
        <v>173</v>
      </c>
      <c r="U593" s="89" t="s">
        <v>173</v>
      </c>
      <c r="V593" s="89"/>
      <c r="W593" s="1"/>
    </row>
    <row r="594" spans="1:23" x14ac:dyDescent="0.25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25">
      <c r="J595"/>
      <c r="M595"/>
    </row>
    <row r="596" spans="1:23" x14ac:dyDescent="0.25">
      <c r="J596"/>
      <c r="M596"/>
    </row>
    <row r="597" spans="1:23" x14ac:dyDescent="0.25">
      <c r="J597"/>
      <c r="M597"/>
    </row>
    <row r="598" spans="1:23" x14ac:dyDescent="0.25">
      <c r="J598"/>
      <c r="M598"/>
    </row>
    <row r="599" spans="1:23" x14ac:dyDescent="0.25">
      <c r="J599"/>
      <c r="M599"/>
    </row>
    <row r="600" spans="1:23" x14ac:dyDescent="0.25">
      <c r="J600"/>
      <c r="M600"/>
    </row>
    <row r="601" spans="1:23" x14ac:dyDescent="0.25">
      <c r="J601"/>
      <c r="M601"/>
    </row>
    <row r="602" spans="1:23" x14ac:dyDescent="0.25">
      <c r="J602"/>
      <c r="M602"/>
    </row>
    <row r="603" spans="1:23" x14ac:dyDescent="0.25">
      <c r="J603"/>
      <c r="M603"/>
    </row>
    <row r="604" spans="1:23" x14ac:dyDescent="0.25">
      <c r="J604"/>
      <c r="M604"/>
    </row>
    <row r="605" spans="1:23" x14ac:dyDescent="0.25">
      <c r="J605"/>
      <c r="M605"/>
    </row>
    <row r="606" spans="1:23" x14ac:dyDescent="0.25">
      <c r="J606"/>
      <c r="M606"/>
    </row>
    <row r="607" spans="1:23" x14ac:dyDescent="0.25">
      <c r="J607"/>
      <c r="M607"/>
    </row>
    <row r="608" spans="1:23" x14ac:dyDescent="0.25">
      <c r="J608"/>
      <c r="M608"/>
    </row>
    <row r="609" spans="10:13" x14ac:dyDescent="0.25">
      <c r="J609"/>
      <c r="M609"/>
    </row>
    <row r="610" spans="10:13" x14ac:dyDescent="0.25">
      <c r="J610"/>
      <c r="M610"/>
    </row>
    <row r="611" spans="10:13" x14ac:dyDescent="0.25">
      <c r="J611"/>
      <c r="M611"/>
    </row>
    <row r="612" spans="10:13" x14ac:dyDescent="0.25">
      <c r="J612"/>
      <c r="M612"/>
    </row>
    <row r="613" spans="10:13" x14ac:dyDescent="0.25">
      <c r="J613"/>
      <c r="M613"/>
    </row>
    <row r="614" spans="10:13" x14ac:dyDescent="0.25">
      <c r="J614"/>
      <c r="M614"/>
    </row>
    <row r="615" spans="10:13" x14ac:dyDescent="0.25">
      <c r="J615"/>
      <c r="M615"/>
    </row>
    <row r="616" spans="10:13" x14ac:dyDescent="0.25">
      <c r="J616"/>
      <c r="M616"/>
    </row>
    <row r="617" spans="10:13" x14ac:dyDescent="0.25">
      <c r="J617"/>
      <c r="M617"/>
    </row>
    <row r="618" spans="10:13" x14ac:dyDescent="0.25">
      <c r="J618"/>
      <c r="M618"/>
    </row>
    <row r="619" spans="10:13" x14ac:dyDescent="0.25">
      <c r="J619"/>
      <c r="M619"/>
    </row>
    <row r="620" spans="10:13" x14ac:dyDescent="0.25">
      <c r="J620"/>
      <c r="M620"/>
    </row>
    <row r="621" spans="10:13" x14ac:dyDescent="0.25">
      <c r="J621"/>
      <c r="M621"/>
    </row>
    <row r="622" spans="10:13" x14ac:dyDescent="0.25">
      <c r="J622"/>
      <c r="M622"/>
    </row>
    <row r="623" spans="10:13" x14ac:dyDescent="0.25">
      <c r="J623"/>
      <c r="M623"/>
    </row>
    <row r="624" spans="10:13" x14ac:dyDescent="0.25">
      <c r="J624"/>
      <c r="M624"/>
    </row>
    <row r="625" spans="10:13" x14ac:dyDescent="0.25">
      <c r="J625"/>
      <c r="M625"/>
    </row>
    <row r="626" spans="10:13" x14ac:dyDescent="0.25">
      <c r="J626"/>
      <c r="M626"/>
    </row>
    <row r="627" spans="10:13" x14ac:dyDescent="0.25">
      <c r="J627"/>
      <c r="M627"/>
    </row>
    <row r="628" spans="10:13" x14ac:dyDescent="0.25">
      <c r="J628"/>
      <c r="M628"/>
    </row>
    <row r="629" spans="10:13" x14ac:dyDescent="0.25">
      <c r="J629"/>
      <c r="M629"/>
    </row>
    <row r="630" spans="10:13" x14ac:dyDescent="0.25">
      <c r="J630"/>
      <c r="M630"/>
    </row>
    <row r="631" spans="10:13" x14ac:dyDescent="0.25">
      <c r="J631"/>
      <c r="M631"/>
    </row>
    <row r="632" spans="10:13" x14ac:dyDescent="0.25">
      <c r="J632"/>
      <c r="M632"/>
    </row>
    <row r="633" spans="10:13" x14ac:dyDescent="0.25">
      <c r="J633"/>
      <c r="M633"/>
    </row>
    <row r="634" spans="10:13" x14ac:dyDescent="0.25">
      <c r="J634"/>
      <c r="M634"/>
    </row>
    <row r="635" spans="10:13" x14ac:dyDescent="0.25">
      <c r="J635"/>
      <c r="M635"/>
    </row>
    <row r="636" spans="10:13" x14ac:dyDescent="0.25">
      <c r="J636"/>
      <c r="M636"/>
    </row>
    <row r="637" spans="10:13" x14ac:dyDescent="0.25">
      <c r="J637"/>
      <c r="M637"/>
    </row>
    <row r="638" spans="10:13" x14ac:dyDescent="0.25">
      <c r="J638"/>
      <c r="M638"/>
    </row>
    <row r="639" spans="10:13" x14ac:dyDescent="0.25">
      <c r="J639"/>
      <c r="M639"/>
    </row>
    <row r="640" spans="10:13" x14ac:dyDescent="0.25">
      <c r="J640"/>
      <c r="M640"/>
    </row>
    <row r="641" spans="10:13" x14ac:dyDescent="0.25">
      <c r="J641"/>
      <c r="M641"/>
    </row>
    <row r="642" spans="10:13" x14ac:dyDescent="0.25">
      <c r="J642"/>
      <c r="M642"/>
    </row>
    <row r="643" spans="10:13" x14ac:dyDescent="0.25">
      <c r="J643"/>
      <c r="M643"/>
    </row>
    <row r="644" spans="10:13" x14ac:dyDescent="0.25">
      <c r="J644"/>
      <c r="M644"/>
    </row>
    <row r="645" spans="10:13" x14ac:dyDescent="0.25">
      <c r="J645"/>
      <c r="M645"/>
    </row>
    <row r="646" spans="10:13" x14ac:dyDescent="0.25">
      <c r="J646"/>
      <c r="M646"/>
    </row>
    <row r="647" spans="10:13" x14ac:dyDescent="0.25">
      <c r="J647"/>
      <c r="M647"/>
    </row>
    <row r="648" spans="10:13" x14ac:dyDescent="0.25">
      <c r="J648"/>
      <c r="M648"/>
    </row>
    <row r="649" spans="10:13" x14ac:dyDescent="0.25">
      <c r="J649"/>
      <c r="M649"/>
    </row>
    <row r="650" spans="10:13" x14ac:dyDescent="0.25">
      <c r="J650"/>
      <c r="M650"/>
    </row>
    <row r="651" spans="10:13" x14ac:dyDescent="0.25">
      <c r="J651"/>
      <c r="M651"/>
    </row>
    <row r="652" spans="10:13" x14ac:dyDescent="0.25">
      <c r="J652"/>
      <c r="M652"/>
    </row>
    <row r="653" spans="10:13" x14ac:dyDescent="0.25">
      <c r="J653"/>
      <c r="M653"/>
    </row>
    <row r="654" spans="10:13" x14ac:dyDescent="0.25">
      <c r="J654"/>
      <c r="M654"/>
    </row>
    <row r="655" spans="10:13" x14ac:dyDescent="0.25">
      <c r="J655"/>
      <c r="M655"/>
    </row>
    <row r="656" spans="10:13" x14ac:dyDescent="0.25">
      <c r="J656"/>
      <c r="M656"/>
    </row>
    <row r="657" spans="10:13" x14ac:dyDescent="0.25">
      <c r="J657"/>
      <c r="M657"/>
    </row>
    <row r="658" spans="10:13" x14ac:dyDescent="0.25">
      <c r="J658"/>
      <c r="M658"/>
    </row>
    <row r="659" spans="10:13" x14ac:dyDescent="0.25">
      <c r="J659"/>
      <c r="M659"/>
    </row>
    <row r="660" spans="10:13" x14ac:dyDescent="0.25">
      <c r="J660"/>
      <c r="M660"/>
    </row>
    <row r="661" spans="10:13" x14ac:dyDescent="0.25">
      <c r="J661"/>
      <c r="M661"/>
    </row>
    <row r="662" spans="10:13" x14ac:dyDescent="0.25">
      <c r="J662"/>
      <c r="M662"/>
    </row>
    <row r="663" spans="10:13" x14ac:dyDescent="0.25">
      <c r="J663"/>
      <c r="M663"/>
    </row>
    <row r="664" spans="10:13" x14ac:dyDescent="0.25">
      <c r="J664"/>
      <c r="M664"/>
    </row>
    <row r="665" spans="10:13" x14ac:dyDescent="0.25">
      <c r="J665"/>
      <c r="M665"/>
    </row>
    <row r="666" spans="10:13" x14ac:dyDescent="0.25">
      <c r="J666"/>
      <c r="M666"/>
    </row>
    <row r="667" spans="10:13" x14ac:dyDescent="0.25">
      <c r="J667"/>
      <c r="M667"/>
    </row>
    <row r="668" spans="10:13" x14ac:dyDescent="0.25">
      <c r="J668"/>
      <c r="M668"/>
    </row>
    <row r="669" spans="10:13" x14ac:dyDescent="0.25">
      <c r="J669"/>
      <c r="M669"/>
    </row>
    <row r="670" spans="10:13" x14ac:dyDescent="0.25">
      <c r="J670"/>
      <c r="M670"/>
    </row>
    <row r="671" spans="10:13" x14ac:dyDescent="0.25">
      <c r="J671"/>
      <c r="M671"/>
    </row>
    <row r="672" spans="10:13" x14ac:dyDescent="0.25">
      <c r="J672"/>
      <c r="M672"/>
    </row>
    <row r="673" spans="10:13" x14ac:dyDescent="0.25">
      <c r="J673"/>
      <c r="M673"/>
    </row>
    <row r="674" spans="10:13" x14ac:dyDescent="0.25">
      <c r="J674"/>
      <c r="M674"/>
    </row>
    <row r="675" spans="10:13" x14ac:dyDescent="0.25">
      <c r="J675"/>
      <c r="M675"/>
    </row>
    <row r="676" spans="10:13" x14ac:dyDescent="0.25">
      <c r="J676"/>
      <c r="M676"/>
    </row>
    <row r="677" spans="10:13" x14ac:dyDescent="0.25">
      <c r="J677"/>
      <c r="M677"/>
    </row>
    <row r="678" spans="10:13" x14ac:dyDescent="0.25">
      <c r="J678"/>
      <c r="M678"/>
    </row>
    <row r="679" spans="10:13" x14ac:dyDescent="0.25">
      <c r="J679"/>
      <c r="M679"/>
    </row>
    <row r="680" spans="10:13" x14ac:dyDescent="0.25">
      <c r="J680"/>
      <c r="M680"/>
    </row>
    <row r="681" spans="10:13" x14ac:dyDescent="0.25">
      <c r="J681"/>
      <c r="M681"/>
    </row>
    <row r="682" spans="10:13" x14ac:dyDescent="0.25">
      <c r="J682"/>
      <c r="M682"/>
    </row>
    <row r="683" spans="10:13" x14ac:dyDescent="0.25">
      <c r="J683"/>
      <c r="M683"/>
    </row>
    <row r="684" spans="10:13" x14ac:dyDescent="0.25">
      <c r="J684"/>
      <c r="M684"/>
    </row>
    <row r="685" spans="10:13" x14ac:dyDescent="0.25">
      <c r="J685"/>
      <c r="M685"/>
    </row>
    <row r="686" spans="10:13" x14ac:dyDescent="0.25">
      <c r="J686"/>
      <c r="M686"/>
    </row>
    <row r="687" spans="10:13" x14ac:dyDescent="0.25">
      <c r="J687"/>
      <c r="M687"/>
    </row>
    <row r="688" spans="10:13" x14ac:dyDescent="0.25">
      <c r="J688"/>
      <c r="M688"/>
    </row>
    <row r="689" spans="10:13" x14ac:dyDescent="0.25">
      <c r="J689"/>
      <c r="M689"/>
    </row>
    <row r="690" spans="10:13" x14ac:dyDescent="0.25">
      <c r="J690"/>
      <c r="M690"/>
    </row>
    <row r="691" spans="10:13" x14ac:dyDescent="0.25">
      <c r="J691"/>
      <c r="M691"/>
    </row>
    <row r="692" spans="10:13" x14ac:dyDescent="0.25">
      <c r="J692"/>
      <c r="M692"/>
    </row>
    <row r="693" spans="10:13" x14ac:dyDescent="0.25">
      <c r="J693"/>
      <c r="M693"/>
    </row>
    <row r="694" spans="10:13" x14ac:dyDescent="0.25">
      <c r="J694"/>
      <c r="M694"/>
    </row>
    <row r="695" spans="10:13" x14ac:dyDescent="0.25">
      <c r="J695"/>
      <c r="M695"/>
    </row>
    <row r="696" spans="10:13" x14ac:dyDescent="0.25">
      <c r="J696"/>
      <c r="M696"/>
    </row>
    <row r="697" spans="10:13" x14ac:dyDescent="0.25">
      <c r="J697"/>
      <c r="M697"/>
    </row>
    <row r="698" spans="10:13" x14ac:dyDescent="0.25">
      <c r="J698"/>
      <c r="M698"/>
    </row>
    <row r="699" spans="10:13" x14ac:dyDescent="0.25">
      <c r="J699"/>
      <c r="M699"/>
    </row>
    <row r="700" spans="10:13" x14ac:dyDescent="0.25">
      <c r="J700"/>
      <c r="M700"/>
    </row>
    <row r="701" spans="10:13" x14ac:dyDescent="0.25">
      <c r="J701"/>
      <c r="M701"/>
    </row>
    <row r="702" spans="10:13" x14ac:dyDescent="0.25">
      <c r="J702"/>
      <c r="M702"/>
    </row>
    <row r="703" spans="10:13" x14ac:dyDescent="0.25">
      <c r="J703"/>
      <c r="M703"/>
    </row>
    <row r="704" spans="10:13" x14ac:dyDescent="0.25">
      <c r="J704"/>
      <c r="M704"/>
    </row>
    <row r="705" spans="10:13" x14ac:dyDescent="0.25">
      <c r="J705"/>
      <c r="M705"/>
    </row>
    <row r="706" spans="10:13" x14ac:dyDescent="0.25">
      <c r="J706"/>
      <c r="M706"/>
    </row>
    <row r="707" spans="10:13" x14ac:dyDescent="0.25">
      <c r="J707"/>
      <c r="M707"/>
    </row>
    <row r="708" spans="10:13" x14ac:dyDescent="0.25">
      <c r="J708"/>
      <c r="M708"/>
    </row>
    <row r="709" spans="10:13" x14ac:dyDescent="0.25">
      <c r="J709"/>
      <c r="M709"/>
    </row>
    <row r="710" spans="10:13" x14ac:dyDescent="0.25">
      <c r="J710"/>
      <c r="M710"/>
    </row>
    <row r="711" spans="10:13" x14ac:dyDescent="0.25">
      <c r="J711"/>
      <c r="M711"/>
    </row>
    <row r="712" spans="10:13" x14ac:dyDescent="0.25">
      <c r="J712"/>
      <c r="M712"/>
    </row>
    <row r="713" spans="10:13" x14ac:dyDescent="0.25">
      <c r="J713"/>
      <c r="M713"/>
    </row>
    <row r="714" spans="10:13" x14ac:dyDescent="0.25">
      <c r="J714"/>
      <c r="M714"/>
    </row>
    <row r="715" spans="10:13" x14ac:dyDescent="0.25">
      <c r="J715"/>
      <c r="M715"/>
    </row>
    <row r="716" spans="10:13" x14ac:dyDescent="0.25">
      <c r="J716"/>
      <c r="M716"/>
    </row>
    <row r="717" spans="10:13" x14ac:dyDescent="0.25">
      <c r="J717"/>
      <c r="M717"/>
    </row>
    <row r="718" spans="10:13" x14ac:dyDescent="0.25">
      <c r="J718"/>
      <c r="M718"/>
    </row>
    <row r="719" spans="10:13" x14ac:dyDescent="0.25">
      <c r="J719"/>
      <c r="M719"/>
    </row>
    <row r="720" spans="10:13" x14ac:dyDescent="0.25">
      <c r="J720"/>
      <c r="M720"/>
    </row>
    <row r="721" spans="10:13" x14ac:dyDescent="0.25">
      <c r="J721"/>
      <c r="M721"/>
    </row>
    <row r="722" spans="10:13" x14ac:dyDescent="0.25">
      <c r="J722"/>
      <c r="M722"/>
    </row>
    <row r="723" spans="10:13" x14ac:dyDescent="0.25">
      <c r="J723"/>
      <c r="M723"/>
    </row>
    <row r="724" spans="10:13" x14ac:dyDescent="0.25">
      <c r="J724"/>
      <c r="M724"/>
    </row>
    <row r="725" spans="10:13" x14ac:dyDescent="0.25">
      <c r="J725"/>
      <c r="M725"/>
    </row>
    <row r="726" spans="10:13" x14ac:dyDescent="0.25">
      <c r="J726"/>
      <c r="M726"/>
    </row>
    <row r="727" spans="10:13" x14ac:dyDescent="0.25">
      <c r="J727"/>
      <c r="M727"/>
    </row>
    <row r="728" spans="10:13" x14ac:dyDescent="0.25">
      <c r="J728"/>
      <c r="M728"/>
    </row>
    <row r="729" spans="10:13" x14ac:dyDescent="0.25">
      <c r="J729"/>
      <c r="M729"/>
    </row>
    <row r="730" spans="10:13" x14ac:dyDescent="0.25">
      <c r="J730"/>
      <c r="M730"/>
    </row>
    <row r="731" spans="10:13" x14ac:dyDescent="0.25">
      <c r="J731"/>
      <c r="M731"/>
    </row>
    <row r="732" spans="10:13" x14ac:dyDescent="0.25">
      <c r="J732"/>
      <c r="M732"/>
    </row>
    <row r="733" spans="10:13" x14ac:dyDescent="0.25">
      <c r="J733"/>
      <c r="M733"/>
    </row>
    <row r="734" spans="10:13" x14ac:dyDescent="0.25">
      <c r="J734"/>
      <c r="M734"/>
    </row>
    <row r="735" spans="10:13" x14ac:dyDescent="0.25">
      <c r="J735"/>
      <c r="M735"/>
    </row>
    <row r="736" spans="10:13" x14ac:dyDescent="0.25">
      <c r="J736"/>
      <c r="M736"/>
    </row>
    <row r="737" spans="10:13" x14ac:dyDescent="0.25">
      <c r="J737"/>
      <c r="M737"/>
    </row>
    <row r="738" spans="10:13" x14ac:dyDescent="0.25">
      <c r="J738"/>
      <c r="M738"/>
    </row>
    <row r="739" spans="10:13" x14ac:dyDescent="0.25">
      <c r="J739"/>
      <c r="M739"/>
    </row>
    <row r="740" spans="10:13" x14ac:dyDescent="0.25">
      <c r="J740"/>
      <c r="M740"/>
    </row>
    <row r="741" spans="10:13" x14ac:dyDescent="0.25">
      <c r="J741"/>
      <c r="M741"/>
    </row>
    <row r="742" spans="10:13" x14ac:dyDescent="0.25">
      <c r="J742"/>
      <c r="M742"/>
    </row>
    <row r="743" spans="10:13" x14ac:dyDescent="0.25">
      <c r="J743"/>
      <c r="M743"/>
    </row>
    <row r="744" spans="10:13" x14ac:dyDescent="0.25">
      <c r="J744"/>
      <c r="M744"/>
    </row>
    <row r="745" spans="10:13" x14ac:dyDescent="0.25">
      <c r="J745"/>
      <c r="M745"/>
    </row>
    <row r="746" spans="10:13" x14ac:dyDescent="0.25">
      <c r="J746"/>
      <c r="M746"/>
    </row>
    <row r="747" spans="10:13" x14ac:dyDescent="0.25">
      <c r="J747"/>
      <c r="M747"/>
    </row>
    <row r="748" spans="10:13" x14ac:dyDescent="0.25">
      <c r="J748"/>
      <c r="M748"/>
    </row>
    <row r="749" spans="10:13" x14ac:dyDescent="0.25">
      <c r="J749"/>
      <c r="M749"/>
    </row>
    <row r="750" spans="10:13" x14ac:dyDescent="0.25">
      <c r="J750"/>
      <c r="M750"/>
    </row>
    <row r="751" spans="10:13" x14ac:dyDescent="0.25">
      <c r="J751"/>
      <c r="M751"/>
    </row>
    <row r="752" spans="10:13" x14ac:dyDescent="0.25">
      <c r="J752"/>
      <c r="M752"/>
    </row>
    <row r="753" spans="10:13" x14ac:dyDescent="0.25">
      <c r="J753"/>
      <c r="M753"/>
    </row>
    <row r="754" spans="10:13" x14ac:dyDescent="0.25">
      <c r="J754"/>
      <c r="M754"/>
    </row>
    <row r="755" spans="10:13" x14ac:dyDescent="0.25">
      <c r="J755"/>
      <c r="M755"/>
    </row>
    <row r="756" spans="10:13" x14ac:dyDescent="0.25">
      <c r="J756"/>
      <c r="M756"/>
    </row>
    <row r="757" spans="10:13" x14ac:dyDescent="0.25">
      <c r="J757"/>
      <c r="M757"/>
    </row>
    <row r="758" spans="10:13" x14ac:dyDescent="0.25">
      <c r="J758"/>
      <c r="M758"/>
    </row>
    <row r="759" spans="10:13" x14ac:dyDescent="0.25">
      <c r="J759"/>
      <c r="M759"/>
    </row>
    <row r="760" spans="10:13" x14ac:dyDescent="0.25">
      <c r="J760"/>
      <c r="M760"/>
    </row>
    <row r="761" spans="10:13" x14ac:dyDescent="0.25">
      <c r="J761"/>
      <c r="M761"/>
    </row>
    <row r="762" spans="10:13" x14ac:dyDescent="0.25">
      <c r="J762"/>
      <c r="M762"/>
    </row>
    <row r="763" spans="10:13" x14ac:dyDescent="0.25">
      <c r="J763"/>
      <c r="M763"/>
    </row>
    <row r="764" spans="10:13" x14ac:dyDescent="0.25">
      <c r="J764"/>
      <c r="M764"/>
    </row>
    <row r="765" spans="10:13" x14ac:dyDescent="0.25">
      <c r="J765"/>
      <c r="M765"/>
    </row>
    <row r="766" spans="10:13" x14ac:dyDescent="0.25">
      <c r="J766"/>
      <c r="M766"/>
    </row>
    <row r="767" spans="10:13" x14ac:dyDescent="0.25">
      <c r="J767"/>
      <c r="M767"/>
    </row>
    <row r="768" spans="10:13" x14ac:dyDescent="0.25">
      <c r="J768"/>
      <c r="M768"/>
    </row>
    <row r="769" spans="10:13" x14ac:dyDescent="0.25">
      <c r="J769"/>
      <c r="M769"/>
    </row>
    <row r="770" spans="10:13" x14ac:dyDescent="0.25">
      <c r="J770"/>
      <c r="M770"/>
    </row>
    <row r="771" spans="10:13" x14ac:dyDescent="0.25">
      <c r="J771"/>
      <c r="M771"/>
    </row>
    <row r="772" spans="10:13" x14ac:dyDescent="0.25">
      <c r="J772"/>
      <c r="M772"/>
    </row>
    <row r="773" spans="10:13" x14ac:dyDescent="0.25">
      <c r="J773"/>
      <c r="M773"/>
    </row>
    <row r="774" spans="10:13" x14ac:dyDescent="0.25">
      <c r="J774"/>
      <c r="M774"/>
    </row>
    <row r="775" spans="10:13" x14ac:dyDescent="0.25">
      <c r="J775"/>
      <c r="M775"/>
    </row>
    <row r="776" spans="10:13" x14ac:dyDescent="0.25">
      <c r="J776"/>
      <c r="M776"/>
    </row>
    <row r="777" spans="10:13" x14ac:dyDescent="0.25">
      <c r="J777"/>
      <c r="M777"/>
    </row>
    <row r="778" spans="10:13" x14ac:dyDescent="0.25">
      <c r="J778"/>
      <c r="M778"/>
    </row>
    <row r="779" spans="10:13" x14ac:dyDescent="0.25">
      <c r="J779"/>
      <c r="M779"/>
    </row>
    <row r="780" spans="10:13" x14ac:dyDescent="0.25">
      <c r="J780"/>
      <c r="M780"/>
    </row>
    <row r="781" spans="10:13" x14ac:dyDescent="0.25">
      <c r="J781"/>
      <c r="M781"/>
    </row>
    <row r="782" spans="10:13" x14ac:dyDescent="0.25">
      <c r="J782"/>
      <c r="M782"/>
    </row>
    <row r="783" spans="10:13" x14ac:dyDescent="0.25">
      <c r="J783"/>
      <c r="M783"/>
    </row>
    <row r="784" spans="10:13" x14ac:dyDescent="0.25">
      <c r="J784"/>
      <c r="M784"/>
    </row>
    <row r="785" spans="10:13" x14ac:dyDescent="0.25">
      <c r="J785"/>
      <c r="M785"/>
    </row>
    <row r="786" spans="10:13" x14ac:dyDescent="0.25">
      <c r="J786"/>
      <c r="M786"/>
    </row>
    <row r="787" spans="10:13" x14ac:dyDescent="0.25">
      <c r="J787"/>
      <c r="M787"/>
    </row>
    <row r="788" spans="10:13" x14ac:dyDescent="0.25">
      <c r="J788"/>
      <c r="M788"/>
    </row>
    <row r="789" spans="10:13" x14ac:dyDescent="0.25">
      <c r="J789"/>
      <c r="M789"/>
    </row>
    <row r="790" spans="10:13" x14ac:dyDescent="0.25">
      <c r="J790"/>
      <c r="M790"/>
    </row>
    <row r="791" spans="10:13" x14ac:dyDescent="0.25">
      <c r="J791"/>
      <c r="M791"/>
    </row>
    <row r="792" spans="10:13" x14ac:dyDescent="0.25">
      <c r="J792"/>
      <c r="M792"/>
    </row>
    <row r="793" spans="10:13" x14ac:dyDescent="0.25">
      <c r="J793"/>
      <c r="M793"/>
    </row>
    <row r="794" spans="10:13" x14ac:dyDescent="0.25">
      <c r="J794"/>
      <c r="M794"/>
    </row>
    <row r="795" spans="10:13" x14ac:dyDescent="0.25">
      <c r="J795"/>
      <c r="M795"/>
    </row>
    <row r="796" spans="10:13" x14ac:dyDescent="0.25">
      <c r="J796"/>
      <c r="M796"/>
    </row>
    <row r="797" spans="10:13" x14ac:dyDescent="0.25">
      <c r="J797"/>
      <c r="M797"/>
    </row>
    <row r="798" spans="10:13" x14ac:dyDescent="0.25">
      <c r="J798"/>
      <c r="M798"/>
    </row>
    <row r="799" spans="10:13" x14ac:dyDescent="0.25">
      <c r="J799"/>
      <c r="M799"/>
    </row>
    <row r="800" spans="10:13" x14ac:dyDescent="0.25">
      <c r="J800"/>
      <c r="M800"/>
    </row>
    <row r="801" spans="10:13" x14ac:dyDescent="0.25">
      <c r="J801"/>
      <c r="M801"/>
    </row>
    <row r="802" spans="10:13" x14ac:dyDescent="0.25">
      <c r="J802"/>
      <c r="M802"/>
    </row>
    <row r="803" spans="10:13" x14ac:dyDescent="0.25">
      <c r="J803"/>
      <c r="M803"/>
    </row>
    <row r="804" spans="10:13" x14ac:dyDescent="0.25">
      <c r="J804"/>
      <c r="M804"/>
    </row>
    <row r="805" spans="10:13" x14ac:dyDescent="0.25">
      <c r="J805"/>
      <c r="M805"/>
    </row>
    <row r="806" spans="10:13" x14ac:dyDescent="0.25">
      <c r="J806"/>
      <c r="M806"/>
    </row>
    <row r="807" spans="10:13" x14ac:dyDescent="0.25">
      <c r="J807"/>
      <c r="M807"/>
    </row>
    <row r="808" spans="10:13" x14ac:dyDescent="0.25">
      <c r="J808"/>
      <c r="M808"/>
    </row>
    <row r="809" spans="10:13" x14ac:dyDescent="0.25">
      <c r="J809"/>
      <c r="M809"/>
    </row>
    <row r="810" spans="10:13" x14ac:dyDescent="0.25">
      <c r="J810"/>
      <c r="M810"/>
    </row>
    <row r="811" spans="10:13" x14ac:dyDescent="0.25">
      <c r="J811"/>
      <c r="M811"/>
    </row>
    <row r="812" spans="10:13" x14ac:dyDescent="0.25">
      <c r="J812"/>
      <c r="M812"/>
    </row>
    <row r="813" spans="10:13" x14ac:dyDescent="0.25">
      <c r="J813"/>
      <c r="M813"/>
    </row>
    <row r="814" spans="10:13" x14ac:dyDescent="0.25">
      <c r="J814"/>
      <c r="M814"/>
    </row>
    <row r="815" spans="10:13" x14ac:dyDescent="0.25">
      <c r="J815"/>
      <c r="M815"/>
    </row>
    <row r="816" spans="10:13" x14ac:dyDescent="0.25">
      <c r="J816"/>
      <c r="M816"/>
    </row>
    <row r="817" spans="10:13" x14ac:dyDescent="0.25">
      <c r="J817"/>
      <c r="M817"/>
    </row>
    <row r="818" spans="10:13" x14ac:dyDescent="0.25">
      <c r="J818"/>
      <c r="M818"/>
    </row>
    <row r="819" spans="10:13" x14ac:dyDescent="0.25">
      <c r="J819"/>
      <c r="M819"/>
    </row>
    <row r="820" spans="10:13" x14ac:dyDescent="0.25">
      <c r="J820"/>
      <c r="M820"/>
    </row>
    <row r="821" spans="10:13" x14ac:dyDescent="0.25">
      <c r="J821"/>
      <c r="M821"/>
    </row>
    <row r="822" spans="10:13" x14ac:dyDescent="0.25">
      <c r="J822"/>
      <c r="M822"/>
    </row>
    <row r="823" spans="10:13" x14ac:dyDescent="0.25">
      <c r="J823"/>
      <c r="M823"/>
    </row>
    <row r="824" spans="10:13" x14ac:dyDescent="0.25">
      <c r="J824"/>
      <c r="M824"/>
    </row>
    <row r="825" spans="10:13" x14ac:dyDescent="0.25">
      <c r="J825"/>
      <c r="M825"/>
    </row>
    <row r="826" spans="10:13" x14ac:dyDescent="0.25">
      <c r="J826"/>
      <c r="M826"/>
    </row>
    <row r="827" spans="10:13" x14ac:dyDescent="0.25">
      <c r="J827"/>
      <c r="M827"/>
    </row>
    <row r="828" spans="10:13" x14ac:dyDescent="0.25">
      <c r="J828"/>
      <c r="M828"/>
    </row>
    <row r="829" spans="10:13" x14ac:dyDescent="0.25">
      <c r="J829"/>
      <c r="M829"/>
    </row>
    <row r="830" spans="10:13" x14ac:dyDescent="0.25">
      <c r="J830"/>
      <c r="M830"/>
    </row>
    <row r="831" spans="10:13" x14ac:dyDescent="0.25">
      <c r="J831"/>
      <c r="M831"/>
    </row>
    <row r="832" spans="10:13" x14ac:dyDescent="0.25">
      <c r="J832"/>
      <c r="M832"/>
    </row>
    <row r="833" spans="10:13" x14ac:dyDescent="0.25">
      <c r="J833"/>
      <c r="M833"/>
    </row>
    <row r="834" spans="10:13" x14ac:dyDescent="0.25">
      <c r="J834"/>
      <c r="M834"/>
    </row>
    <row r="835" spans="10:13" x14ac:dyDescent="0.25">
      <c r="J835"/>
      <c r="M835"/>
    </row>
    <row r="836" spans="10:13" x14ac:dyDescent="0.25">
      <c r="J836"/>
      <c r="M836"/>
    </row>
    <row r="837" spans="10:13" x14ac:dyDescent="0.25">
      <c r="J837"/>
      <c r="M837"/>
    </row>
    <row r="838" spans="10:13" x14ac:dyDescent="0.25">
      <c r="J838"/>
      <c r="M838"/>
    </row>
    <row r="839" spans="10:13" x14ac:dyDescent="0.25">
      <c r="J839"/>
      <c r="M839"/>
    </row>
    <row r="840" spans="10:13" x14ac:dyDescent="0.25">
      <c r="J840"/>
      <c r="M840"/>
    </row>
    <row r="841" spans="10:13" x14ac:dyDescent="0.25">
      <c r="J841"/>
      <c r="M841"/>
    </row>
    <row r="842" spans="10:13" x14ac:dyDescent="0.25">
      <c r="J842"/>
      <c r="M842"/>
    </row>
    <row r="844" spans="10:13" x14ac:dyDescent="0.25">
      <c r="J844" s="114"/>
      <c r="K844" s="114"/>
      <c r="L844" s="114"/>
      <c r="M844" s="114"/>
    </row>
    <row r="845" spans="10:13" x14ac:dyDescent="0.25">
      <c r="J845" s="114"/>
      <c r="K845" s="114"/>
      <c r="L845" s="114"/>
      <c r="M845" s="114"/>
    </row>
    <row r="846" spans="10:13" x14ac:dyDescent="0.25">
      <c r="J846" s="114"/>
      <c r="K846" s="114"/>
      <c r="L846" s="114"/>
      <c r="M846" s="114"/>
    </row>
    <row r="847" spans="10:13" x14ac:dyDescent="0.25">
      <c r="J847" s="114"/>
      <c r="K847" s="114"/>
      <c r="L847" s="114"/>
      <c r="M847" s="114"/>
    </row>
    <row r="848" spans="10:13" x14ac:dyDescent="0.25">
      <c r="J848" s="114"/>
      <c r="K848" s="114"/>
      <c r="L848" s="114"/>
      <c r="M848" s="114"/>
    </row>
    <row r="849" spans="10:13" x14ac:dyDescent="0.25">
      <c r="J849" s="114"/>
      <c r="K849" s="114"/>
      <c r="L849" s="114"/>
      <c r="M849" s="114"/>
    </row>
    <row r="850" spans="10:13" x14ac:dyDescent="0.25">
      <c r="J850" s="114"/>
      <c r="K850" s="114"/>
      <c r="L850" s="114"/>
      <c r="M850" s="114"/>
    </row>
    <row r="851" spans="10:13" x14ac:dyDescent="0.25">
      <c r="J851" s="114"/>
      <c r="K851" s="114"/>
      <c r="L851" s="114"/>
      <c r="M851" s="114"/>
    </row>
    <row r="852" spans="10:13" x14ac:dyDescent="0.25">
      <c r="J852" s="114"/>
      <c r="K852" s="114"/>
      <c r="L852" s="114"/>
      <c r="M852" s="114"/>
    </row>
    <row r="853" spans="10:13" x14ac:dyDescent="0.25">
      <c r="J853" s="114"/>
      <c r="K853" s="114"/>
      <c r="L853" s="114"/>
      <c r="M853" s="114"/>
    </row>
    <row r="854" spans="10:13" x14ac:dyDescent="0.25">
      <c r="J854" s="114"/>
      <c r="K854" s="114"/>
      <c r="L854" s="114"/>
      <c r="M854" s="114"/>
    </row>
    <row r="855" spans="10:13" x14ac:dyDescent="0.25">
      <c r="J855" s="114"/>
      <c r="K855" s="114"/>
      <c r="L855" s="114"/>
      <c r="M855" s="114"/>
    </row>
    <row r="856" spans="10:13" x14ac:dyDescent="0.25">
      <c r="J856" s="114"/>
      <c r="K856" s="114"/>
      <c r="L856" s="114"/>
      <c r="M856" s="114"/>
    </row>
    <row r="857" spans="10:13" x14ac:dyDescent="0.25">
      <c r="J857" s="114"/>
      <c r="K857" s="114"/>
      <c r="L857" s="114"/>
      <c r="M857" s="114"/>
    </row>
    <row r="858" spans="10:13" x14ac:dyDescent="0.25">
      <c r="J858" s="114"/>
      <c r="K858" s="114"/>
      <c r="L858" s="114"/>
      <c r="M858" s="114"/>
    </row>
    <row r="859" spans="10:13" x14ac:dyDescent="0.25">
      <c r="J859" s="114"/>
      <c r="K859" s="114"/>
      <c r="L859" s="114"/>
      <c r="M859" s="114"/>
    </row>
    <row r="860" spans="10:13" x14ac:dyDescent="0.25">
      <c r="J860" s="114"/>
      <c r="K860" s="114"/>
      <c r="L860" s="114"/>
      <c r="M860" s="114"/>
    </row>
    <row r="861" spans="10:13" x14ac:dyDescent="0.25">
      <c r="J861" s="114"/>
      <c r="K861" s="114"/>
      <c r="L861" s="114"/>
      <c r="M861" s="114"/>
    </row>
    <row r="862" spans="10:13" x14ac:dyDescent="0.25">
      <c r="J862" s="114"/>
      <c r="K862" s="114"/>
      <c r="L862" s="114"/>
      <c r="M862" s="114"/>
    </row>
    <row r="863" spans="10:13" x14ac:dyDescent="0.25">
      <c r="J863" s="114"/>
      <c r="K863" s="114"/>
      <c r="L863" s="114"/>
      <c r="M863" s="114"/>
    </row>
    <row r="864" spans="10:13" x14ac:dyDescent="0.25">
      <c r="J864" s="114"/>
      <c r="K864" s="114"/>
      <c r="L864" s="114"/>
      <c r="M864" s="114"/>
    </row>
    <row r="865" spans="10:13" x14ac:dyDescent="0.25">
      <c r="J865" s="114"/>
      <c r="K865" s="114"/>
      <c r="L865" s="114"/>
      <c r="M865" s="114"/>
    </row>
    <row r="866" spans="10:13" x14ac:dyDescent="0.25">
      <c r="J866" s="114"/>
      <c r="K866" s="114"/>
      <c r="L866" s="114"/>
      <c r="M866" s="114"/>
    </row>
    <row r="867" spans="10:13" x14ac:dyDescent="0.25">
      <c r="J867" s="114"/>
      <c r="K867" s="114"/>
      <c r="L867" s="114"/>
      <c r="M867" s="114"/>
    </row>
    <row r="868" spans="10:13" x14ac:dyDescent="0.25">
      <c r="J868" s="114"/>
      <c r="K868" s="114"/>
      <c r="L868" s="114"/>
      <c r="M868" s="114"/>
    </row>
    <row r="869" spans="10:13" x14ac:dyDescent="0.25">
      <c r="J869" s="114"/>
      <c r="K869" s="114"/>
      <c r="L869" s="114"/>
      <c r="M869" s="114"/>
    </row>
    <row r="870" spans="10:13" x14ac:dyDescent="0.25">
      <c r="J870" s="114"/>
      <c r="K870" s="114"/>
      <c r="L870" s="114"/>
      <c r="M870" s="114"/>
    </row>
    <row r="871" spans="10:13" x14ac:dyDescent="0.25">
      <c r="J871" s="114"/>
      <c r="K871" s="114"/>
      <c r="L871" s="114"/>
      <c r="M871" s="114"/>
    </row>
    <row r="872" spans="10:13" x14ac:dyDescent="0.25">
      <c r="J872" s="114"/>
      <c r="K872" s="114"/>
      <c r="L872" s="114"/>
      <c r="M872" s="114"/>
    </row>
    <row r="873" spans="10:13" x14ac:dyDescent="0.25">
      <c r="J873" s="114"/>
      <c r="K873" s="114"/>
      <c r="L873" s="114"/>
      <c r="M873" s="114"/>
    </row>
    <row r="874" spans="10:13" x14ac:dyDescent="0.25">
      <c r="J874" s="114"/>
      <c r="K874" s="114"/>
      <c r="L874" s="114"/>
      <c r="M874" s="114"/>
    </row>
    <row r="875" spans="10:13" x14ac:dyDescent="0.25">
      <c r="J875" s="114"/>
      <c r="K875" s="114"/>
      <c r="L875" s="114"/>
      <c r="M875" s="114"/>
    </row>
    <row r="876" spans="10:13" x14ac:dyDescent="0.25">
      <c r="J876" s="114"/>
      <c r="K876" s="114"/>
      <c r="L876" s="114"/>
      <c r="M876" s="114"/>
    </row>
    <row r="877" spans="10:13" x14ac:dyDescent="0.25">
      <c r="J877" s="114"/>
      <c r="K877" s="114"/>
      <c r="L877" s="114"/>
      <c r="M877" s="114"/>
    </row>
    <row r="878" spans="10:13" x14ac:dyDescent="0.25">
      <c r="J878" s="114"/>
      <c r="K878" s="114"/>
      <c r="L878" s="114"/>
      <c r="M878" s="114"/>
    </row>
    <row r="879" spans="10:13" x14ac:dyDescent="0.25">
      <c r="J879" s="114"/>
      <c r="K879" s="114"/>
      <c r="L879" s="114"/>
      <c r="M879" s="114"/>
    </row>
    <row r="880" spans="10:13" x14ac:dyDescent="0.25">
      <c r="J880" s="114"/>
      <c r="K880" s="114"/>
      <c r="L880" s="114"/>
      <c r="M880" s="114"/>
    </row>
    <row r="881" spans="10:13" x14ac:dyDescent="0.25">
      <c r="J881" s="114"/>
      <c r="K881" s="114"/>
      <c r="L881" s="114"/>
      <c r="M881" s="114"/>
    </row>
    <row r="882" spans="10:13" x14ac:dyDescent="0.25">
      <c r="J882" s="114"/>
      <c r="K882" s="114"/>
      <c r="L882" s="114"/>
      <c r="M882" s="114"/>
    </row>
    <row r="883" spans="10:13" x14ac:dyDescent="0.25">
      <c r="J883" s="114"/>
      <c r="K883" s="114"/>
      <c r="L883" s="114"/>
      <c r="M883" s="114"/>
    </row>
    <row r="884" spans="10:13" x14ac:dyDescent="0.25">
      <c r="J884" s="114"/>
      <c r="K884" s="114"/>
      <c r="L884" s="114"/>
      <c r="M884" s="114"/>
    </row>
    <row r="885" spans="10:13" x14ac:dyDescent="0.25">
      <c r="J885" s="114"/>
      <c r="K885" s="114"/>
      <c r="L885" s="114"/>
      <c r="M885" s="114"/>
    </row>
    <row r="886" spans="10:13" x14ac:dyDescent="0.25">
      <c r="J886" s="114"/>
      <c r="K886" s="114"/>
      <c r="L886" s="114"/>
      <c r="M886" s="114"/>
    </row>
    <row r="887" spans="10:13" x14ac:dyDescent="0.25">
      <c r="J887" s="114"/>
      <c r="K887" s="114"/>
      <c r="L887" s="114"/>
      <c r="M887" s="114"/>
    </row>
    <row r="888" spans="10:13" x14ac:dyDescent="0.25">
      <c r="J888" s="114"/>
      <c r="K888" s="114"/>
      <c r="L888" s="114"/>
      <c r="M888" s="114"/>
    </row>
    <row r="889" spans="10:13" x14ac:dyDescent="0.25">
      <c r="J889" s="114"/>
      <c r="K889" s="114"/>
      <c r="L889" s="114"/>
      <c r="M889" s="114"/>
    </row>
    <row r="890" spans="10:13" x14ac:dyDescent="0.25">
      <c r="J890" s="114"/>
      <c r="K890" s="114"/>
      <c r="L890" s="114"/>
      <c r="M890" s="114"/>
    </row>
    <row r="891" spans="10:13" x14ac:dyDescent="0.25">
      <c r="J891" s="114"/>
      <c r="K891" s="114"/>
      <c r="L891" s="114"/>
      <c r="M891" s="114"/>
    </row>
    <row r="892" spans="10:13" x14ac:dyDescent="0.25">
      <c r="J892" s="114"/>
      <c r="K892" s="114"/>
      <c r="L892" s="114"/>
      <c r="M892" s="114"/>
    </row>
    <row r="893" spans="10:13" x14ac:dyDescent="0.25">
      <c r="J893" s="114"/>
      <c r="K893" s="114"/>
      <c r="L893" s="114"/>
      <c r="M893" s="114"/>
    </row>
    <row r="894" spans="10:13" x14ac:dyDescent="0.25">
      <c r="J894" s="114"/>
      <c r="K894" s="114"/>
      <c r="L894" s="114"/>
      <c r="M894" s="114"/>
    </row>
    <row r="895" spans="10:13" x14ac:dyDescent="0.25">
      <c r="J895" s="114"/>
      <c r="K895" s="114"/>
      <c r="L895" s="114"/>
      <c r="M895" s="114"/>
    </row>
    <row r="896" spans="10:13" x14ac:dyDescent="0.25">
      <c r="J896" s="114"/>
      <c r="K896" s="114"/>
      <c r="L896" s="114"/>
      <c r="M896" s="114"/>
    </row>
    <row r="897" spans="10:13" x14ac:dyDescent="0.25">
      <c r="J897" s="114"/>
      <c r="K897" s="114"/>
      <c r="L897" s="114"/>
      <c r="M897" s="114"/>
    </row>
    <row r="898" spans="10:13" x14ac:dyDescent="0.25">
      <c r="J898" s="114"/>
      <c r="K898" s="114"/>
      <c r="L898" s="114"/>
      <c r="M898" s="114"/>
    </row>
    <row r="899" spans="10:13" x14ac:dyDescent="0.25">
      <c r="J899" s="114"/>
      <c r="K899" s="114"/>
      <c r="L899" s="114"/>
      <c r="M899" s="114"/>
    </row>
    <row r="900" spans="10:13" x14ac:dyDescent="0.25">
      <c r="J900" s="114"/>
      <c r="K900" s="114"/>
      <c r="L900" s="114"/>
      <c r="M900" s="114"/>
    </row>
    <row r="901" spans="10:13" x14ac:dyDescent="0.25">
      <c r="J901" s="114"/>
      <c r="K901" s="114"/>
      <c r="L901" s="114"/>
      <c r="M901" s="114"/>
    </row>
    <row r="902" spans="10:13" x14ac:dyDescent="0.25">
      <c r="J902" s="114"/>
      <c r="K902" s="114"/>
      <c r="L902" s="114"/>
      <c r="M902" s="114"/>
    </row>
    <row r="903" spans="10:13" x14ac:dyDescent="0.25">
      <c r="J903" s="114"/>
      <c r="K903" s="114"/>
      <c r="L903" s="114"/>
      <c r="M903" s="114"/>
    </row>
    <row r="904" spans="10:13" x14ac:dyDescent="0.25">
      <c r="J904" s="114"/>
      <c r="K904" s="114"/>
      <c r="L904" s="114"/>
      <c r="M904" s="114"/>
    </row>
    <row r="905" spans="10:13" x14ac:dyDescent="0.25">
      <c r="J905" s="114"/>
      <c r="K905" s="114"/>
      <c r="L905" s="114"/>
      <c r="M905" s="114"/>
    </row>
    <row r="906" spans="10:13" x14ac:dyDescent="0.25">
      <c r="J906" s="114"/>
      <c r="K906" s="114"/>
      <c r="L906" s="114"/>
      <c r="M906" s="114"/>
    </row>
    <row r="907" spans="10:13" x14ac:dyDescent="0.25">
      <c r="J907" s="114"/>
      <c r="K907" s="114"/>
      <c r="L907" s="114"/>
      <c r="M907" s="114"/>
    </row>
    <row r="908" spans="10:13" x14ac:dyDescent="0.25">
      <c r="J908" s="114"/>
      <c r="K908" s="114"/>
      <c r="L908" s="114"/>
      <c r="M908" s="114"/>
    </row>
    <row r="909" spans="10:13" x14ac:dyDescent="0.25">
      <c r="J909" s="114"/>
      <c r="K909" s="114"/>
      <c r="L909" s="114"/>
      <c r="M909" s="114"/>
    </row>
    <row r="910" spans="10:13" x14ac:dyDescent="0.25">
      <c r="J910" s="114"/>
      <c r="K910" s="114"/>
      <c r="L910" s="114"/>
      <c r="M910" s="114"/>
    </row>
    <row r="911" spans="10:13" x14ac:dyDescent="0.25">
      <c r="J911" s="114"/>
      <c r="K911" s="114"/>
      <c r="L911" s="114"/>
      <c r="M911" s="114"/>
    </row>
    <row r="912" spans="10:13" x14ac:dyDescent="0.25">
      <c r="J912" s="114"/>
      <c r="K912" s="114"/>
      <c r="L912" s="114"/>
      <c r="M912" s="114"/>
    </row>
    <row r="913" spans="10:13" x14ac:dyDescent="0.25">
      <c r="J913" s="114"/>
      <c r="K913" s="114"/>
      <c r="L913" s="114"/>
      <c r="M913" s="114"/>
    </row>
    <row r="914" spans="10:13" x14ac:dyDescent="0.25">
      <c r="J914" s="114"/>
      <c r="K914" s="114"/>
      <c r="L914" s="114"/>
      <c r="M914" s="114"/>
    </row>
    <row r="915" spans="10:13" x14ac:dyDescent="0.25">
      <c r="J915" s="114"/>
      <c r="K915" s="114"/>
      <c r="L915" s="114"/>
      <c r="M915" s="114"/>
    </row>
    <row r="916" spans="10:13" x14ac:dyDescent="0.25">
      <c r="J916" s="114"/>
      <c r="K916" s="114"/>
      <c r="L916" s="114"/>
      <c r="M916" s="114"/>
    </row>
    <row r="917" spans="10:13" x14ac:dyDescent="0.25">
      <c r="J917" s="114"/>
      <c r="K917" s="114"/>
      <c r="L917" s="114"/>
      <c r="M917" s="114"/>
    </row>
    <row r="918" spans="10:13" x14ac:dyDescent="0.25">
      <c r="J918" s="114"/>
      <c r="K918" s="114"/>
      <c r="L918" s="114"/>
      <c r="M918" s="114"/>
    </row>
    <row r="919" spans="10:13" x14ac:dyDescent="0.25">
      <c r="J919" s="114"/>
      <c r="K919" s="114"/>
      <c r="L919" s="114"/>
      <c r="M919" s="114"/>
    </row>
    <row r="920" spans="10:13" x14ac:dyDescent="0.25">
      <c r="J920" s="114"/>
      <c r="K920" s="114"/>
      <c r="L920" s="114"/>
      <c r="M920" s="114"/>
    </row>
    <row r="921" spans="10:13" x14ac:dyDescent="0.25">
      <c r="J921" s="114"/>
      <c r="K921" s="114"/>
      <c r="L921" s="114"/>
      <c r="M921" s="114"/>
    </row>
    <row r="922" spans="10:13" x14ac:dyDescent="0.25">
      <c r="J922" s="114"/>
      <c r="K922" s="114"/>
      <c r="L922" s="114"/>
      <c r="M922" s="114"/>
    </row>
    <row r="923" spans="10:13" x14ac:dyDescent="0.25">
      <c r="J923" s="114"/>
      <c r="K923" s="114"/>
      <c r="L923" s="114"/>
      <c r="M923" s="114"/>
    </row>
    <row r="924" spans="10:13" x14ac:dyDescent="0.25">
      <c r="J924" s="114"/>
      <c r="K924" s="114"/>
      <c r="L924" s="114"/>
      <c r="M924" s="114"/>
    </row>
    <row r="925" spans="10:13" x14ac:dyDescent="0.25">
      <c r="J925" s="114"/>
      <c r="K925" s="114"/>
      <c r="L925" s="114"/>
      <c r="M925" s="114"/>
    </row>
    <row r="926" spans="10:13" x14ac:dyDescent="0.25">
      <c r="J926" s="114"/>
      <c r="K926" s="114"/>
      <c r="L926" s="114"/>
      <c r="M926" s="114"/>
    </row>
    <row r="927" spans="10:13" x14ac:dyDescent="0.25">
      <c r="J927" s="114"/>
      <c r="K927" s="114"/>
      <c r="L927" s="114"/>
      <c r="M927" s="114"/>
    </row>
    <row r="928" spans="10:13" x14ac:dyDescent="0.25">
      <c r="J928" s="114"/>
      <c r="K928" s="114"/>
      <c r="L928" s="114"/>
      <c r="M928" s="114"/>
    </row>
    <row r="929" spans="10:13" x14ac:dyDescent="0.25">
      <c r="J929" s="114"/>
      <c r="K929" s="114"/>
      <c r="L929" s="114"/>
      <c r="M929" s="114"/>
    </row>
    <row r="930" spans="10:13" x14ac:dyDescent="0.25">
      <c r="J930" s="114"/>
      <c r="K930" s="114"/>
      <c r="L930" s="114"/>
      <c r="M930" s="114"/>
    </row>
    <row r="931" spans="10:13" x14ac:dyDescent="0.25">
      <c r="J931" s="114"/>
      <c r="K931" s="114"/>
      <c r="L931" s="114"/>
      <c r="M931" s="114"/>
    </row>
    <row r="932" spans="10:13" x14ac:dyDescent="0.25">
      <c r="J932" s="114"/>
      <c r="K932" s="114"/>
      <c r="L932" s="114"/>
      <c r="M932" s="114"/>
    </row>
    <row r="933" spans="10:13" x14ac:dyDescent="0.25">
      <c r="J933" s="114"/>
      <c r="K933" s="114"/>
      <c r="L933" s="114"/>
      <c r="M933" s="114"/>
    </row>
    <row r="934" spans="10:13" x14ac:dyDescent="0.25">
      <c r="J934" s="114"/>
      <c r="K934" s="114"/>
      <c r="L934" s="114"/>
      <c r="M934" s="114"/>
    </row>
    <row r="935" spans="10:13" x14ac:dyDescent="0.25">
      <c r="J935" s="114"/>
      <c r="K935" s="114"/>
      <c r="L935" s="114"/>
      <c r="M935" s="114"/>
    </row>
    <row r="936" spans="10:13" x14ac:dyDescent="0.25">
      <c r="J936" s="114"/>
      <c r="K936" s="114"/>
      <c r="L936" s="114"/>
      <c r="M936" s="114"/>
    </row>
    <row r="937" spans="10:13" x14ac:dyDescent="0.25">
      <c r="J937" s="114"/>
      <c r="K937" s="114"/>
      <c r="L937" s="114"/>
      <c r="M937" s="114"/>
    </row>
    <row r="938" spans="10:13" x14ac:dyDescent="0.25">
      <c r="J938" s="114"/>
      <c r="K938" s="114"/>
      <c r="L938" s="114"/>
      <c r="M938" s="114"/>
    </row>
    <row r="939" spans="10:13" x14ac:dyDescent="0.25">
      <c r="J939" s="114"/>
      <c r="K939" s="114"/>
      <c r="L939" s="114"/>
      <c r="M939" s="114"/>
    </row>
    <row r="940" spans="10:13" x14ac:dyDescent="0.25">
      <c r="J940" s="114"/>
      <c r="K940" s="114"/>
      <c r="L940" s="114"/>
      <c r="M940" s="114"/>
    </row>
    <row r="941" spans="10:13" x14ac:dyDescent="0.25">
      <c r="J941" s="114"/>
      <c r="K941" s="114"/>
      <c r="L941" s="114"/>
      <c r="M941" s="114"/>
    </row>
    <row r="942" spans="10:13" x14ac:dyDescent="0.25">
      <c r="J942" s="114"/>
      <c r="K942" s="114"/>
      <c r="L942" s="114"/>
      <c r="M942" s="114"/>
    </row>
    <row r="943" spans="10:13" x14ac:dyDescent="0.25">
      <c r="J943" s="114"/>
      <c r="K943" s="114"/>
      <c r="L943" s="114"/>
      <c r="M943" s="114"/>
    </row>
    <row r="944" spans="10:13" x14ac:dyDescent="0.25">
      <c r="J944" s="114"/>
      <c r="K944" s="114"/>
      <c r="L944" s="114"/>
      <c r="M944" s="114"/>
    </row>
    <row r="945" spans="10:13" x14ac:dyDescent="0.25">
      <c r="J945" s="114"/>
      <c r="K945" s="114"/>
      <c r="L945" s="114"/>
      <c r="M945" s="114"/>
    </row>
    <row r="946" spans="10:13" x14ac:dyDescent="0.25">
      <c r="J946" s="114"/>
      <c r="K946" s="114"/>
      <c r="L946" s="114"/>
      <c r="M946" s="114"/>
    </row>
    <row r="947" spans="10:13" x14ac:dyDescent="0.25">
      <c r="J947" s="114"/>
      <c r="K947" s="114"/>
      <c r="L947" s="114"/>
      <c r="M947" s="114"/>
    </row>
    <row r="948" spans="10:13" x14ac:dyDescent="0.25">
      <c r="J948" s="114"/>
      <c r="K948" s="114"/>
      <c r="L948" s="114"/>
      <c r="M948" s="114"/>
    </row>
    <row r="949" spans="10:13" x14ac:dyDescent="0.25">
      <c r="J949" s="114"/>
      <c r="K949" s="114"/>
      <c r="L949" s="114"/>
      <c r="M949" s="114"/>
    </row>
    <row r="950" spans="10:13" x14ac:dyDescent="0.25">
      <c r="J950" s="114"/>
      <c r="K950" s="114"/>
      <c r="L950" s="114"/>
      <c r="M950" s="114"/>
    </row>
    <row r="951" spans="10:13" x14ac:dyDescent="0.25">
      <c r="J951" s="114"/>
      <c r="K951" s="114"/>
      <c r="L951" s="114"/>
      <c r="M951" s="114"/>
    </row>
    <row r="952" spans="10:13" x14ac:dyDescent="0.25">
      <c r="J952" s="114"/>
      <c r="K952" s="114"/>
      <c r="L952" s="114"/>
      <c r="M952" s="114"/>
    </row>
    <row r="953" spans="10:13" x14ac:dyDescent="0.25">
      <c r="J953" s="114"/>
      <c r="K953" s="114"/>
      <c r="L953" s="114"/>
      <c r="M953" s="114"/>
    </row>
    <row r="954" spans="10:13" x14ac:dyDescent="0.25">
      <c r="J954" s="114"/>
      <c r="K954" s="114"/>
      <c r="L954" s="114"/>
      <c r="M954" s="114"/>
    </row>
    <row r="955" spans="10:13" x14ac:dyDescent="0.25">
      <c r="J955" s="114"/>
      <c r="K955" s="114"/>
      <c r="L955" s="114"/>
      <c r="M955" s="114"/>
    </row>
    <row r="956" spans="10:13" x14ac:dyDescent="0.25">
      <c r="J956" s="114"/>
      <c r="K956" s="114"/>
      <c r="L956" s="114"/>
      <c r="M956" s="114"/>
    </row>
    <row r="957" spans="10:13" x14ac:dyDescent="0.25">
      <c r="J957" s="114"/>
      <c r="K957" s="114"/>
      <c r="L957" s="114"/>
      <c r="M957" s="114"/>
    </row>
    <row r="958" spans="10:13" x14ac:dyDescent="0.25">
      <c r="J958" s="114"/>
      <c r="K958" s="114"/>
      <c r="L958" s="114"/>
      <c r="M958" s="114"/>
    </row>
    <row r="959" spans="10:13" x14ac:dyDescent="0.25">
      <c r="J959" s="114"/>
      <c r="K959" s="114"/>
      <c r="L959" s="114"/>
      <c r="M959" s="114"/>
    </row>
    <row r="960" spans="10:13" x14ac:dyDescent="0.25">
      <c r="J960" s="114"/>
      <c r="K960" s="114"/>
      <c r="L960" s="114"/>
      <c r="M960" s="114"/>
    </row>
    <row r="961" spans="10:13" x14ac:dyDescent="0.25">
      <c r="J961" s="114"/>
      <c r="K961" s="114"/>
      <c r="L961" s="114"/>
      <c r="M961" s="114"/>
    </row>
    <row r="962" spans="10:13" x14ac:dyDescent="0.25">
      <c r="J962" s="114"/>
      <c r="K962" s="114"/>
      <c r="L962" s="114"/>
      <c r="M962" s="114"/>
    </row>
    <row r="963" spans="10:13" x14ac:dyDescent="0.25">
      <c r="J963" s="114"/>
      <c r="K963" s="114"/>
      <c r="L963" s="114"/>
      <c r="M963" s="114"/>
    </row>
    <row r="964" spans="10:13" x14ac:dyDescent="0.25">
      <c r="J964" s="114"/>
      <c r="K964" s="114"/>
      <c r="L964" s="114"/>
      <c r="M964" s="114"/>
    </row>
    <row r="965" spans="10:13" x14ac:dyDescent="0.25">
      <c r="J965" s="114"/>
      <c r="K965" s="114"/>
      <c r="L965" s="114"/>
      <c r="M965" s="114"/>
    </row>
    <row r="966" spans="10:13" x14ac:dyDescent="0.25">
      <c r="J966" s="114"/>
      <c r="K966" s="114"/>
      <c r="L966" s="114"/>
      <c r="M966" s="114"/>
    </row>
    <row r="967" spans="10:13" x14ac:dyDescent="0.25">
      <c r="J967" s="114"/>
      <c r="K967" s="114"/>
      <c r="L967" s="114"/>
      <c r="M967" s="114"/>
    </row>
    <row r="968" spans="10:13" x14ac:dyDescent="0.25">
      <c r="J968" s="114"/>
      <c r="K968" s="114"/>
      <c r="L968" s="114"/>
      <c r="M968" s="114"/>
    </row>
    <row r="969" spans="10:13" x14ac:dyDescent="0.25">
      <c r="J969" s="114"/>
      <c r="K969" s="114"/>
      <c r="L969" s="114"/>
      <c r="M969" s="114"/>
    </row>
    <row r="970" spans="10:13" x14ac:dyDescent="0.25">
      <c r="J970" s="114"/>
      <c r="K970" s="114"/>
      <c r="L970" s="114"/>
      <c r="M970" s="114"/>
    </row>
    <row r="971" spans="10:13" x14ac:dyDescent="0.25">
      <c r="J971" s="114"/>
      <c r="K971" s="114"/>
      <c r="L971" s="114"/>
      <c r="M971" s="114"/>
    </row>
    <row r="972" spans="10:13" x14ac:dyDescent="0.25">
      <c r="J972" s="114"/>
      <c r="K972" s="114"/>
      <c r="L972" s="114"/>
      <c r="M972" s="114"/>
    </row>
    <row r="973" spans="10:13" x14ac:dyDescent="0.25">
      <c r="J973" s="114"/>
      <c r="K973" s="114"/>
      <c r="L973" s="114"/>
      <c r="M973" s="114"/>
    </row>
    <row r="974" spans="10:13" x14ac:dyDescent="0.25">
      <c r="J974" s="114"/>
      <c r="K974" s="114"/>
      <c r="L974" s="114"/>
      <c r="M974" s="114"/>
    </row>
    <row r="975" spans="10:13" x14ac:dyDescent="0.25">
      <c r="J975" s="114"/>
      <c r="K975" s="114"/>
      <c r="L975" s="114"/>
      <c r="M975" s="114"/>
    </row>
    <row r="976" spans="10:13" x14ac:dyDescent="0.25">
      <c r="J976" s="114"/>
      <c r="K976" s="114"/>
      <c r="L976" s="114"/>
      <c r="M976" s="114"/>
    </row>
    <row r="977" spans="10:13" x14ac:dyDescent="0.25">
      <c r="J977" s="114"/>
      <c r="K977" s="114"/>
      <c r="L977" s="114"/>
      <c r="M977" s="114"/>
    </row>
    <row r="978" spans="10:13" x14ac:dyDescent="0.25">
      <c r="J978" s="114"/>
      <c r="K978" s="114"/>
      <c r="L978" s="114"/>
      <c r="M978" s="114"/>
    </row>
    <row r="979" spans="10:13" x14ac:dyDescent="0.25">
      <c r="J979" s="114"/>
      <c r="K979" s="114"/>
      <c r="L979" s="114"/>
      <c r="M979" s="114"/>
    </row>
    <row r="980" spans="10:13" x14ac:dyDescent="0.25">
      <c r="J980" s="114"/>
      <c r="K980" s="114"/>
      <c r="L980" s="114"/>
      <c r="M980" s="114"/>
    </row>
    <row r="981" spans="10:13" x14ac:dyDescent="0.25">
      <c r="J981" s="114"/>
      <c r="K981" s="114"/>
      <c r="L981" s="114"/>
      <c r="M981" s="114"/>
    </row>
    <row r="982" spans="10:13" x14ac:dyDescent="0.25">
      <c r="J982" s="114"/>
      <c r="K982" s="114"/>
      <c r="L982" s="114"/>
      <c r="M982" s="114"/>
    </row>
    <row r="983" spans="10:13" x14ac:dyDescent="0.25">
      <c r="J983" s="114"/>
      <c r="K983" s="114"/>
      <c r="L983" s="114"/>
      <c r="M983" s="114"/>
    </row>
    <row r="984" spans="10:13" x14ac:dyDescent="0.25">
      <c r="J984" s="114"/>
      <c r="K984" s="114"/>
      <c r="L984" s="114"/>
      <c r="M984" s="114"/>
    </row>
    <row r="985" spans="10:13" x14ac:dyDescent="0.25">
      <c r="J985" s="114"/>
      <c r="K985" s="114"/>
      <c r="L985" s="114"/>
      <c r="M985" s="114"/>
    </row>
    <row r="986" spans="10:13" x14ac:dyDescent="0.25">
      <c r="J986" s="114"/>
      <c r="K986" s="114"/>
      <c r="L986" s="114"/>
      <c r="M986" s="114"/>
    </row>
    <row r="987" spans="10:13" x14ac:dyDescent="0.25">
      <c r="J987" s="114"/>
      <c r="K987" s="114"/>
      <c r="L987" s="114"/>
      <c r="M987" s="114"/>
    </row>
    <row r="988" spans="10:13" x14ac:dyDescent="0.25">
      <c r="J988" s="114"/>
      <c r="K988" s="114"/>
      <c r="L988" s="114"/>
      <c r="M988" s="114"/>
    </row>
    <row r="989" spans="10:13" x14ac:dyDescent="0.25">
      <c r="J989" s="114"/>
      <c r="K989" s="114"/>
      <c r="L989" s="114"/>
      <c r="M989" s="114"/>
    </row>
    <row r="990" spans="10:13" x14ac:dyDescent="0.25">
      <c r="J990" s="114"/>
      <c r="K990" s="114"/>
      <c r="L990" s="114"/>
      <c r="M990" s="114"/>
    </row>
    <row r="991" spans="10:13" x14ac:dyDescent="0.25">
      <c r="J991" s="114"/>
      <c r="K991" s="114"/>
      <c r="L991" s="114"/>
      <c r="M991" s="114"/>
    </row>
    <row r="992" spans="10:13" x14ac:dyDescent="0.25">
      <c r="J992" s="114"/>
      <c r="K992" s="114"/>
      <c r="L992" s="114"/>
      <c r="M992" s="114"/>
    </row>
    <row r="993" spans="10:13" x14ac:dyDescent="0.25">
      <c r="J993" s="114"/>
      <c r="K993" s="114"/>
      <c r="L993" s="114"/>
      <c r="M993" s="114"/>
    </row>
    <row r="994" spans="10:13" x14ac:dyDescent="0.25">
      <c r="J994" s="114"/>
      <c r="K994" s="114"/>
      <c r="L994" s="114"/>
      <c r="M994" s="114"/>
    </row>
    <row r="995" spans="10:13" x14ac:dyDescent="0.25">
      <c r="J995" s="114"/>
      <c r="K995" s="114"/>
      <c r="L995" s="114"/>
      <c r="M995" s="114"/>
    </row>
    <row r="996" spans="10:13" x14ac:dyDescent="0.25">
      <c r="J996" s="114"/>
      <c r="K996" s="114"/>
      <c r="L996" s="114"/>
      <c r="M996" s="114"/>
    </row>
    <row r="997" spans="10:13" x14ac:dyDescent="0.25">
      <c r="J997" s="114"/>
      <c r="K997" s="114"/>
      <c r="L997" s="114"/>
      <c r="M997" s="114"/>
    </row>
    <row r="998" spans="10:13" x14ac:dyDescent="0.25">
      <c r="J998" s="114"/>
      <c r="K998" s="114"/>
      <c r="L998" s="114"/>
      <c r="M998" s="114"/>
    </row>
    <row r="999" spans="10:13" x14ac:dyDescent="0.25">
      <c r="J999" s="114"/>
      <c r="K999" s="114"/>
      <c r="L999" s="114"/>
      <c r="M999" s="114"/>
    </row>
    <row r="1000" spans="10:13" x14ac:dyDescent="0.25">
      <c r="J1000" s="114"/>
      <c r="K1000" s="114"/>
      <c r="L1000" s="114"/>
      <c r="M1000" s="114"/>
    </row>
    <row r="1001" spans="10:13" x14ac:dyDescent="0.25">
      <c r="J1001" s="114"/>
      <c r="K1001" s="114"/>
      <c r="L1001" s="114"/>
      <c r="M1001" s="114"/>
    </row>
    <row r="1002" spans="10:13" x14ac:dyDescent="0.25">
      <c r="J1002" s="114"/>
      <c r="K1002" s="114"/>
      <c r="L1002" s="114"/>
      <c r="M1002" s="114"/>
    </row>
    <row r="1003" spans="10:13" x14ac:dyDescent="0.25">
      <c r="J1003" s="114"/>
      <c r="K1003" s="114"/>
      <c r="L1003" s="114"/>
      <c r="M1003" s="114"/>
    </row>
    <row r="1004" spans="10:13" x14ac:dyDescent="0.25">
      <c r="J1004" s="114"/>
      <c r="K1004" s="114"/>
      <c r="L1004" s="114"/>
      <c r="M1004" s="114"/>
    </row>
    <row r="1005" spans="10:13" x14ac:dyDescent="0.25">
      <c r="J1005" s="114"/>
      <c r="K1005" s="114"/>
      <c r="L1005" s="114"/>
      <c r="M1005" s="114"/>
    </row>
    <row r="1006" spans="10:13" x14ac:dyDescent="0.25">
      <c r="J1006" s="114"/>
      <c r="K1006" s="114"/>
      <c r="L1006" s="114"/>
      <c r="M1006" s="114"/>
    </row>
    <row r="1007" spans="10:13" x14ac:dyDescent="0.25">
      <c r="J1007" s="114"/>
      <c r="K1007" s="114"/>
      <c r="L1007" s="114"/>
      <c r="M1007" s="114"/>
    </row>
    <row r="1008" spans="10:13" x14ac:dyDescent="0.25">
      <c r="J1008" s="114"/>
      <c r="K1008" s="114"/>
      <c r="L1008" s="114"/>
      <c r="M1008" s="114"/>
    </row>
    <row r="1009" spans="10:13" x14ac:dyDescent="0.25">
      <c r="J1009" s="114"/>
      <c r="K1009" s="114"/>
      <c r="L1009" s="114"/>
      <c r="M1009" s="114"/>
    </row>
    <row r="1010" spans="10:13" x14ac:dyDescent="0.25">
      <c r="J1010" s="114"/>
      <c r="K1010" s="114"/>
      <c r="L1010" s="114"/>
      <c r="M1010" s="114"/>
    </row>
    <row r="1011" spans="10:13" x14ac:dyDescent="0.25">
      <c r="J1011" s="114"/>
      <c r="K1011" s="114"/>
      <c r="L1011" s="114"/>
      <c r="M1011" s="114"/>
    </row>
    <row r="1012" spans="10:13" x14ac:dyDescent="0.25">
      <c r="J1012" s="114"/>
      <c r="K1012" s="114"/>
      <c r="L1012" s="114"/>
      <c r="M1012" s="114"/>
    </row>
    <row r="1013" spans="10:13" x14ac:dyDescent="0.25">
      <c r="J1013" s="114"/>
      <c r="K1013" s="114"/>
      <c r="L1013" s="114"/>
      <c r="M1013" s="114"/>
    </row>
    <row r="1014" spans="10:13" x14ac:dyDescent="0.25">
      <c r="J1014" s="114"/>
      <c r="K1014" s="114"/>
      <c r="L1014" s="114"/>
      <c r="M1014" s="114"/>
    </row>
    <row r="1015" spans="10:13" x14ac:dyDescent="0.25">
      <c r="J1015" s="114"/>
      <c r="K1015" s="114"/>
      <c r="L1015" s="114"/>
      <c r="M1015" s="114"/>
    </row>
    <row r="1016" spans="10:13" x14ac:dyDescent="0.25">
      <c r="J1016" s="114"/>
      <c r="K1016" s="114"/>
      <c r="L1016" s="114"/>
      <c r="M1016" s="114"/>
    </row>
    <row r="1017" spans="10:13" x14ac:dyDescent="0.25">
      <c r="J1017" s="114"/>
      <c r="K1017" s="114"/>
      <c r="L1017" s="114"/>
      <c r="M1017" s="114"/>
    </row>
    <row r="1018" spans="10:13" x14ac:dyDescent="0.25">
      <c r="J1018" s="114"/>
      <c r="K1018" s="114"/>
      <c r="L1018" s="114"/>
      <c r="M1018" s="114"/>
    </row>
    <row r="1019" spans="10:13" x14ac:dyDescent="0.25">
      <c r="J1019" s="114"/>
      <c r="K1019" s="114"/>
      <c r="L1019" s="114"/>
      <c r="M1019" s="114"/>
    </row>
    <row r="1020" spans="10:13" x14ac:dyDescent="0.25">
      <c r="J1020" s="114"/>
      <c r="K1020" s="114"/>
      <c r="L1020" s="114"/>
      <c r="M1020" s="114"/>
    </row>
    <row r="1021" spans="10:13" x14ac:dyDescent="0.25">
      <c r="J1021" s="114"/>
      <c r="K1021" s="114"/>
      <c r="L1021" s="114"/>
      <c r="M1021" s="114"/>
    </row>
    <row r="1022" spans="10:13" x14ac:dyDescent="0.25">
      <c r="J1022" s="114"/>
      <c r="K1022" s="114"/>
      <c r="L1022" s="114"/>
      <c r="M1022" s="114"/>
    </row>
    <row r="1023" spans="10:13" x14ac:dyDescent="0.25">
      <c r="J1023" s="114"/>
      <c r="K1023" s="114"/>
      <c r="L1023" s="114"/>
      <c r="M1023" s="114"/>
    </row>
    <row r="1024" spans="10:13" x14ac:dyDescent="0.25">
      <c r="J1024" s="114"/>
      <c r="K1024" s="114"/>
      <c r="L1024" s="114"/>
      <c r="M1024" s="114"/>
    </row>
    <row r="1025" spans="10:13" x14ac:dyDescent="0.25">
      <c r="J1025" s="114"/>
      <c r="K1025" s="114"/>
      <c r="L1025" s="114"/>
      <c r="M1025" s="114"/>
    </row>
    <row r="1026" spans="10:13" x14ac:dyDescent="0.25">
      <c r="J1026" s="114"/>
      <c r="K1026" s="114"/>
      <c r="L1026" s="114"/>
      <c r="M1026" s="114"/>
    </row>
    <row r="1027" spans="10:13" x14ac:dyDescent="0.25">
      <c r="J1027" s="114"/>
      <c r="K1027" s="114"/>
      <c r="L1027" s="114"/>
      <c r="M1027" s="114"/>
    </row>
    <row r="1028" spans="10:13" x14ac:dyDescent="0.25">
      <c r="J1028" s="114"/>
      <c r="K1028" s="114"/>
      <c r="L1028" s="114"/>
      <c r="M1028" s="114"/>
    </row>
    <row r="1029" spans="10:13" x14ac:dyDescent="0.25">
      <c r="J1029" s="114"/>
      <c r="K1029" s="114"/>
      <c r="L1029" s="114"/>
      <c r="M1029" s="114"/>
    </row>
    <row r="1030" spans="10:13" x14ac:dyDescent="0.25">
      <c r="J1030" s="114"/>
      <c r="K1030" s="114"/>
      <c r="L1030" s="114"/>
      <c r="M1030" s="114"/>
    </row>
    <row r="1031" spans="10:13" x14ac:dyDescent="0.25">
      <c r="J1031" s="114"/>
      <c r="K1031" s="114"/>
      <c r="L1031" s="114"/>
      <c r="M1031" s="114"/>
    </row>
    <row r="1032" spans="10:13" x14ac:dyDescent="0.25">
      <c r="J1032" s="114"/>
      <c r="K1032" s="114"/>
      <c r="L1032" s="114"/>
      <c r="M1032" s="114"/>
    </row>
    <row r="1033" spans="10:13" x14ac:dyDescent="0.25">
      <c r="J1033" s="114"/>
      <c r="K1033" s="114"/>
      <c r="L1033" s="114"/>
      <c r="M1033" s="114"/>
    </row>
    <row r="1034" spans="10:13" x14ac:dyDescent="0.25">
      <c r="J1034" s="114"/>
      <c r="K1034" s="114"/>
      <c r="L1034" s="114"/>
      <c r="M1034" s="114"/>
    </row>
    <row r="1035" spans="10:13" x14ac:dyDescent="0.25">
      <c r="J1035" s="114"/>
      <c r="K1035" s="114"/>
      <c r="L1035" s="114"/>
      <c r="M1035" s="114"/>
    </row>
    <row r="1036" spans="10:13" x14ac:dyDescent="0.25">
      <c r="J1036" s="114"/>
      <c r="K1036" s="114"/>
      <c r="L1036" s="114"/>
      <c r="M1036" s="114"/>
    </row>
    <row r="1037" spans="10:13" x14ac:dyDescent="0.25">
      <c r="J1037" s="114"/>
      <c r="K1037" s="114"/>
      <c r="L1037" s="114"/>
      <c r="M1037" s="114"/>
    </row>
    <row r="1038" spans="10:13" x14ac:dyDescent="0.25">
      <c r="J1038" s="114"/>
      <c r="K1038" s="114"/>
      <c r="L1038" s="114"/>
      <c r="M1038" s="114"/>
    </row>
    <row r="1039" spans="10:13" x14ac:dyDescent="0.25">
      <c r="J1039" s="114"/>
      <c r="K1039" s="114"/>
      <c r="L1039" s="114"/>
      <c r="M1039" s="114"/>
    </row>
    <row r="1040" spans="10:13" x14ac:dyDescent="0.25">
      <c r="J1040" s="114"/>
      <c r="K1040" s="114"/>
      <c r="L1040" s="114"/>
      <c r="M1040" s="114"/>
    </row>
    <row r="1041" spans="10:13" x14ac:dyDescent="0.25">
      <c r="J1041" s="114"/>
      <c r="K1041" s="114"/>
      <c r="L1041" s="114"/>
      <c r="M1041" s="114"/>
    </row>
    <row r="1042" spans="10:13" x14ac:dyDescent="0.25">
      <c r="J1042" s="114"/>
      <c r="K1042" s="114"/>
      <c r="L1042" s="114"/>
      <c r="M1042" s="114"/>
    </row>
    <row r="1043" spans="10:13" x14ac:dyDescent="0.25">
      <c r="J1043" s="114"/>
      <c r="K1043" s="114"/>
      <c r="L1043" s="114"/>
      <c r="M1043" s="114"/>
    </row>
    <row r="1044" spans="10:13" x14ac:dyDescent="0.25">
      <c r="J1044" s="114"/>
      <c r="K1044" s="114"/>
      <c r="L1044" s="114"/>
      <c r="M1044" s="114"/>
    </row>
    <row r="1045" spans="10:13" x14ac:dyDescent="0.25">
      <c r="J1045" s="114"/>
      <c r="K1045" s="114"/>
      <c r="L1045" s="114"/>
      <c r="M1045" s="114"/>
    </row>
    <row r="1046" spans="10:13" x14ac:dyDescent="0.25">
      <c r="J1046" s="114"/>
      <c r="K1046" s="114"/>
      <c r="L1046" s="114"/>
      <c r="M1046" s="114"/>
    </row>
    <row r="1047" spans="10:13" x14ac:dyDescent="0.25">
      <c r="J1047" s="114"/>
      <c r="K1047" s="114"/>
      <c r="L1047" s="114"/>
      <c r="M1047" s="114"/>
    </row>
    <row r="1048" spans="10:13" x14ac:dyDescent="0.25">
      <c r="J1048" s="114"/>
      <c r="K1048" s="114"/>
      <c r="L1048" s="114"/>
      <c r="M1048" s="114"/>
    </row>
    <row r="1049" spans="10:13" x14ac:dyDescent="0.25">
      <c r="J1049" s="114"/>
      <c r="K1049" s="114"/>
      <c r="L1049" s="114"/>
      <c r="M1049" s="114"/>
    </row>
    <row r="1050" spans="10:13" x14ac:dyDescent="0.25">
      <c r="J1050" s="114"/>
      <c r="K1050" s="114"/>
      <c r="L1050" s="114"/>
      <c r="M1050" s="114"/>
    </row>
    <row r="1051" spans="10:13" x14ac:dyDescent="0.25">
      <c r="J1051" s="114"/>
      <c r="K1051" s="114"/>
      <c r="L1051" s="114"/>
      <c r="M1051" s="114"/>
    </row>
    <row r="1052" spans="10:13" x14ac:dyDescent="0.25">
      <c r="J1052" s="114"/>
      <c r="K1052" s="114"/>
      <c r="L1052" s="114"/>
      <c r="M1052" s="114"/>
    </row>
    <row r="1053" spans="10:13" x14ac:dyDescent="0.25">
      <c r="J1053" s="114"/>
      <c r="K1053" s="114"/>
      <c r="L1053" s="114"/>
      <c r="M1053" s="114"/>
    </row>
    <row r="1054" spans="10:13" x14ac:dyDescent="0.25">
      <c r="J1054" s="114"/>
      <c r="K1054" s="114"/>
      <c r="L1054" s="114"/>
      <c r="M1054" s="114"/>
    </row>
    <row r="1055" spans="10:13" x14ac:dyDescent="0.25">
      <c r="J1055" s="114"/>
      <c r="K1055" s="114"/>
      <c r="L1055" s="114"/>
      <c r="M1055" s="114"/>
    </row>
    <row r="1056" spans="10:13" x14ac:dyDescent="0.25">
      <c r="J1056" s="114"/>
      <c r="K1056" s="114"/>
      <c r="L1056" s="114"/>
      <c r="M1056" s="114"/>
    </row>
    <row r="1057" spans="10:13" x14ac:dyDescent="0.25">
      <c r="J1057" s="114"/>
      <c r="K1057" s="114"/>
      <c r="L1057" s="114"/>
      <c r="M1057" s="114"/>
    </row>
    <row r="1058" spans="10:13" x14ac:dyDescent="0.25">
      <c r="J1058" s="114"/>
      <c r="K1058" s="114"/>
      <c r="L1058" s="114"/>
      <c r="M1058" s="114"/>
    </row>
    <row r="1059" spans="10:13" x14ac:dyDescent="0.25">
      <c r="J1059" s="114"/>
      <c r="K1059" s="114"/>
      <c r="L1059" s="114"/>
      <c r="M1059" s="114"/>
    </row>
    <row r="1060" spans="10:13" x14ac:dyDescent="0.25">
      <c r="J1060" s="114"/>
      <c r="K1060" s="114"/>
      <c r="L1060" s="114"/>
      <c r="M1060" s="114"/>
    </row>
    <row r="1061" spans="10:13" x14ac:dyDescent="0.25">
      <c r="J1061" s="114"/>
      <c r="K1061" s="114"/>
      <c r="L1061" s="114"/>
      <c r="M1061" s="114"/>
    </row>
    <row r="1062" spans="10:13" x14ac:dyDescent="0.25">
      <c r="J1062" s="114"/>
      <c r="K1062" s="114"/>
      <c r="L1062" s="114"/>
      <c r="M1062" s="114"/>
    </row>
    <row r="1063" spans="10:13" x14ac:dyDescent="0.25">
      <c r="J1063" s="114"/>
      <c r="K1063" s="114"/>
      <c r="L1063" s="114"/>
      <c r="M1063" s="114"/>
    </row>
    <row r="1064" spans="10:13" x14ac:dyDescent="0.25">
      <c r="J1064" s="114"/>
      <c r="K1064" s="114"/>
      <c r="L1064" s="114"/>
      <c r="M1064" s="114"/>
    </row>
    <row r="1065" spans="10:13" x14ac:dyDescent="0.25">
      <c r="J1065" s="114"/>
      <c r="K1065" s="114"/>
      <c r="L1065" s="114"/>
      <c r="M1065" s="114"/>
    </row>
    <row r="1066" spans="10:13" x14ac:dyDescent="0.25">
      <c r="J1066" s="114"/>
      <c r="K1066" s="114"/>
      <c r="L1066" s="114"/>
      <c r="M1066" s="114"/>
    </row>
    <row r="1067" spans="10:13" x14ac:dyDescent="0.25">
      <c r="J1067" s="114"/>
      <c r="K1067" s="114"/>
      <c r="L1067" s="114"/>
      <c r="M1067" s="114"/>
    </row>
    <row r="1068" spans="10:13" x14ac:dyDescent="0.25">
      <c r="J1068" s="114"/>
      <c r="K1068" s="114"/>
      <c r="L1068" s="114"/>
      <c r="M1068" s="114"/>
    </row>
    <row r="1069" spans="10:13" x14ac:dyDescent="0.25">
      <c r="J1069" s="114"/>
      <c r="K1069" s="114"/>
      <c r="L1069" s="114"/>
      <c r="M1069" s="114"/>
    </row>
    <row r="1070" spans="10:13" x14ac:dyDescent="0.25">
      <c r="J1070" s="114"/>
      <c r="K1070" s="114"/>
      <c r="L1070" s="114"/>
      <c r="M1070" s="114"/>
    </row>
    <row r="1071" spans="10:13" x14ac:dyDescent="0.25">
      <c r="J1071" s="114"/>
      <c r="K1071" s="114"/>
      <c r="L1071" s="114"/>
      <c r="M1071" s="114"/>
    </row>
    <row r="1072" spans="10:13" x14ac:dyDescent="0.25">
      <c r="J1072" s="114"/>
      <c r="K1072" s="114"/>
      <c r="L1072" s="114"/>
      <c r="M1072" s="114"/>
    </row>
    <row r="1073" spans="10:13" x14ac:dyDescent="0.25">
      <c r="J1073" s="114"/>
      <c r="K1073" s="114"/>
      <c r="L1073" s="114"/>
      <c r="M1073" s="114"/>
    </row>
    <row r="1074" spans="10:13" x14ac:dyDescent="0.25">
      <c r="J1074" s="114"/>
      <c r="K1074" s="114"/>
      <c r="L1074" s="114"/>
      <c r="M1074" s="114"/>
    </row>
    <row r="1075" spans="10:13" x14ac:dyDescent="0.25">
      <c r="J1075" s="114"/>
      <c r="K1075" s="114"/>
      <c r="L1075" s="114"/>
      <c r="M1075" s="114"/>
    </row>
    <row r="1076" spans="10:13" x14ac:dyDescent="0.25">
      <c r="J1076" s="114"/>
      <c r="K1076" s="114"/>
      <c r="L1076" s="114"/>
      <c r="M1076" s="114"/>
    </row>
    <row r="1077" spans="10:13" x14ac:dyDescent="0.25">
      <c r="J1077" s="114"/>
      <c r="K1077" s="114"/>
      <c r="L1077" s="114"/>
      <c r="M1077" s="114"/>
    </row>
    <row r="1078" spans="10:13" x14ac:dyDescent="0.25">
      <c r="J1078" s="114"/>
      <c r="K1078" s="114"/>
      <c r="L1078" s="114"/>
      <c r="M1078" s="114"/>
    </row>
    <row r="1079" spans="10:13" x14ac:dyDescent="0.25">
      <c r="J1079" s="114"/>
      <c r="K1079" s="114"/>
      <c r="L1079" s="114"/>
      <c r="M1079" s="114"/>
    </row>
    <row r="1080" spans="10:13" x14ac:dyDescent="0.25">
      <c r="J1080" s="114"/>
      <c r="K1080" s="114"/>
      <c r="L1080" s="114"/>
      <c r="M1080" s="114"/>
    </row>
    <row r="1081" spans="10:13" x14ac:dyDescent="0.25">
      <c r="J1081" s="114"/>
      <c r="K1081" s="114"/>
      <c r="L1081" s="114"/>
      <c r="M1081" s="114"/>
    </row>
    <row r="1082" spans="10:13" x14ac:dyDescent="0.25">
      <c r="J1082" s="114"/>
      <c r="K1082" s="114"/>
      <c r="L1082" s="114"/>
      <c r="M1082" s="114"/>
    </row>
    <row r="1083" spans="10:13" x14ac:dyDescent="0.25">
      <c r="J1083" s="114"/>
      <c r="K1083" s="114"/>
      <c r="L1083" s="114"/>
      <c r="M1083" s="114"/>
    </row>
    <row r="1084" spans="10:13" x14ac:dyDescent="0.25">
      <c r="J1084" s="114"/>
      <c r="K1084" s="114"/>
      <c r="L1084" s="114"/>
      <c r="M1084" s="114"/>
    </row>
    <row r="1085" spans="10:13" x14ac:dyDescent="0.25">
      <c r="J1085" s="114"/>
      <c r="K1085" s="114"/>
      <c r="L1085" s="114"/>
      <c r="M1085" s="114"/>
    </row>
    <row r="1086" spans="10:13" x14ac:dyDescent="0.25">
      <c r="J1086" s="114"/>
      <c r="K1086" s="114"/>
      <c r="L1086" s="114"/>
      <c r="M1086" s="114"/>
    </row>
    <row r="1087" spans="10:13" x14ac:dyDescent="0.25">
      <c r="J1087" s="114"/>
      <c r="K1087" s="114"/>
      <c r="L1087" s="114"/>
      <c r="M1087" s="114"/>
    </row>
    <row r="1088" spans="10:13" x14ac:dyDescent="0.25">
      <c r="J1088" s="114"/>
      <c r="K1088" s="114"/>
      <c r="L1088" s="114"/>
      <c r="M1088" s="114"/>
    </row>
    <row r="1089" spans="10:13" x14ac:dyDescent="0.25">
      <c r="J1089" s="114"/>
      <c r="K1089" s="114"/>
      <c r="L1089" s="114"/>
      <c r="M1089" s="114"/>
    </row>
    <row r="1090" spans="10:13" x14ac:dyDescent="0.25">
      <c r="J1090" s="114"/>
      <c r="K1090" s="114"/>
      <c r="L1090" s="114"/>
      <c r="M1090" s="114"/>
    </row>
    <row r="1091" spans="10:13" x14ac:dyDescent="0.25">
      <c r="J1091" s="114"/>
      <c r="K1091" s="114"/>
      <c r="L1091" s="114"/>
      <c r="M1091" s="114"/>
    </row>
    <row r="1092" spans="10:13" x14ac:dyDescent="0.25">
      <c r="J1092" s="114"/>
      <c r="K1092" s="114"/>
      <c r="L1092" s="114"/>
      <c r="M1092" s="114"/>
    </row>
    <row r="1093" spans="10:13" x14ac:dyDescent="0.25">
      <c r="J1093" s="114"/>
      <c r="K1093" s="114"/>
      <c r="L1093" s="114"/>
      <c r="M1093" s="114"/>
    </row>
    <row r="1094" spans="10:13" x14ac:dyDescent="0.25">
      <c r="J1094" s="114"/>
      <c r="K1094" s="114"/>
      <c r="L1094" s="114"/>
      <c r="M1094" s="114"/>
    </row>
    <row r="1095" spans="10:13" x14ac:dyDescent="0.25">
      <c r="J1095" s="114"/>
      <c r="K1095" s="114"/>
      <c r="L1095" s="114"/>
      <c r="M1095" s="114"/>
    </row>
    <row r="1096" spans="10:13" x14ac:dyDescent="0.25">
      <c r="J1096" s="114"/>
      <c r="K1096" s="114"/>
      <c r="L1096" s="114"/>
      <c r="M1096" s="114"/>
    </row>
    <row r="1097" spans="10:13" x14ac:dyDescent="0.25">
      <c r="J1097" s="114"/>
      <c r="K1097" s="114"/>
      <c r="L1097" s="114"/>
      <c r="M1097" s="114"/>
    </row>
    <row r="1098" spans="10:13" x14ac:dyDescent="0.25">
      <c r="J1098" s="114"/>
      <c r="K1098" s="114"/>
      <c r="L1098" s="114"/>
      <c r="M1098" s="114"/>
    </row>
    <row r="1099" spans="10:13" x14ac:dyDescent="0.25">
      <c r="J1099" s="114"/>
      <c r="K1099" s="114"/>
      <c r="L1099" s="114"/>
      <c r="M1099" s="114"/>
    </row>
    <row r="1100" spans="10:13" x14ac:dyDescent="0.25">
      <c r="J1100" s="114"/>
      <c r="K1100" s="114"/>
      <c r="L1100" s="114"/>
      <c r="M1100" s="114"/>
    </row>
    <row r="1101" spans="10:13" x14ac:dyDescent="0.25">
      <c r="J1101" s="114"/>
      <c r="K1101" s="114"/>
      <c r="L1101" s="114"/>
      <c r="M1101" s="114"/>
    </row>
    <row r="1102" spans="10:13" x14ac:dyDescent="0.25">
      <c r="J1102" s="114"/>
      <c r="K1102" s="114"/>
      <c r="L1102" s="114"/>
      <c r="M1102" s="114"/>
    </row>
    <row r="1103" spans="10:13" x14ac:dyDescent="0.25">
      <c r="J1103" s="114"/>
      <c r="K1103" s="114"/>
      <c r="L1103" s="114"/>
      <c r="M1103" s="114"/>
    </row>
    <row r="1104" spans="10:13" x14ac:dyDescent="0.25">
      <c r="J1104" s="114"/>
      <c r="K1104" s="114"/>
      <c r="L1104" s="114"/>
      <c r="M1104" s="114"/>
    </row>
    <row r="1105" spans="10:13" x14ac:dyDescent="0.25">
      <c r="J1105" s="114"/>
      <c r="K1105" s="114"/>
      <c r="L1105" s="114"/>
      <c r="M1105" s="114"/>
    </row>
    <row r="1106" spans="10:13" x14ac:dyDescent="0.25">
      <c r="J1106" s="114"/>
      <c r="K1106" s="114"/>
      <c r="L1106" s="114"/>
      <c r="M1106" s="114"/>
    </row>
    <row r="1107" spans="10:13" x14ac:dyDescent="0.25">
      <c r="J1107" s="114"/>
      <c r="K1107" s="114"/>
      <c r="L1107" s="114"/>
      <c r="M1107" s="114"/>
    </row>
    <row r="1108" spans="10:13" x14ac:dyDescent="0.25">
      <c r="J1108" s="114"/>
      <c r="K1108" s="114"/>
      <c r="L1108" s="114"/>
      <c r="M1108" s="114"/>
    </row>
    <row r="1109" spans="10:13" x14ac:dyDescent="0.25">
      <c r="J1109" s="114"/>
      <c r="K1109" s="114"/>
      <c r="L1109" s="114"/>
      <c r="M1109" s="114"/>
    </row>
    <row r="1110" spans="10:13" x14ac:dyDescent="0.25">
      <c r="J1110" s="114"/>
      <c r="K1110" s="114"/>
      <c r="L1110" s="114"/>
      <c r="M1110" s="114"/>
    </row>
    <row r="1111" spans="10:13" x14ac:dyDescent="0.25">
      <c r="J1111" s="114"/>
      <c r="K1111" s="114"/>
      <c r="L1111" s="114"/>
      <c r="M1111" s="114"/>
    </row>
    <row r="1112" spans="10:13" x14ac:dyDescent="0.25">
      <c r="J1112" s="114"/>
      <c r="K1112" s="114"/>
      <c r="L1112" s="114"/>
      <c r="M1112" s="114"/>
    </row>
    <row r="1113" spans="10:13" x14ac:dyDescent="0.25">
      <c r="J1113" s="114"/>
      <c r="K1113" s="114"/>
      <c r="L1113" s="114"/>
      <c r="M1113" s="114"/>
    </row>
    <row r="1114" spans="10:13" x14ac:dyDescent="0.25">
      <c r="J1114" s="114"/>
      <c r="K1114" s="114"/>
      <c r="L1114" s="114"/>
      <c r="M1114" s="114"/>
    </row>
    <row r="1115" spans="10:13" x14ac:dyDescent="0.25">
      <c r="J1115" s="114"/>
      <c r="K1115" s="114"/>
      <c r="L1115" s="114"/>
      <c r="M1115" s="114"/>
    </row>
    <row r="1116" spans="10:13" x14ac:dyDescent="0.25">
      <c r="J1116" s="114"/>
      <c r="K1116" s="114"/>
      <c r="L1116" s="114"/>
      <c r="M1116" s="114"/>
    </row>
    <row r="1117" spans="10:13" x14ac:dyDescent="0.25">
      <c r="J1117" s="114"/>
      <c r="K1117" s="114"/>
      <c r="L1117" s="114"/>
      <c r="M1117" s="114"/>
    </row>
    <row r="1118" spans="10:13" x14ac:dyDescent="0.25">
      <c r="J1118" s="114"/>
      <c r="K1118" s="114"/>
      <c r="L1118" s="114"/>
      <c r="M1118" s="114"/>
    </row>
    <row r="1119" spans="10:13" x14ac:dyDescent="0.25">
      <c r="J1119" s="114"/>
      <c r="K1119" s="114"/>
      <c r="L1119" s="114"/>
      <c r="M1119" s="114"/>
    </row>
    <row r="1120" spans="10:13" x14ac:dyDescent="0.25">
      <c r="J1120" s="114"/>
      <c r="K1120" s="114"/>
      <c r="L1120" s="114"/>
      <c r="M1120" s="114"/>
    </row>
    <row r="1121" spans="10:13" x14ac:dyDescent="0.25">
      <c r="J1121" s="114"/>
      <c r="K1121" s="114"/>
      <c r="L1121" s="114"/>
      <c r="M1121" s="114"/>
    </row>
    <row r="1122" spans="10:13" x14ac:dyDescent="0.25">
      <c r="J1122" s="114"/>
      <c r="K1122" s="114"/>
      <c r="L1122" s="114"/>
      <c r="M1122" s="114"/>
    </row>
    <row r="1123" spans="10:13" x14ac:dyDescent="0.25">
      <c r="J1123" s="114"/>
      <c r="K1123" s="114"/>
      <c r="L1123" s="114"/>
      <c r="M1123" s="114"/>
    </row>
    <row r="1124" spans="10:13" x14ac:dyDescent="0.25">
      <c r="J1124" s="114"/>
      <c r="K1124" s="114"/>
      <c r="L1124" s="114"/>
      <c r="M1124" s="114"/>
    </row>
    <row r="1125" spans="10:13" x14ac:dyDescent="0.25">
      <c r="J1125" s="114"/>
      <c r="K1125" s="114"/>
      <c r="L1125" s="114"/>
      <c r="M1125" s="114"/>
    </row>
    <row r="1126" spans="10:13" x14ac:dyDescent="0.25">
      <c r="J1126" s="114"/>
      <c r="K1126" s="114"/>
      <c r="L1126" s="114"/>
      <c r="M1126" s="114"/>
    </row>
    <row r="1127" spans="10:13" x14ac:dyDescent="0.25">
      <c r="J1127" s="114"/>
      <c r="K1127" s="114"/>
      <c r="L1127" s="114"/>
      <c r="M1127" s="114"/>
    </row>
    <row r="1128" spans="10:13" x14ac:dyDescent="0.25">
      <c r="J1128" s="114"/>
      <c r="K1128" s="114"/>
      <c r="L1128" s="114"/>
      <c r="M1128" s="114"/>
    </row>
    <row r="1129" spans="10:13" x14ac:dyDescent="0.25">
      <c r="J1129" s="114"/>
      <c r="K1129" s="114"/>
      <c r="L1129" s="114"/>
      <c r="M1129" s="114"/>
    </row>
    <row r="1130" spans="10:13" x14ac:dyDescent="0.25">
      <c r="J1130" s="114"/>
      <c r="K1130" s="114"/>
      <c r="L1130" s="114"/>
      <c r="M1130" s="114"/>
    </row>
    <row r="1131" spans="10:13" x14ac:dyDescent="0.25">
      <c r="J1131" s="114"/>
      <c r="K1131" s="114"/>
      <c r="L1131" s="114"/>
      <c r="M1131" s="114"/>
    </row>
    <row r="1132" spans="10:13" x14ac:dyDescent="0.25">
      <c r="J1132" s="114"/>
      <c r="K1132" s="114"/>
      <c r="L1132" s="114"/>
      <c r="M1132" s="114"/>
    </row>
    <row r="1133" spans="10:13" x14ac:dyDescent="0.25">
      <c r="J1133" s="114"/>
      <c r="K1133" s="114"/>
      <c r="L1133" s="114"/>
      <c r="M1133" s="114"/>
    </row>
    <row r="1134" spans="10:13" x14ac:dyDescent="0.25">
      <c r="J1134" s="114"/>
      <c r="K1134" s="114"/>
      <c r="L1134" s="114"/>
      <c r="M1134" s="114"/>
    </row>
    <row r="1135" spans="10:13" x14ac:dyDescent="0.25">
      <c r="J1135" s="114"/>
      <c r="K1135" s="114"/>
      <c r="L1135" s="114"/>
      <c r="M1135" s="114"/>
    </row>
    <row r="1136" spans="10:13" x14ac:dyDescent="0.25">
      <c r="J1136" s="114"/>
      <c r="K1136" s="114"/>
      <c r="L1136" s="114"/>
      <c r="M1136" s="114"/>
    </row>
    <row r="1137" spans="10:13" x14ac:dyDescent="0.25">
      <c r="J1137" s="114"/>
      <c r="K1137" s="114"/>
      <c r="L1137" s="114"/>
      <c r="M1137" s="114"/>
    </row>
    <row r="1138" spans="10:13" x14ac:dyDescent="0.25">
      <c r="J1138" s="114"/>
      <c r="K1138" s="114"/>
      <c r="L1138" s="114"/>
      <c r="M1138" s="114"/>
    </row>
    <row r="1139" spans="10:13" x14ac:dyDescent="0.25">
      <c r="J1139" s="114"/>
      <c r="K1139" s="114"/>
      <c r="L1139" s="114"/>
      <c r="M1139" s="114"/>
    </row>
    <row r="1140" spans="10:13" x14ac:dyDescent="0.25">
      <c r="J1140" s="114"/>
      <c r="K1140" s="114"/>
      <c r="L1140" s="114"/>
      <c r="M1140" s="114"/>
    </row>
    <row r="1141" spans="10:13" x14ac:dyDescent="0.25">
      <c r="J1141" s="114"/>
      <c r="K1141" s="114"/>
      <c r="L1141" s="114"/>
      <c r="M1141" s="114"/>
    </row>
    <row r="1142" spans="10:13" x14ac:dyDescent="0.25">
      <c r="J1142" s="114"/>
      <c r="K1142" s="114"/>
      <c r="L1142" s="114"/>
      <c r="M1142" s="114"/>
    </row>
    <row r="1143" spans="10:13" x14ac:dyDescent="0.25">
      <c r="J1143" s="114"/>
      <c r="K1143" s="114"/>
      <c r="L1143" s="114"/>
      <c r="M1143" s="114"/>
    </row>
    <row r="1144" spans="10:13" x14ac:dyDescent="0.25">
      <c r="J1144" s="114"/>
      <c r="K1144" s="114"/>
      <c r="L1144" s="114"/>
      <c r="M1144" s="114"/>
    </row>
    <row r="1145" spans="10:13" x14ac:dyDescent="0.25">
      <c r="J1145" s="114"/>
      <c r="K1145" s="114"/>
      <c r="L1145" s="114"/>
      <c r="M1145" s="114"/>
    </row>
    <row r="1146" spans="10:13" x14ac:dyDescent="0.25">
      <c r="J1146" s="114"/>
      <c r="K1146" s="114"/>
      <c r="L1146" s="114"/>
      <c r="M1146" s="114"/>
    </row>
    <row r="1147" spans="10:13" x14ac:dyDescent="0.25">
      <c r="J1147" s="114"/>
      <c r="K1147" s="114"/>
      <c r="L1147" s="114"/>
      <c r="M1147" s="114"/>
    </row>
    <row r="1148" spans="10:13" x14ac:dyDescent="0.25">
      <c r="J1148" s="114"/>
      <c r="K1148" s="114"/>
      <c r="L1148" s="114"/>
      <c r="M1148" s="114"/>
    </row>
    <row r="1149" spans="10:13" x14ac:dyDescent="0.25">
      <c r="J1149" s="114"/>
      <c r="K1149" s="114"/>
      <c r="L1149" s="114"/>
      <c r="M1149" s="114"/>
    </row>
    <row r="1150" spans="10:13" x14ac:dyDescent="0.25">
      <c r="J1150" s="114"/>
      <c r="K1150" s="114"/>
      <c r="L1150" s="114"/>
      <c r="M1150" s="114"/>
    </row>
    <row r="1151" spans="10:13" x14ac:dyDescent="0.25">
      <c r="J1151" s="114"/>
      <c r="K1151" s="114"/>
      <c r="L1151" s="114"/>
      <c r="M1151" s="114"/>
    </row>
    <row r="1152" spans="10:13" x14ac:dyDescent="0.25">
      <c r="J1152" s="114"/>
      <c r="K1152" s="114"/>
      <c r="L1152" s="114"/>
      <c r="M1152" s="114"/>
    </row>
    <row r="1153" spans="10:13" x14ac:dyDescent="0.25">
      <c r="J1153" s="114"/>
      <c r="K1153" s="114"/>
      <c r="L1153" s="114"/>
      <c r="M1153" s="114"/>
    </row>
    <row r="1154" spans="10:13" x14ac:dyDescent="0.25">
      <c r="J1154" s="114"/>
      <c r="K1154" s="114"/>
      <c r="L1154" s="114"/>
      <c r="M1154" s="114"/>
    </row>
    <row r="1155" spans="10:13" x14ac:dyDescent="0.25">
      <c r="J1155" s="114"/>
      <c r="K1155" s="114"/>
      <c r="L1155" s="114"/>
      <c r="M1155" s="114"/>
    </row>
    <row r="1156" spans="10:13" x14ac:dyDescent="0.25">
      <c r="J1156" s="114"/>
      <c r="K1156" s="114"/>
      <c r="L1156" s="114"/>
      <c r="M1156" s="114"/>
    </row>
    <row r="1157" spans="10:13" x14ac:dyDescent="0.25">
      <c r="J1157" s="114"/>
      <c r="K1157" s="114"/>
      <c r="L1157" s="114"/>
      <c r="M1157" s="114"/>
    </row>
    <row r="1158" spans="10:13" x14ac:dyDescent="0.25">
      <c r="J1158" s="114"/>
      <c r="K1158" s="114"/>
      <c r="L1158" s="114"/>
      <c r="M1158" s="114"/>
    </row>
    <row r="1159" spans="10:13" x14ac:dyDescent="0.25">
      <c r="J1159" s="114"/>
      <c r="K1159" s="114"/>
      <c r="L1159" s="114"/>
      <c r="M1159" s="114"/>
    </row>
    <row r="1160" spans="10:13" x14ac:dyDescent="0.25">
      <c r="J1160" s="114"/>
      <c r="K1160" s="114"/>
      <c r="L1160" s="114"/>
      <c r="M1160" s="114"/>
    </row>
    <row r="1161" spans="10:13" x14ac:dyDescent="0.25">
      <c r="J1161" s="114"/>
      <c r="K1161" s="114"/>
      <c r="L1161" s="114"/>
      <c r="M1161" s="114"/>
    </row>
    <row r="1162" spans="10:13" x14ac:dyDescent="0.25">
      <c r="J1162" s="114"/>
      <c r="K1162" s="114"/>
      <c r="L1162" s="114"/>
      <c r="M1162" s="114"/>
    </row>
    <row r="1163" spans="10:13" x14ac:dyDescent="0.25">
      <c r="J1163" s="114"/>
      <c r="K1163" s="114"/>
      <c r="L1163" s="114"/>
      <c r="M1163" s="114"/>
    </row>
    <row r="1164" spans="10:13" x14ac:dyDescent="0.25">
      <c r="J1164" s="114"/>
      <c r="K1164" s="114"/>
      <c r="L1164" s="114"/>
      <c r="M1164" s="114"/>
    </row>
    <row r="1165" spans="10:13" x14ac:dyDescent="0.25">
      <c r="J1165" s="114"/>
      <c r="K1165" s="114"/>
      <c r="L1165" s="114"/>
      <c r="M1165" s="114"/>
    </row>
    <row r="1166" spans="10:13" x14ac:dyDescent="0.25">
      <c r="J1166" s="114"/>
      <c r="K1166" s="114"/>
      <c r="L1166" s="114"/>
      <c r="M1166" s="114"/>
    </row>
    <row r="1167" spans="10:13" x14ac:dyDescent="0.25">
      <c r="J1167" s="114"/>
      <c r="K1167" s="114"/>
      <c r="L1167" s="114"/>
      <c r="M1167" s="114"/>
    </row>
    <row r="1168" spans="10:13" x14ac:dyDescent="0.25">
      <c r="J1168" s="114"/>
      <c r="K1168" s="114"/>
      <c r="L1168" s="114"/>
      <c r="M1168" s="114"/>
    </row>
    <row r="1169" spans="10:13" x14ac:dyDescent="0.25">
      <c r="J1169" s="114"/>
      <c r="K1169" s="114"/>
      <c r="L1169" s="114"/>
      <c r="M1169" s="114"/>
    </row>
    <row r="1170" spans="10:13" x14ac:dyDescent="0.25">
      <c r="J1170" s="114"/>
      <c r="K1170" s="114"/>
      <c r="L1170" s="114"/>
      <c r="M1170" s="114"/>
    </row>
    <row r="1171" spans="10:13" x14ac:dyDescent="0.25">
      <c r="J1171" s="114"/>
      <c r="K1171" s="114"/>
      <c r="L1171" s="114"/>
      <c r="M1171" s="114"/>
    </row>
    <row r="1172" spans="10:13" x14ac:dyDescent="0.25">
      <c r="J1172" s="114"/>
      <c r="K1172" s="114"/>
      <c r="L1172" s="114"/>
      <c r="M1172" s="114"/>
    </row>
    <row r="1173" spans="10:13" x14ac:dyDescent="0.25">
      <c r="J1173" s="114"/>
      <c r="K1173" s="114"/>
      <c r="L1173" s="114"/>
      <c r="M1173" s="114"/>
    </row>
    <row r="1174" spans="10:13" x14ac:dyDescent="0.25">
      <c r="J1174" s="114"/>
      <c r="K1174" s="114"/>
      <c r="L1174" s="114"/>
      <c r="M1174" s="114"/>
    </row>
    <row r="1175" spans="10:13" x14ac:dyDescent="0.25">
      <c r="J1175" s="114"/>
      <c r="K1175" s="114"/>
      <c r="L1175" s="114"/>
      <c r="M1175" s="114"/>
    </row>
    <row r="1176" spans="10:13" x14ac:dyDescent="0.25">
      <c r="J1176" s="114"/>
      <c r="K1176" s="114"/>
      <c r="L1176" s="114"/>
      <c r="M1176" s="114"/>
    </row>
    <row r="1177" spans="10:13" x14ac:dyDescent="0.25">
      <c r="J1177" s="114"/>
      <c r="K1177" s="114"/>
      <c r="L1177" s="114"/>
      <c r="M1177" s="114"/>
    </row>
    <row r="1178" spans="10:13" x14ac:dyDescent="0.25">
      <c r="J1178" s="114"/>
      <c r="K1178" s="114"/>
      <c r="L1178" s="114"/>
      <c r="M1178" s="114"/>
    </row>
    <row r="1179" spans="10:13" x14ac:dyDescent="0.25">
      <c r="J1179" s="114"/>
      <c r="K1179" s="114"/>
      <c r="L1179" s="114"/>
      <c r="M1179" s="114"/>
    </row>
    <row r="1180" spans="10:13" x14ac:dyDescent="0.25">
      <c r="J1180" s="114"/>
      <c r="K1180" s="114"/>
      <c r="L1180" s="114"/>
      <c r="M1180" s="114"/>
    </row>
    <row r="1181" spans="10:13" x14ac:dyDescent="0.25">
      <c r="J1181" s="114"/>
      <c r="K1181" s="114"/>
      <c r="L1181" s="114"/>
      <c r="M1181" s="114"/>
    </row>
    <row r="1182" spans="10:13" x14ac:dyDescent="0.25">
      <c r="J1182" s="114"/>
      <c r="K1182" s="114"/>
      <c r="L1182" s="114"/>
      <c r="M1182" s="114"/>
    </row>
    <row r="1183" spans="10:13" x14ac:dyDescent="0.25">
      <c r="J1183" s="114"/>
      <c r="K1183" s="114"/>
      <c r="L1183" s="114"/>
      <c r="M1183" s="114"/>
    </row>
    <row r="1184" spans="10:13" x14ac:dyDescent="0.25">
      <c r="J1184" s="114"/>
      <c r="K1184" s="114"/>
      <c r="L1184" s="114"/>
      <c r="M1184" s="114"/>
    </row>
    <row r="1185" spans="10:13" x14ac:dyDescent="0.25">
      <c r="J1185" s="114"/>
      <c r="K1185" s="114"/>
      <c r="L1185" s="114"/>
      <c r="M1185" s="114"/>
    </row>
    <row r="1186" spans="10:13" x14ac:dyDescent="0.25">
      <c r="J1186" s="114"/>
      <c r="K1186" s="114"/>
      <c r="L1186" s="114"/>
      <c r="M1186" s="114"/>
    </row>
    <row r="1187" spans="10:13" x14ac:dyDescent="0.25">
      <c r="J1187" s="114"/>
      <c r="K1187" s="114"/>
      <c r="L1187" s="114"/>
      <c r="M1187" s="114"/>
    </row>
    <row r="1188" spans="10:13" x14ac:dyDescent="0.25">
      <c r="J1188" s="114"/>
      <c r="K1188" s="114"/>
      <c r="L1188" s="114"/>
      <c r="M1188" s="114"/>
    </row>
    <row r="1189" spans="10:13" x14ac:dyDescent="0.25">
      <c r="J1189" s="114"/>
      <c r="K1189" s="114"/>
      <c r="L1189" s="114"/>
      <c r="M1189" s="114"/>
    </row>
    <row r="1190" spans="10:13" x14ac:dyDescent="0.25">
      <c r="J1190" s="114"/>
      <c r="K1190" s="114"/>
      <c r="L1190" s="114"/>
      <c r="M1190" s="114"/>
    </row>
    <row r="1191" spans="10:13" x14ac:dyDescent="0.25">
      <c r="J1191" s="114"/>
      <c r="K1191" s="114"/>
      <c r="L1191" s="114"/>
      <c r="M1191" s="114"/>
    </row>
    <row r="1192" spans="10:13" x14ac:dyDescent="0.25">
      <c r="J1192" s="114"/>
      <c r="K1192" s="114"/>
      <c r="L1192" s="114"/>
      <c r="M1192" s="114"/>
    </row>
    <row r="1193" spans="10:13" x14ac:dyDescent="0.25">
      <c r="J1193" s="114"/>
      <c r="K1193" s="114"/>
      <c r="L1193" s="114"/>
      <c r="M1193" s="114"/>
    </row>
    <row r="1194" spans="10:13" x14ac:dyDescent="0.25">
      <c r="J1194" s="114"/>
      <c r="K1194" s="114"/>
      <c r="L1194" s="114"/>
      <c r="M1194" s="114"/>
    </row>
    <row r="1195" spans="10:13" x14ac:dyDescent="0.25">
      <c r="J1195" s="114"/>
      <c r="K1195" s="114"/>
      <c r="L1195" s="114"/>
      <c r="M1195" s="114"/>
    </row>
    <row r="1196" spans="10:13" x14ac:dyDescent="0.25">
      <c r="J1196" s="114"/>
      <c r="K1196" s="114"/>
      <c r="L1196" s="114"/>
      <c r="M1196" s="114"/>
    </row>
    <row r="1197" spans="10:13" x14ac:dyDescent="0.25">
      <c r="J1197" s="114"/>
      <c r="K1197" s="114"/>
      <c r="L1197" s="114"/>
      <c r="M1197" s="114"/>
    </row>
    <row r="1198" spans="10:13" x14ac:dyDescent="0.25">
      <c r="J1198" s="114"/>
      <c r="K1198" s="114"/>
      <c r="L1198" s="114"/>
      <c r="M1198" s="114"/>
    </row>
    <row r="1199" spans="10:13" x14ac:dyDescent="0.25">
      <c r="J1199" s="114"/>
      <c r="K1199" s="114"/>
      <c r="L1199" s="114"/>
      <c r="M1199" s="114"/>
    </row>
    <row r="1200" spans="10:13" x14ac:dyDescent="0.25">
      <c r="J1200" s="114"/>
      <c r="K1200" s="114"/>
      <c r="L1200" s="114"/>
      <c r="M1200" s="114"/>
    </row>
    <row r="1201" spans="10:13" x14ac:dyDescent="0.25">
      <c r="J1201" s="114"/>
      <c r="K1201" s="114"/>
      <c r="L1201" s="114"/>
      <c r="M1201" s="114"/>
    </row>
    <row r="1202" spans="10:13" x14ac:dyDescent="0.25">
      <c r="J1202" s="114"/>
      <c r="K1202" s="114"/>
      <c r="L1202" s="114"/>
      <c r="M1202" s="114"/>
    </row>
    <row r="1203" spans="10:13" x14ac:dyDescent="0.25">
      <c r="J1203" s="114"/>
      <c r="K1203" s="114"/>
      <c r="L1203" s="114"/>
      <c r="M1203" s="114"/>
    </row>
    <row r="1204" spans="10:13" x14ac:dyDescent="0.25">
      <c r="J1204" s="114"/>
      <c r="K1204" s="114"/>
      <c r="L1204" s="114"/>
      <c r="M1204" s="114"/>
    </row>
    <row r="1205" spans="10:13" x14ac:dyDescent="0.25">
      <c r="J1205" s="114"/>
      <c r="K1205" s="114"/>
      <c r="L1205" s="114"/>
      <c r="M1205" s="114"/>
    </row>
    <row r="1206" spans="10:13" x14ac:dyDescent="0.25">
      <c r="J1206" s="114"/>
      <c r="K1206" s="114"/>
      <c r="L1206" s="114"/>
      <c r="M1206" s="114"/>
    </row>
    <row r="1207" spans="10:13" x14ac:dyDescent="0.25">
      <c r="J1207" s="114"/>
      <c r="K1207" s="114"/>
      <c r="L1207" s="114"/>
      <c r="M1207" s="114"/>
    </row>
    <row r="1208" spans="10:13" x14ac:dyDescent="0.25">
      <c r="J1208" s="114"/>
      <c r="K1208" s="114"/>
      <c r="L1208" s="114"/>
      <c r="M1208" s="114"/>
    </row>
    <row r="1209" spans="10:13" x14ac:dyDescent="0.25">
      <c r="J1209" s="114"/>
      <c r="K1209" s="114"/>
      <c r="L1209" s="114"/>
      <c r="M1209" s="114"/>
    </row>
    <row r="1210" spans="10:13" x14ac:dyDescent="0.25">
      <c r="J1210" s="114"/>
      <c r="K1210" s="114"/>
      <c r="L1210" s="114"/>
      <c r="M1210" s="114"/>
    </row>
    <row r="1211" spans="10:13" x14ac:dyDescent="0.25">
      <c r="J1211" s="114"/>
      <c r="K1211" s="114"/>
      <c r="L1211" s="114"/>
      <c r="M1211" s="114"/>
    </row>
    <row r="1212" spans="10:13" x14ac:dyDescent="0.25">
      <c r="J1212" s="114"/>
      <c r="K1212" s="114"/>
      <c r="L1212" s="114"/>
      <c r="M1212" s="114"/>
    </row>
    <row r="1213" spans="10:13" x14ac:dyDescent="0.25">
      <c r="J1213" s="114"/>
      <c r="K1213" s="114"/>
      <c r="L1213" s="114"/>
      <c r="M1213" s="114"/>
    </row>
    <row r="1214" spans="10:13" x14ac:dyDescent="0.25">
      <c r="J1214" s="114"/>
      <c r="K1214" s="114"/>
      <c r="L1214" s="114"/>
      <c r="M1214" s="114"/>
    </row>
    <row r="1215" spans="10:13" x14ac:dyDescent="0.25">
      <c r="J1215" s="114"/>
      <c r="K1215" s="114"/>
      <c r="L1215" s="114"/>
      <c r="M1215" s="114"/>
    </row>
    <row r="1216" spans="10:13" x14ac:dyDescent="0.25">
      <c r="J1216" s="114"/>
      <c r="K1216" s="114"/>
      <c r="L1216" s="114"/>
      <c r="M1216" s="114"/>
    </row>
    <row r="1217" spans="10:13" x14ac:dyDescent="0.25">
      <c r="J1217" s="114"/>
      <c r="K1217" s="114"/>
      <c r="L1217" s="114"/>
      <c r="M1217" s="114"/>
    </row>
    <row r="1218" spans="10:13" x14ac:dyDescent="0.25">
      <c r="J1218" s="114"/>
      <c r="K1218" s="114"/>
      <c r="L1218" s="114"/>
      <c r="M1218" s="114"/>
    </row>
    <row r="1219" spans="10:13" x14ac:dyDescent="0.25">
      <c r="J1219" s="114"/>
      <c r="K1219" s="114"/>
      <c r="L1219" s="114"/>
      <c r="M1219" s="114"/>
    </row>
    <row r="1220" spans="10:13" x14ac:dyDescent="0.25">
      <c r="J1220" s="114"/>
      <c r="K1220" s="114"/>
      <c r="L1220" s="114"/>
      <c r="M1220" s="114"/>
    </row>
    <row r="1221" spans="10:13" x14ac:dyDescent="0.25">
      <c r="J1221" s="114"/>
      <c r="K1221" s="114"/>
      <c r="L1221" s="114"/>
      <c r="M1221" s="114"/>
    </row>
    <row r="1222" spans="10:13" x14ac:dyDescent="0.25">
      <c r="J1222" s="114"/>
      <c r="K1222" s="114"/>
      <c r="L1222" s="114"/>
      <c r="M1222" s="114"/>
    </row>
    <row r="1223" spans="10:13" x14ac:dyDescent="0.25">
      <c r="J1223" s="114"/>
      <c r="K1223" s="114"/>
      <c r="L1223" s="114"/>
      <c r="M1223" s="114"/>
    </row>
    <row r="1224" spans="10:13" x14ac:dyDescent="0.25">
      <c r="J1224" s="114"/>
      <c r="K1224" s="114"/>
      <c r="L1224" s="114"/>
      <c r="M1224" s="114"/>
    </row>
    <row r="1225" spans="10:13" x14ac:dyDescent="0.25">
      <c r="J1225" s="114"/>
      <c r="K1225" s="114"/>
      <c r="L1225" s="114"/>
      <c r="M1225" s="114"/>
    </row>
    <row r="1226" spans="10:13" x14ac:dyDescent="0.25">
      <c r="J1226" s="114"/>
      <c r="K1226" s="114"/>
      <c r="L1226" s="114"/>
      <c r="M1226" s="114"/>
    </row>
    <row r="1227" spans="10:13" x14ac:dyDescent="0.25">
      <c r="J1227" s="114"/>
      <c r="K1227" s="114"/>
      <c r="L1227" s="114"/>
      <c r="M1227" s="114"/>
    </row>
    <row r="1228" spans="10:13" x14ac:dyDescent="0.25">
      <c r="J1228" s="114"/>
      <c r="K1228" s="114"/>
      <c r="L1228" s="114"/>
      <c r="M1228" s="114"/>
    </row>
    <row r="1229" spans="10:13" x14ac:dyDescent="0.25">
      <c r="J1229" s="114"/>
      <c r="K1229" s="114"/>
      <c r="L1229" s="114"/>
      <c r="M1229" s="114"/>
    </row>
    <row r="1230" spans="10:13" x14ac:dyDescent="0.25">
      <c r="J1230" s="114"/>
      <c r="K1230" s="114"/>
      <c r="L1230" s="114"/>
      <c r="M1230" s="114"/>
    </row>
    <row r="1231" spans="10:13" x14ac:dyDescent="0.25">
      <c r="J1231" s="114"/>
      <c r="K1231" s="114"/>
      <c r="L1231" s="114"/>
      <c r="M1231" s="114"/>
    </row>
    <row r="1232" spans="10:13" x14ac:dyDescent="0.25">
      <c r="J1232" s="114"/>
      <c r="K1232" s="114"/>
      <c r="L1232" s="114"/>
      <c r="M1232" s="114"/>
    </row>
    <row r="1233" spans="10:13" x14ac:dyDescent="0.25">
      <c r="J1233" s="114"/>
      <c r="K1233" s="114"/>
      <c r="L1233" s="114"/>
      <c r="M1233" s="114"/>
    </row>
    <row r="1234" spans="10:13" x14ac:dyDescent="0.25">
      <c r="J1234" s="114"/>
      <c r="K1234" s="114"/>
      <c r="L1234" s="114"/>
      <c r="M1234" s="114"/>
    </row>
    <row r="1235" spans="10:13" x14ac:dyDescent="0.25">
      <c r="J1235" s="114"/>
      <c r="K1235" s="114"/>
      <c r="L1235" s="114"/>
      <c r="M1235" s="114"/>
    </row>
    <row r="1236" spans="10:13" x14ac:dyDescent="0.25">
      <c r="J1236" s="114"/>
      <c r="K1236" s="114"/>
      <c r="L1236" s="114"/>
      <c r="M1236" s="114"/>
    </row>
    <row r="1237" spans="10:13" x14ac:dyDescent="0.25">
      <c r="J1237" s="114"/>
      <c r="K1237" s="114"/>
      <c r="L1237" s="114"/>
      <c r="M1237" s="114"/>
    </row>
    <row r="1238" spans="10:13" x14ac:dyDescent="0.25">
      <c r="J1238" s="114"/>
      <c r="K1238" s="114"/>
      <c r="L1238" s="114"/>
      <c r="M1238" s="114"/>
    </row>
    <row r="1239" spans="10:13" x14ac:dyDescent="0.25">
      <c r="J1239" s="114"/>
      <c r="K1239" s="114"/>
      <c r="L1239" s="114"/>
      <c r="M1239" s="114"/>
    </row>
    <row r="1240" spans="10:13" x14ac:dyDescent="0.25">
      <c r="J1240" s="114"/>
      <c r="K1240" s="114"/>
      <c r="L1240" s="114"/>
      <c r="M1240" s="114"/>
    </row>
    <row r="1241" spans="10:13" x14ac:dyDescent="0.25">
      <c r="J1241" s="114"/>
      <c r="K1241" s="114"/>
      <c r="L1241" s="114"/>
      <c r="M1241" s="114"/>
    </row>
    <row r="1242" spans="10:13" x14ac:dyDescent="0.25">
      <c r="J1242" s="114"/>
      <c r="K1242" s="114"/>
      <c r="L1242" s="114"/>
      <c r="M1242" s="114"/>
    </row>
    <row r="1243" spans="10:13" x14ac:dyDescent="0.25">
      <c r="J1243" s="114"/>
      <c r="K1243" s="114"/>
      <c r="L1243" s="114"/>
      <c r="M1243" s="114"/>
    </row>
    <row r="1244" spans="10:13" x14ac:dyDescent="0.25">
      <c r="J1244" s="114"/>
      <c r="K1244" s="114"/>
      <c r="L1244" s="114"/>
      <c r="M1244" s="114"/>
    </row>
    <row r="1245" spans="10:13" x14ac:dyDescent="0.25">
      <c r="J1245" s="114"/>
      <c r="K1245" s="114"/>
      <c r="L1245" s="114"/>
      <c r="M1245" s="114"/>
    </row>
    <row r="1246" spans="10:13" x14ac:dyDescent="0.25">
      <c r="J1246" s="114"/>
      <c r="K1246" s="114"/>
      <c r="L1246" s="114"/>
      <c r="M1246" s="114"/>
    </row>
    <row r="1247" spans="10:13" x14ac:dyDescent="0.25">
      <c r="J1247" s="114"/>
      <c r="K1247" s="114"/>
      <c r="L1247" s="114"/>
      <c r="M1247" s="114"/>
    </row>
    <row r="1248" spans="10:13" x14ac:dyDescent="0.25">
      <c r="J1248" s="114"/>
      <c r="K1248" s="114"/>
      <c r="L1248" s="114"/>
      <c r="M1248" s="114"/>
    </row>
    <row r="1249" spans="10:13" x14ac:dyDescent="0.25">
      <c r="J1249" s="114"/>
      <c r="K1249" s="114"/>
      <c r="L1249" s="114"/>
      <c r="M1249" s="114"/>
    </row>
    <row r="1250" spans="10:13" x14ac:dyDescent="0.25">
      <c r="J1250" s="114"/>
      <c r="K1250" s="114"/>
      <c r="L1250" s="114"/>
      <c r="M1250" s="114"/>
    </row>
    <row r="1251" spans="10:13" x14ac:dyDescent="0.25">
      <c r="J1251" s="114"/>
      <c r="K1251" s="114"/>
      <c r="L1251" s="114"/>
      <c r="M1251" s="114"/>
    </row>
    <row r="1252" spans="10:13" x14ac:dyDescent="0.25">
      <c r="J1252" s="114"/>
      <c r="K1252" s="114"/>
      <c r="L1252" s="114"/>
      <c r="M1252" s="114"/>
    </row>
    <row r="1253" spans="10:13" x14ac:dyDescent="0.25">
      <c r="J1253" s="114"/>
      <c r="K1253" s="114"/>
      <c r="L1253" s="114"/>
      <c r="M1253" s="114"/>
    </row>
    <row r="1254" spans="10:13" x14ac:dyDescent="0.25">
      <c r="J1254" s="114"/>
      <c r="K1254" s="114"/>
      <c r="L1254" s="114"/>
      <c r="M1254" s="114"/>
    </row>
    <row r="1255" spans="10:13" x14ac:dyDescent="0.25">
      <c r="J1255" s="114"/>
      <c r="K1255" s="114"/>
      <c r="L1255" s="114"/>
      <c r="M1255" s="114"/>
    </row>
    <row r="1256" spans="10:13" x14ac:dyDescent="0.25">
      <c r="J1256" s="114"/>
      <c r="K1256" s="114"/>
      <c r="L1256" s="114"/>
      <c r="M1256" s="114"/>
    </row>
    <row r="1257" spans="10:13" x14ac:dyDescent="0.25">
      <c r="J1257" s="114"/>
      <c r="K1257" s="114"/>
      <c r="L1257" s="114"/>
      <c r="M1257" s="114"/>
    </row>
    <row r="1258" spans="10:13" x14ac:dyDescent="0.25">
      <c r="J1258" s="114"/>
      <c r="K1258" s="114"/>
      <c r="L1258" s="114"/>
      <c r="M1258" s="114"/>
    </row>
    <row r="1259" spans="10:13" x14ac:dyDescent="0.25">
      <c r="J1259" s="114"/>
      <c r="K1259" s="114"/>
      <c r="L1259" s="114"/>
      <c r="M1259" s="114"/>
    </row>
    <row r="1260" spans="10:13" x14ac:dyDescent="0.25">
      <c r="J1260" s="114"/>
      <c r="K1260" s="114"/>
      <c r="L1260" s="114"/>
      <c r="M1260" s="114"/>
    </row>
    <row r="1261" spans="10:13" x14ac:dyDescent="0.25">
      <c r="J1261" s="114"/>
      <c r="K1261" s="114"/>
      <c r="L1261" s="114"/>
      <c r="M1261" s="114"/>
    </row>
    <row r="1262" spans="10:13" x14ac:dyDescent="0.25">
      <c r="J1262" s="114"/>
      <c r="K1262" s="114"/>
      <c r="L1262" s="114"/>
      <c r="M1262" s="114"/>
    </row>
    <row r="1263" spans="10:13" x14ac:dyDescent="0.25">
      <c r="J1263" s="114"/>
      <c r="K1263" s="114"/>
      <c r="L1263" s="114"/>
      <c r="M1263" s="114"/>
    </row>
    <row r="1264" spans="10:13" x14ac:dyDescent="0.25">
      <c r="J1264" s="114"/>
      <c r="K1264" s="114"/>
      <c r="L1264" s="114"/>
      <c r="M1264" s="114"/>
    </row>
    <row r="1265" spans="10:13" x14ac:dyDescent="0.25">
      <c r="J1265" s="114"/>
      <c r="K1265" s="114"/>
      <c r="L1265" s="114"/>
      <c r="M1265" s="114"/>
    </row>
    <row r="1266" spans="10:13" x14ac:dyDescent="0.25">
      <c r="J1266" s="114"/>
      <c r="K1266" s="114"/>
      <c r="L1266" s="114"/>
      <c r="M1266" s="114"/>
    </row>
    <row r="1267" spans="10:13" x14ac:dyDescent="0.25">
      <c r="J1267" s="114"/>
      <c r="K1267" s="114"/>
      <c r="L1267" s="114"/>
      <c r="M1267" s="114"/>
    </row>
    <row r="1268" spans="10:13" x14ac:dyDescent="0.25">
      <c r="J1268" s="114"/>
      <c r="K1268" s="114"/>
      <c r="L1268" s="114"/>
      <c r="M1268" s="114"/>
    </row>
    <row r="1269" spans="10:13" x14ac:dyDescent="0.25">
      <c r="J1269" s="114"/>
      <c r="K1269" s="114"/>
      <c r="L1269" s="114"/>
      <c r="M1269" s="114"/>
    </row>
    <row r="1270" spans="10:13" x14ac:dyDescent="0.25">
      <c r="J1270" s="114"/>
      <c r="K1270" s="114"/>
      <c r="L1270" s="114"/>
      <c r="M1270" s="114"/>
    </row>
    <row r="1271" spans="10:13" x14ac:dyDescent="0.25">
      <c r="J1271" s="114"/>
      <c r="K1271" s="114"/>
      <c r="L1271" s="114"/>
      <c r="M1271" s="114"/>
    </row>
    <row r="1272" spans="10:13" x14ac:dyDescent="0.25">
      <c r="J1272" s="114"/>
      <c r="K1272" s="114"/>
      <c r="L1272" s="114"/>
      <c r="M1272" s="114"/>
    </row>
    <row r="1273" spans="10:13" x14ac:dyDescent="0.25">
      <c r="J1273" s="114"/>
      <c r="K1273" s="114"/>
      <c r="L1273" s="114"/>
      <c r="M1273" s="114"/>
    </row>
    <row r="1274" spans="10:13" x14ac:dyDescent="0.25">
      <c r="J1274" s="114"/>
      <c r="K1274" s="114"/>
      <c r="L1274" s="114"/>
      <c r="M1274" s="114"/>
    </row>
    <row r="1275" spans="10:13" x14ac:dyDescent="0.25">
      <c r="J1275" s="114"/>
      <c r="K1275" s="114"/>
      <c r="L1275" s="114"/>
      <c r="M1275" s="114"/>
    </row>
    <row r="1276" spans="10:13" x14ac:dyDescent="0.25">
      <c r="J1276" s="114"/>
      <c r="K1276" s="114"/>
      <c r="L1276" s="114"/>
      <c r="M1276" s="114"/>
    </row>
    <row r="1277" spans="10:13" x14ac:dyDescent="0.25">
      <c r="J1277" s="114"/>
      <c r="K1277" s="114"/>
      <c r="L1277" s="114"/>
      <c r="M1277" s="114"/>
    </row>
    <row r="1278" spans="10:13" x14ac:dyDescent="0.25">
      <c r="J1278" s="114"/>
      <c r="K1278" s="114"/>
      <c r="L1278" s="114"/>
      <c r="M1278" s="114"/>
    </row>
    <row r="1279" spans="10:13" x14ac:dyDescent="0.25">
      <c r="J1279" s="114"/>
      <c r="K1279" s="114"/>
      <c r="L1279" s="114"/>
      <c r="M1279" s="114"/>
    </row>
    <row r="1280" spans="10:13" x14ac:dyDescent="0.25">
      <c r="J1280" s="114"/>
      <c r="K1280" s="114"/>
      <c r="L1280" s="114"/>
      <c r="M1280" s="114"/>
    </row>
    <row r="1281" spans="10:13" x14ac:dyDescent="0.25">
      <c r="J1281" s="114"/>
      <c r="K1281" s="114"/>
      <c r="L1281" s="114"/>
      <c r="M1281" s="114"/>
    </row>
    <row r="1282" spans="10:13" x14ac:dyDescent="0.25">
      <c r="J1282" s="114"/>
      <c r="K1282" s="114"/>
      <c r="L1282" s="114"/>
      <c r="M1282" s="114"/>
    </row>
    <row r="1283" spans="10:13" x14ac:dyDescent="0.25">
      <c r="J1283" s="114"/>
      <c r="K1283" s="114"/>
      <c r="L1283" s="114"/>
      <c r="M1283" s="114"/>
    </row>
    <row r="1284" spans="10:13" x14ac:dyDescent="0.25">
      <c r="J1284" s="114"/>
      <c r="K1284" s="114"/>
      <c r="L1284" s="114"/>
      <c r="M1284" s="114"/>
    </row>
    <row r="1285" spans="10:13" x14ac:dyDescent="0.25">
      <c r="J1285" s="114"/>
      <c r="K1285" s="114"/>
      <c r="L1285" s="114"/>
      <c r="M1285" s="114"/>
    </row>
    <row r="1286" spans="10:13" x14ac:dyDescent="0.25">
      <c r="J1286" s="114"/>
      <c r="K1286" s="114"/>
      <c r="L1286" s="114"/>
      <c r="M1286" s="114"/>
    </row>
    <row r="1287" spans="10:13" x14ac:dyDescent="0.25">
      <c r="J1287" s="114"/>
      <c r="K1287" s="114"/>
      <c r="L1287" s="114"/>
      <c r="M1287" s="114"/>
    </row>
    <row r="1288" spans="10:13" x14ac:dyDescent="0.25">
      <c r="J1288" s="114"/>
      <c r="K1288" s="114"/>
      <c r="L1288" s="114"/>
      <c r="M1288" s="114"/>
    </row>
    <row r="1289" spans="10:13" x14ac:dyDescent="0.25">
      <c r="J1289" s="114"/>
      <c r="K1289" s="114"/>
      <c r="L1289" s="114"/>
      <c r="M1289" s="114"/>
    </row>
    <row r="1290" spans="10:13" x14ac:dyDescent="0.25">
      <c r="J1290" s="114"/>
      <c r="K1290" s="114"/>
      <c r="L1290" s="114"/>
      <c r="M1290" s="114"/>
    </row>
    <row r="1291" spans="10:13" x14ac:dyDescent="0.25">
      <c r="J1291" s="114"/>
      <c r="K1291" s="114"/>
      <c r="L1291" s="114"/>
      <c r="M1291" s="114"/>
    </row>
    <row r="1292" spans="10:13" x14ac:dyDescent="0.25">
      <c r="J1292" s="114"/>
      <c r="K1292" s="114"/>
      <c r="L1292" s="114"/>
      <c r="M1292" s="114"/>
    </row>
    <row r="1293" spans="10:13" x14ac:dyDescent="0.25">
      <c r="J1293" s="114"/>
      <c r="K1293" s="114"/>
      <c r="L1293" s="114"/>
      <c r="M1293" s="114"/>
    </row>
    <row r="1294" spans="10:13" x14ac:dyDescent="0.25">
      <c r="J1294" s="114"/>
      <c r="K1294" s="114"/>
      <c r="L1294" s="114"/>
      <c r="M1294" s="114"/>
    </row>
    <row r="1295" spans="10:13" x14ac:dyDescent="0.25">
      <c r="J1295" s="114"/>
      <c r="K1295" s="114"/>
      <c r="L1295" s="114"/>
      <c r="M1295" s="114"/>
    </row>
    <row r="1296" spans="10:13" x14ac:dyDescent="0.25">
      <c r="J1296" s="114"/>
      <c r="K1296" s="114"/>
      <c r="L1296" s="114"/>
      <c r="M1296" s="114"/>
    </row>
    <row r="1297" spans="10:13" x14ac:dyDescent="0.25">
      <c r="J1297" s="114"/>
      <c r="K1297" s="114"/>
      <c r="L1297" s="114"/>
      <c r="M1297" s="114"/>
    </row>
    <row r="1298" spans="10:13" x14ac:dyDescent="0.25">
      <c r="J1298" s="114"/>
      <c r="K1298" s="114"/>
      <c r="L1298" s="114"/>
      <c r="M1298" s="114"/>
    </row>
    <row r="1299" spans="10:13" x14ac:dyDescent="0.25">
      <c r="J1299" s="114"/>
      <c r="K1299" s="114"/>
      <c r="L1299" s="114"/>
      <c r="M1299" s="114"/>
    </row>
    <row r="1300" spans="10:13" x14ac:dyDescent="0.25">
      <c r="J1300" s="114"/>
      <c r="K1300" s="114"/>
      <c r="L1300" s="114"/>
      <c r="M1300" s="114"/>
    </row>
    <row r="1301" spans="10:13" x14ac:dyDescent="0.25">
      <c r="J1301" s="114"/>
      <c r="K1301" s="114"/>
      <c r="L1301" s="114"/>
      <c r="M1301" s="114"/>
    </row>
    <row r="1302" spans="10:13" x14ac:dyDescent="0.25">
      <c r="J1302" s="114"/>
      <c r="K1302" s="114"/>
      <c r="L1302" s="114"/>
      <c r="M1302" s="114"/>
    </row>
    <row r="1303" spans="10:13" x14ac:dyDescent="0.25">
      <c r="J1303" s="114"/>
      <c r="K1303" s="114"/>
      <c r="L1303" s="114"/>
      <c r="M1303" s="114"/>
    </row>
    <row r="1304" spans="10:13" x14ac:dyDescent="0.25">
      <c r="J1304" s="114"/>
      <c r="K1304" s="114"/>
      <c r="L1304" s="114"/>
      <c r="M1304" s="114"/>
    </row>
    <row r="1305" spans="10:13" x14ac:dyDescent="0.25">
      <c r="J1305" s="114"/>
      <c r="K1305" s="114"/>
      <c r="L1305" s="114"/>
      <c r="M1305" s="114"/>
    </row>
    <row r="1306" spans="10:13" x14ac:dyDescent="0.25">
      <c r="J1306" s="114"/>
      <c r="K1306" s="114"/>
      <c r="L1306" s="114"/>
      <c r="M1306" s="114"/>
    </row>
    <row r="1307" spans="10:13" x14ac:dyDescent="0.25">
      <c r="J1307" s="114"/>
      <c r="K1307" s="114"/>
      <c r="L1307" s="114"/>
      <c r="M1307" s="114"/>
    </row>
    <row r="1308" spans="10:13" x14ac:dyDescent="0.25">
      <c r="J1308" s="114"/>
      <c r="K1308" s="114"/>
      <c r="L1308" s="114"/>
      <c r="M1308" s="114"/>
    </row>
    <row r="1309" spans="10:13" x14ac:dyDescent="0.25">
      <c r="J1309" s="114"/>
      <c r="K1309" s="114"/>
      <c r="L1309" s="114"/>
      <c r="M1309" s="114"/>
    </row>
    <row r="1310" spans="10:13" x14ac:dyDescent="0.25">
      <c r="J1310" s="114"/>
      <c r="K1310" s="114"/>
      <c r="L1310" s="114"/>
      <c r="M1310" s="114"/>
    </row>
    <row r="1311" spans="10:13" x14ac:dyDescent="0.25">
      <c r="J1311" s="114"/>
      <c r="K1311" s="114"/>
      <c r="L1311" s="114"/>
      <c r="M1311" s="114"/>
    </row>
    <row r="1312" spans="10:13" x14ac:dyDescent="0.25">
      <c r="J1312" s="114"/>
      <c r="K1312" s="114"/>
      <c r="L1312" s="114"/>
      <c r="M1312" s="114"/>
    </row>
    <row r="1313" spans="10:13" x14ac:dyDescent="0.25">
      <c r="J1313" s="114"/>
      <c r="K1313" s="114"/>
      <c r="L1313" s="114"/>
      <c r="M1313" s="114"/>
    </row>
    <row r="1314" spans="10:13" x14ac:dyDescent="0.25">
      <c r="J1314" s="114"/>
      <c r="K1314" s="114"/>
      <c r="L1314" s="114"/>
      <c r="M1314" s="114"/>
    </row>
    <row r="1315" spans="10:13" x14ac:dyDescent="0.25">
      <c r="J1315" s="114"/>
      <c r="K1315" s="114"/>
      <c r="L1315" s="114"/>
      <c r="M1315" s="114"/>
    </row>
    <row r="1316" spans="10:13" x14ac:dyDescent="0.25">
      <c r="J1316" s="114"/>
      <c r="K1316" s="114"/>
      <c r="L1316" s="114"/>
      <c r="M1316" s="114"/>
    </row>
    <row r="1317" spans="10:13" x14ac:dyDescent="0.25">
      <c r="J1317" s="114"/>
      <c r="K1317" s="114"/>
      <c r="L1317" s="114"/>
      <c r="M1317" s="114"/>
    </row>
    <row r="1318" spans="10:13" x14ac:dyDescent="0.25">
      <c r="J1318" s="114"/>
      <c r="K1318" s="114"/>
      <c r="L1318" s="114"/>
      <c r="M1318" s="114"/>
    </row>
    <row r="1319" spans="10:13" x14ac:dyDescent="0.25">
      <c r="J1319" s="114"/>
      <c r="K1319" s="114"/>
      <c r="L1319" s="114"/>
      <c r="M1319" s="114"/>
    </row>
    <row r="1320" spans="10:13" x14ac:dyDescent="0.25">
      <c r="J1320" s="114"/>
      <c r="K1320" s="114"/>
      <c r="L1320" s="114"/>
      <c r="M1320" s="114"/>
    </row>
    <row r="1321" spans="10:13" x14ac:dyDescent="0.25">
      <c r="J1321" s="114"/>
      <c r="K1321" s="114"/>
      <c r="L1321" s="114"/>
      <c r="M1321" s="114"/>
    </row>
    <row r="1322" spans="10:13" x14ac:dyDescent="0.25">
      <c r="J1322" s="114"/>
      <c r="K1322" s="114"/>
      <c r="L1322" s="114"/>
      <c r="M1322" s="114"/>
    </row>
    <row r="1323" spans="10:13" x14ac:dyDescent="0.25">
      <c r="J1323" s="114"/>
      <c r="K1323" s="114"/>
      <c r="L1323" s="114"/>
      <c r="M1323" s="114"/>
    </row>
    <row r="1324" spans="10:13" x14ac:dyDescent="0.25">
      <c r="J1324" s="114"/>
      <c r="K1324" s="114"/>
      <c r="L1324" s="114"/>
      <c r="M1324" s="114"/>
    </row>
    <row r="1325" spans="10:13" x14ac:dyDescent="0.25">
      <c r="J1325" s="114"/>
      <c r="K1325" s="114"/>
      <c r="L1325" s="114"/>
      <c r="M1325" s="114"/>
    </row>
    <row r="1326" spans="10:13" x14ac:dyDescent="0.25">
      <c r="J1326" s="114"/>
      <c r="K1326" s="114"/>
      <c r="L1326" s="114"/>
      <c r="M1326" s="114"/>
    </row>
    <row r="1327" spans="10:13" x14ac:dyDescent="0.25">
      <c r="J1327" s="114"/>
      <c r="K1327" s="114"/>
      <c r="L1327" s="114"/>
      <c r="M1327" s="114"/>
    </row>
    <row r="1328" spans="10:13" x14ac:dyDescent="0.25">
      <c r="J1328" s="114"/>
      <c r="K1328" s="114"/>
      <c r="L1328" s="114"/>
      <c r="M1328" s="114"/>
    </row>
    <row r="1329" spans="10:13" x14ac:dyDescent="0.25">
      <c r="J1329" s="114"/>
      <c r="K1329" s="114"/>
      <c r="L1329" s="114"/>
      <c r="M1329" s="114"/>
    </row>
    <row r="1330" spans="10:13" x14ac:dyDescent="0.25">
      <c r="J1330" s="114"/>
      <c r="K1330" s="114"/>
      <c r="L1330" s="114"/>
      <c r="M1330" s="114"/>
    </row>
    <row r="1331" spans="10:13" x14ac:dyDescent="0.25">
      <c r="J1331" s="114"/>
      <c r="K1331" s="114"/>
      <c r="L1331" s="114"/>
      <c r="M1331" s="114"/>
    </row>
    <row r="1332" spans="10:13" x14ac:dyDescent="0.25">
      <c r="J1332" s="114"/>
      <c r="K1332" s="114"/>
      <c r="L1332" s="114"/>
      <c r="M1332" s="114"/>
    </row>
    <row r="1333" spans="10:13" x14ac:dyDescent="0.25">
      <c r="J1333" s="114"/>
      <c r="K1333" s="114"/>
      <c r="L1333" s="114"/>
      <c r="M1333" s="114"/>
    </row>
    <row r="1334" spans="10:13" x14ac:dyDescent="0.25">
      <c r="J1334" s="114"/>
      <c r="K1334" s="114"/>
      <c r="L1334" s="114"/>
      <c r="M1334" s="114"/>
    </row>
    <row r="1335" spans="10:13" x14ac:dyDescent="0.25">
      <c r="J1335" s="114"/>
      <c r="K1335" s="114"/>
      <c r="L1335" s="114"/>
      <c r="M1335" s="114"/>
    </row>
    <row r="1336" spans="10:13" x14ac:dyDescent="0.25">
      <c r="J1336" s="114"/>
      <c r="K1336" s="114"/>
      <c r="L1336" s="114"/>
      <c r="M1336" s="114"/>
    </row>
    <row r="1337" spans="10:13" x14ac:dyDescent="0.25">
      <c r="J1337" s="114"/>
      <c r="K1337" s="114"/>
      <c r="L1337" s="114"/>
      <c r="M1337" s="114"/>
    </row>
    <row r="1338" spans="10:13" x14ac:dyDescent="0.25">
      <c r="J1338" s="114"/>
      <c r="K1338" s="114"/>
      <c r="L1338" s="114"/>
      <c r="M1338" s="114"/>
    </row>
    <row r="1339" spans="10:13" x14ac:dyDescent="0.25">
      <c r="J1339" s="114"/>
      <c r="K1339" s="114"/>
      <c r="L1339" s="114"/>
      <c r="M1339" s="114"/>
    </row>
    <row r="1340" spans="10:13" x14ac:dyDescent="0.25">
      <c r="J1340" s="114"/>
      <c r="K1340" s="114"/>
      <c r="L1340" s="114"/>
      <c r="M1340" s="114"/>
    </row>
    <row r="1341" spans="10:13" x14ac:dyDescent="0.25">
      <c r="J1341" s="114"/>
      <c r="K1341" s="114"/>
      <c r="L1341" s="114"/>
      <c r="M1341" s="114"/>
    </row>
    <row r="1342" spans="10:13" x14ac:dyDescent="0.25">
      <c r="J1342" s="114"/>
      <c r="K1342" s="114"/>
      <c r="L1342" s="114"/>
      <c r="M1342" s="114"/>
    </row>
    <row r="1343" spans="10:13" x14ac:dyDescent="0.25">
      <c r="J1343" s="114"/>
      <c r="K1343" s="114"/>
      <c r="L1343" s="114"/>
      <c r="M1343" s="114"/>
    </row>
    <row r="1344" spans="10:13" x14ac:dyDescent="0.25">
      <c r="J1344" s="114"/>
      <c r="K1344" s="114"/>
      <c r="L1344" s="114"/>
      <c r="M1344" s="114"/>
    </row>
    <row r="1345" spans="10:13" x14ac:dyDescent="0.25">
      <c r="J1345" s="114"/>
      <c r="K1345" s="114"/>
      <c r="L1345" s="114"/>
      <c r="M1345" s="114"/>
    </row>
    <row r="1346" spans="10:13" x14ac:dyDescent="0.25">
      <c r="J1346" s="114"/>
      <c r="K1346" s="114"/>
      <c r="L1346" s="114"/>
      <c r="M1346" s="114"/>
    </row>
    <row r="1347" spans="10:13" x14ac:dyDescent="0.25">
      <c r="J1347" s="114"/>
      <c r="K1347" s="114"/>
      <c r="L1347" s="114"/>
      <c r="M1347" s="114"/>
    </row>
    <row r="1348" spans="10:13" x14ac:dyDescent="0.25">
      <c r="J1348" s="114"/>
      <c r="K1348" s="114"/>
      <c r="L1348" s="114"/>
      <c r="M1348" s="114"/>
    </row>
    <row r="1349" spans="10:13" x14ac:dyDescent="0.25">
      <c r="J1349" s="114"/>
      <c r="K1349" s="114"/>
      <c r="L1349" s="114"/>
      <c r="M1349" s="114"/>
    </row>
    <row r="1350" spans="10:13" x14ac:dyDescent="0.25">
      <c r="J1350" s="114"/>
      <c r="K1350" s="114"/>
      <c r="L1350" s="114"/>
      <c r="M1350" s="114"/>
    </row>
    <row r="1351" spans="10:13" x14ac:dyDescent="0.25">
      <c r="J1351" s="114"/>
      <c r="K1351" s="114"/>
      <c r="L1351" s="114"/>
      <c r="M1351" s="114"/>
    </row>
    <row r="1352" spans="10:13" x14ac:dyDescent="0.25">
      <c r="J1352" s="114"/>
      <c r="K1352" s="114"/>
      <c r="L1352" s="114"/>
      <c r="M1352" s="114"/>
    </row>
    <row r="1353" spans="10:13" x14ac:dyDescent="0.25">
      <c r="J1353" s="114"/>
      <c r="K1353" s="114"/>
      <c r="L1353" s="114"/>
      <c r="M1353" s="114"/>
    </row>
    <row r="1354" spans="10:13" x14ac:dyDescent="0.25">
      <c r="J1354" s="114"/>
      <c r="K1354" s="114"/>
      <c r="L1354" s="114"/>
      <c r="M1354" s="114"/>
    </row>
    <row r="1355" spans="10:13" x14ac:dyDescent="0.25">
      <c r="J1355" s="114"/>
      <c r="K1355" s="114"/>
      <c r="L1355" s="114"/>
      <c r="M1355" s="114"/>
    </row>
    <row r="1356" spans="10:13" x14ac:dyDescent="0.25">
      <c r="J1356" s="114"/>
      <c r="K1356" s="114"/>
      <c r="L1356" s="114"/>
      <c r="M1356" s="114"/>
    </row>
    <row r="1357" spans="10:13" x14ac:dyDescent="0.25">
      <c r="J1357" s="114"/>
      <c r="K1357" s="114"/>
      <c r="L1357" s="114"/>
      <c r="M1357" s="114"/>
    </row>
    <row r="1358" spans="10:13" x14ac:dyDescent="0.25">
      <c r="J1358" s="114"/>
      <c r="K1358" s="114"/>
      <c r="L1358" s="114"/>
      <c r="M1358" s="114"/>
    </row>
    <row r="1359" spans="10:13" x14ac:dyDescent="0.25">
      <c r="J1359" s="114"/>
      <c r="K1359" s="114"/>
      <c r="L1359" s="114"/>
      <c r="M1359" s="114"/>
    </row>
    <row r="1360" spans="10:13" x14ac:dyDescent="0.25">
      <c r="J1360" s="114"/>
      <c r="K1360" s="114"/>
      <c r="L1360" s="114"/>
      <c r="M1360" s="114"/>
    </row>
    <row r="1361" spans="10:13" x14ac:dyDescent="0.25">
      <c r="J1361" s="114"/>
      <c r="K1361" s="114"/>
      <c r="L1361" s="114"/>
      <c r="M1361" s="114"/>
    </row>
    <row r="1362" spans="10:13" x14ac:dyDescent="0.25">
      <c r="J1362" s="114"/>
      <c r="K1362" s="114"/>
      <c r="L1362" s="114"/>
      <c r="M1362" s="114"/>
    </row>
    <row r="1363" spans="10:13" x14ac:dyDescent="0.25">
      <c r="J1363" s="114"/>
      <c r="K1363" s="114"/>
      <c r="L1363" s="114"/>
      <c r="M1363" s="114"/>
    </row>
    <row r="1364" spans="10:13" x14ac:dyDescent="0.25">
      <c r="J1364" s="114"/>
      <c r="K1364" s="114"/>
      <c r="L1364" s="114"/>
      <c r="M1364" s="114"/>
    </row>
    <row r="1365" spans="10:13" x14ac:dyDescent="0.25">
      <c r="J1365" s="114"/>
      <c r="K1365" s="114"/>
      <c r="L1365" s="114"/>
      <c r="M1365" s="114"/>
    </row>
    <row r="1366" spans="10:13" x14ac:dyDescent="0.25">
      <c r="J1366" s="114"/>
      <c r="K1366" s="114"/>
      <c r="L1366" s="114"/>
      <c r="M1366" s="114"/>
    </row>
    <row r="1367" spans="10:13" x14ac:dyDescent="0.25">
      <c r="J1367" s="114"/>
      <c r="K1367" s="114"/>
      <c r="L1367" s="114"/>
      <c r="M1367" s="114"/>
    </row>
    <row r="1368" spans="10:13" x14ac:dyDescent="0.25">
      <c r="J1368" s="114"/>
      <c r="K1368" s="114"/>
      <c r="L1368" s="114"/>
      <c r="M1368" s="114"/>
    </row>
    <row r="1369" spans="10:13" x14ac:dyDescent="0.25">
      <c r="J1369" s="114"/>
      <c r="K1369" s="114"/>
      <c r="L1369" s="114"/>
      <c r="M1369" s="114"/>
    </row>
    <row r="1370" spans="10:13" x14ac:dyDescent="0.25">
      <c r="J1370" s="114"/>
      <c r="K1370" s="114"/>
      <c r="L1370" s="114"/>
      <c r="M1370" s="114"/>
    </row>
    <row r="1371" spans="10:13" x14ac:dyDescent="0.25">
      <c r="J1371" s="114"/>
      <c r="K1371" s="114"/>
      <c r="L1371" s="114"/>
      <c r="M1371" s="114"/>
    </row>
    <row r="1372" spans="10:13" x14ac:dyDescent="0.25">
      <c r="J1372" s="114"/>
      <c r="K1372" s="114"/>
      <c r="L1372" s="114"/>
      <c r="M1372" s="114"/>
    </row>
    <row r="1373" spans="10:13" x14ac:dyDescent="0.25">
      <c r="J1373" s="114"/>
      <c r="K1373" s="114"/>
      <c r="L1373" s="114"/>
      <c r="M1373" s="114"/>
    </row>
    <row r="1374" spans="10:13" x14ac:dyDescent="0.25">
      <c r="J1374" s="114"/>
      <c r="K1374" s="114"/>
      <c r="L1374" s="114"/>
      <c r="M1374" s="114"/>
    </row>
    <row r="1375" spans="10:13" x14ac:dyDescent="0.25">
      <c r="J1375" s="114"/>
      <c r="K1375" s="114"/>
      <c r="L1375" s="114"/>
      <c r="M1375" s="114"/>
    </row>
    <row r="1376" spans="10:13" x14ac:dyDescent="0.25">
      <c r="J1376" s="114"/>
      <c r="K1376" s="114"/>
      <c r="L1376" s="114"/>
      <c r="M1376" s="114"/>
    </row>
    <row r="1377" spans="10:13" x14ac:dyDescent="0.25">
      <c r="J1377" s="114"/>
      <c r="K1377" s="114"/>
      <c r="L1377" s="114"/>
      <c r="M1377" s="114"/>
    </row>
    <row r="1378" spans="10:13" x14ac:dyDescent="0.25">
      <c r="J1378" s="114"/>
      <c r="K1378" s="114"/>
      <c r="L1378" s="114"/>
      <c r="M1378" s="114"/>
    </row>
    <row r="1379" spans="10:13" x14ac:dyDescent="0.25">
      <c r="J1379" s="114"/>
      <c r="K1379" s="114"/>
      <c r="L1379" s="114"/>
      <c r="M1379" s="114"/>
    </row>
    <row r="1380" spans="10:13" x14ac:dyDescent="0.25">
      <c r="J1380" s="114"/>
      <c r="K1380" s="114"/>
      <c r="L1380" s="114"/>
      <c r="M1380" s="114"/>
    </row>
    <row r="1381" spans="10:13" x14ac:dyDescent="0.25">
      <c r="J1381" s="114"/>
      <c r="K1381" s="114"/>
      <c r="L1381" s="114"/>
      <c r="M1381" s="114"/>
    </row>
    <row r="1382" spans="10:13" x14ac:dyDescent="0.25">
      <c r="J1382" s="114"/>
      <c r="K1382" s="114"/>
      <c r="L1382" s="114"/>
      <c r="M1382" s="114"/>
    </row>
    <row r="1383" spans="10:13" x14ac:dyDescent="0.25">
      <c r="J1383" s="114"/>
      <c r="K1383" s="114"/>
      <c r="L1383" s="114"/>
      <c r="M1383" s="114"/>
    </row>
    <row r="1384" spans="10:13" x14ac:dyDescent="0.25">
      <c r="J1384" s="114"/>
      <c r="K1384" s="114"/>
      <c r="L1384" s="114"/>
      <c r="M1384" s="114"/>
    </row>
    <row r="1385" spans="10:13" x14ac:dyDescent="0.25">
      <c r="J1385" s="114"/>
      <c r="K1385" s="114"/>
      <c r="L1385" s="114"/>
      <c r="M1385" s="114"/>
    </row>
    <row r="1386" spans="10:13" x14ac:dyDescent="0.25">
      <c r="J1386" s="114"/>
      <c r="K1386" s="114"/>
      <c r="L1386" s="114"/>
      <c r="M1386" s="114"/>
    </row>
    <row r="1387" spans="10:13" x14ac:dyDescent="0.25">
      <c r="J1387" s="114"/>
      <c r="K1387" s="114"/>
      <c r="L1387" s="114"/>
      <c r="M1387" s="114"/>
    </row>
    <row r="1388" spans="10:13" x14ac:dyDescent="0.25">
      <c r="J1388" s="114"/>
      <c r="K1388" s="114"/>
      <c r="L1388" s="114"/>
      <c r="M1388" s="114"/>
    </row>
    <row r="1389" spans="10:13" x14ac:dyDescent="0.25">
      <c r="J1389" s="114"/>
      <c r="K1389" s="114"/>
      <c r="L1389" s="114"/>
      <c r="M1389" s="114"/>
    </row>
    <row r="1390" spans="10:13" x14ac:dyDescent="0.25">
      <c r="J1390" s="114"/>
      <c r="K1390" s="114"/>
      <c r="L1390" s="114"/>
      <c r="M1390" s="114"/>
    </row>
    <row r="1391" spans="10:13" x14ac:dyDescent="0.25">
      <c r="J1391" s="114"/>
      <c r="K1391" s="114"/>
      <c r="L1391" s="114"/>
      <c r="M1391" s="114"/>
    </row>
    <row r="1392" spans="10:13" x14ac:dyDescent="0.25">
      <c r="J1392" s="114"/>
      <c r="K1392" s="114"/>
      <c r="L1392" s="114"/>
      <c r="M1392" s="114"/>
    </row>
    <row r="1393" spans="10:13" x14ac:dyDescent="0.25">
      <c r="J1393" s="114"/>
      <c r="K1393" s="114"/>
      <c r="L1393" s="114"/>
      <c r="M1393" s="114"/>
    </row>
    <row r="1394" spans="10:13" x14ac:dyDescent="0.25">
      <c r="J1394" s="114"/>
      <c r="K1394" s="114"/>
      <c r="L1394" s="114"/>
      <c r="M1394" s="114"/>
    </row>
    <row r="1395" spans="10:13" x14ac:dyDescent="0.25">
      <c r="J1395" s="114"/>
      <c r="K1395" s="114"/>
      <c r="L1395" s="114"/>
      <c r="M1395" s="114"/>
    </row>
    <row r="1396" spans="10:13" x14ac:dyDescent="0.25">
      <c r="J1396" s="114"/>
      <c r="K1396" s="114"/>
      <c r="L1396" s="114"/>
      <c r="M1396" s="114"/>
    </row>
    <row r="1397" spans="10:13" x14ac:dyDescent="0.25">
      <c r="J1397" s="114"/>
      <c r="K1397" s="114"/>
      <c r="L1397" s="114"/>
      <c r="M1397" s="114"/>
    </row>
    <row r="1398" spans="10:13" x14ac:dyDescent="0.25">
      <c r="J1398" s="114"/>
      <c r="K1398" s="114"/>
      <c r="L1398" s="114"/>
      <c r="M1398" s="114"/>
    </row>
    <row r="1399" spans="10:13" x14ac:dyDescent="0.25">
      <c r="J1399" s="114"/>
      <c r="K1399" s="114"/>
      <c r="L1399" s="114"/>
      <c r="M1399" s="114"/>
    </row>
    <row r="1400" spans="10:13" x14ac:dyDescent="0.25">
      <c r="J1400" s="114"/>
      <c r="K1400" s="114"/>
      <c r="L1400" s="114"/>
      <c r="M1400" s="114"/>
    </row>
    <row r="1401" spans="10:13" x14ac:dyDescent="0.25">
      <c r="J1401" s="114"/>
      <c r="K1401" s="114"/>
      <c r="L1401" s="114"/>
      <c r="M1401" s="114"/>
    </row>
    <row r="1402" spans="10:13" x14ac:dyDescent="0.25">
      <c r="J1402" s="114"/>
      <c r="K1402" s="114"/>
      <c r="L1402" s="114"/>
      <c r="M1402" s="114"/>
    </row>
    <row r="1403" spans="10:13" x14ac:dyDescent="0.25">
      <c r="J1403" s="114"/>
      <c r="K1403" s="114"/>
      <c r="L1403" s="114"/>
      <c r="M1403" s="114"/>
    </row>
    <row r="1404" spans="10:13" x14ac:dyDescent="0.25">
      <c r="J1404" s="114"/>
      <c r="K1404" s="114"/>
      <c r="L1404" s="114"/>
      <c r="M1404" s="114"/>
    </row>
    <row r="1405" spans="10:13" x14ac:dyDescent="0.25">
      <c r="J1405" s="114"/>
      <c r="K1405" s="114"/>
      <c r="L1405" s="114"/>
      <c r="M1405" s="114"/>
    </row>
    <row r="1406" spans="10:13" x14ac:dyDescent="0.25">
      <c r="J1406" s="114"/>
      <c r="K1406" s="114"/>
      <c r="L1406" s="114"/>
      <c r="M1406" s="114"/>
    </row>
    <row r="1407" spans="10:13" x14ac:dyDescent="0.25">
      <c r="J1407" s="114"/>
      <c r="K1407" s="114"/>
      <c r="L1407" s="114"/>
      <c r="M1407" s="114"/>
    </row>
    <row r="1408" spans="10:13" x14ac:dyDescent="0.25">
      <c r="J1408" s="114"/>
      <c r="K1408" s="114"/>
      <c r="L1408" s="114"/>
      <c r="M1408" s="114"/>
    </row>
    <row r="1409" spans="10:13" x14ac:dyDescent="0.25">
      <c r="J1409" s="114"/>
      <c r="K1409" s="114"/>
      <c r="L1409" s="114"/>
      <c r="M1409" s="114"/>
    </row>
    <row r="1410" spans="10:13" x14ac:dyDescent="0.25">
      <c r="J1410" s="114"/>
      <c r="K1410" s="114"/>
      <c r="L1410" s="114"/>
      <c r="M1410" s="114"/>
    </row>
    <row r="1411" spans="10:13" x14ac:dyDescent="0.25">
      <c r="J1411" s="114"/>
      <c r="K1411" s="114"/>
      <c r="L1411" s="114"/>
      <c r="M1411" s="114"/>
    </row>
    <row r="1412" spans="10:13" x14ac:dyDescent="0.25">
      <c r="J1412" s="114"/>
      <c r="K1412" s="114"/>
      <c r="L1412" s="114"/>
      <c r="M1412" s="114"/>
    </row>
    <row r="1413" spans="10:13" x14ac:dyDescent="0.25">
      <c r="J1413" s="114"/>
      <c r="K1413" s="114"/>
      <c r="L1413" s="114"/>
      <c r="M1413" s="114"/>
    </row>
    <row r="1414" spans="10:13" x14ac:dyDescent="0.25">
      <c r="J1414" s="114"/>
      <c r="K1414" s="114"/>
      <c r="L1414" s="114"/>
      <c r="M1414" s="114"/>
    </row>
    <row r="1415" spans="10:13" x14ac:dyDescent="0.25">
      <c r="J1415" s="114"/>
      <c r="K1415" s="114"/>
      <c r="L1415" s="114"/>
      <c r="M1415" s="114"/>
    </row>
    <row r="1416" spans="10:13" x14ac:dyDescent="0.25">
      <c r="J1416" s="114"/>
      <c r="K1416" s="114"/>
      <c r="L1416" s="114"/>
      <c r="M1416" s="114"/>
    </row>
    <row r="1417" spans="10:13" x14ac:dyDescent="0.25">
      <c r="J1417" s="114"/>
      <c r="K1417" s="114"/>
      <c r="L1417" s="114"/>
      <c r="M1417" s="114"/>
    </row>
    <row r="1418" spans="10:13" x14ac:dyDescent="0.25">
      <c r="J1418" s="114"/>
      <c r="K1418" s="114"/>
      <c r="L1418" s="114"/>
      <c r="M1418" s="114"/>
    </row>
    <row r="1419" spans="10:13" x14ac:dyDescent="0.25">
      <c r="J1419" s="114"/>
      <c r="K1419" s="114"/>
      <c r="L1419" s="114"/>
      <c r="M1419" s="114"/>
    </row>
    <row r="1420" spans="10:13" x14ac:dyDescent="0.25">
      <c r="J1420" s="114"/>
      <c r="K1420" s="114"/>
      <c r="L1420" s="114"/>
      <c r="M1420" s="114"/>
    </row>
    <row r="1421" spans="10:13" x14ac:dyDescent="0.25">
      <c r="J1421" s="114"/>
      <c r="K1421" s="114"/>
      <c r="L1421" s="114"/>
      <c r="M1421" s="114"/>
    </row>
    <row r="1422" spans="10:13" x14ac:dyDescent="0.25">
      <c r="J1422" s="114"/>
      <c r="K1422" s="114"/>
      <c r="L1422" s="114"/>
      <c r="M1422" s="114"/>
    </row>
    <row r="1423" spans="10:13" x14ac:dyDescent="0.25">
      <c r="J1423" s="114"/>
      <c r="K1423" s="114"/>
      <c r="L1423" s="114"/>
      <c r="M1423" s="114"/>
    </row>
    <row r="1424" spans="10:13" x14ac:dyDescent="0.25">
      <c r="J1424" s="114"/>
      <c r="K1424" s="114"/>
      <c r="L1424" s="114"/>
      <c r="M1424" s="114"/>
    </row>
    <row r="1425" spans="10:13" x14ac:dyDescent="0.25">
      <c r="J1425" s="114"/>
      <c r="K1425" s="114"/>
      <c r="L1425" s="114"/>
      <c r="M1425" s="114"/>
    </row>
    <row r="1426" spans="10:13" x14ac:dyDescent="0.25">
      <c r="J1426" s="114"/>
      <c r="K1426" s="114"/>
      <c r="L1426" s="114"/>
      <c r="M1426" s="114"/>
    </row>
    <row r="1427" spans="10:13" x14ac:dyDescent="0.25">
      <c r="J1427" s="114"/>
      <c r="K1427" s="114"/>
      <c r="L1427" s="114"/>
      <c r="M1427" s="114"/>
    </row>
    <row r="1428" spans="10:13" x14ac:dyDescent="0.25">
      <c r="J1428" s="114"/>
      <c r="K1428" s="114"/>
      <c r="L1428" s="114"/>
      <c r="M1428" s="114"/>
    </row>
    <row r="1429" spans="10:13" x14ac:dyDescent="0.25">
      <c r="J1429" s="114"/>
      <c r="K1429" s="114"/>
      <c r="L1429" s="114"/>
      <c r="M1429" s="114"/>
    </row>
    <row r="1430" spans="10:13" x14ac:dyDescent="0.25">
      <c r="J1430" s="114"/>
      <c r="K1430" s="114"/>
      <c r="L1430" s="114"/>
      <c r="M1430" s="114"/>
    </row>
    <row r="1431" spans="10:13" x14ac:dyDescent="0.25">
      <c r="J1431" s="114"/>
      <c r="K1431" s="114"/>
      <c r="L1431" s="114"/>
      <c r="M1431" s="114"/>
    </row>
    <row r="1432" spans="10:13" x14ac:dyDescent="0.25">
      <c r="J1432" s="114"/>
      <c r="K1432" s="114"/>
      <c r="L1432" s="114"/>
      <c r="M1432" s="114"/>
    </row>
    <row r="1433" spans="10:13" x14ac:dyDescent="0.25">
      <c r="J1433" s="114"/>
      <c r="K1433" s="114"/>
      <c r="L1433" s="114"/>
      <c r="M1433" s="114"/>
    </row>
    <row r="1434" spans="10:13" x14ac:dyDescent="0.25">
      <c r="J1434" s="114"/>
      <c r="K1434" s="114"/>
      <c r="L1434" s="114"/>
      <c r="M1434" s="114"/>
    </row>
    <row r="1435" spans="10:13" x14ac:dyDescent="0.25">
      <c r="J1435" s="114"/>
      <c r="K1435" s="114"/>
      <c r="L1435" s="114"/>
      <c r="M1435" s="114"/>
    </row>
    <row r="1436" spans="10:13" x14ac:dyDescent="0.25">
      <c r="J1436" s="114"/>
      <c r="K1436" s="114"/>
      <c r="L1436" s="114"/>
      <c r="M1436" s="114"/>
    </row>
    <row r="1437" spans="10:13" x14ac:dyDescent="0.25">
      <c r="J1437" s="114"/>
      <c r="K1437" s="114"/>
      <c r="L1437" s="114"/>
      <c r="M1437" s="114"/>
    </row>
    <row r="1438" spans="10:13" x14ac:dyDescent="0.25">
      <c r="J1438" s="114"/>
      <c r="K1438" s="114"/>
      <c r="L1438" s="114"/>
      <c r="M1438" s="114"/>
    </row>
    <row r="1439" spans="10:13" x14ac:dyDescent="0.25">
      <c r="J1439" s="114"/>
      <c r="K1439" s="114"/>
      <c r="L1439" s="114"/>
      <c r="M1439" s="114"/>
    </row>
    <row r="1440" spans="10:13" x14ac:dyDescent="0.25">
      <c r="J1440" s="114"/>
      <c r="K1440" s="114"/>
      <c r="L1440" s="114"/>
      <c r="M1440" s="114"/>
    </row>
    <row r="1441" spans="10:13" x14ac:dyDescent="0.25">
      <c r="J1441" s="114"/>
      <c r="K1441" s="114"/>
      <c r="L1441" s="114"/>
      <c r="M1441" s="114"/>
    </row>
    <row r="1442" spans="10:13" x14ac:dyDescent="0.25">
      <c r="J1442" s="114"/>
      <c r="K1442" s="114"/>
      <c r="L1442" s="114"/>
      <c r="M1442" s="114"/>
    </row>
    <row r="1443" spans="10:13" x14ac:dyDescent="0.25">
      <c r="J1443" s="114"/>
      <c r="K1443" s="114"/>
      <c r="L1443" s="114"/>
      <c r="M1443" s="114"/>
    </row>
    <row r="1444" spans="10:13" x14ac:dyDescent="0.25">
      <c r="J1444" s="114"/>
      <c r="K1444" s="114"/>
      <c r="L1444" s="114"/>
      <c r="M1444" s="114"/>
    </row>
    <row r="1445" spans="10:13" x14ac:dyDescent="0.25">
      <c r="J1445" s="114"/>
      <c r="K1445" s="114"/>
      <c r="L1445" s="114"/>
      <c r="M1445" s="114"/>
    </row>
    <row r="1446" spans="10:13" x14ac:dyDescent="0.25">
      <c r="J1446" s="114"/>
      <c r="K1446" s="114"/>
      <c r="L1446" s="114"/>
      <c r="M1446" s="114"/>
    </row>
    <row r="1447" spans="10:13" x14ac:dyDescent="0.25">
      <c r="J1447" s="114"/>
      <c r="K1447" s="114"/>
      <c r="L1447" s="114"/>
      <c r="M1447" s="114"/>
    </row>
    <row r="1448" spans="10:13" x14ac:dyDescent="0.25">
      <c r="J1448" s="114"/>
      <c r="K1448" s="114"/>
      <c r="L1448" s="114"/>
      <c r="M1448" s="114"/>
    </row>
    <row r="1449" spans="10:13" x14ac:dyDescent="0.25">
      <c r="J1449" s="114"/>
      <c r="K1449" s="114"/>
      <c r="L1449" s="114"/>
      <c r="M1449" s="114"/>
    </row>
    <row r="1450" spans="10:13" x14ac:dyDescent="0.25">
      <c r="J1450" s="114"/>
      <c r="K1450" s="114"/>
      <c r="L1450" s="114"/>
      <c r="M1450" s="114"/>
    </row>
    <row r="1451" spans="10:13" x14ac:dyDescent="0.25">
      <c r="J1451" s="114"/>
      <c r="K1451" s="114"/>
      <c r="L1451" s="114"/>
      <c r="M1451" s="114"/>
    </row>
    <row r="1452" spans="10:13" x14ac:dyDescent="0.25">
      <c r="J1452" s="114"/>
      <c r="K1452" s="114"/>
      <c r="L1452" s="114"/>
      <c r="M1452" s="114"/>
    </row>
    <row r="1453" spans="10:13" x14ac:dyDescent="0.25">
      <c r="J1453" s="114"/>
      <c r="K1453" s="114"/>
      <c r="L1453" s="114"/>
      <c r="M1453" s="114"/>
    </row>
    <row r="1454" spans="10:13" x14ac:dyDescent="0.25">
      <c r="J1454" s="114"/>
      <c r="K1454" s="114"/>
      <c r="L1454" s="114"/>
      <c r="M1454" s="114"/>
    </row>
    <row r="1455" spans="10:13" x14ac:dyDescent="0.25">
      <c r="J1455" s="114"/>
      <c r="K1455" s="114"/>
      <c r="L1455" s="114"/>
      <c r="M1455" s="114"/>
    </row>
    <row r="1456" spans="10:13" x14ac:dyDescent="0.25">
      <c r="J1456" s="114"/>
      <c r="K1456" s="114"/>
      <c r="L1456" s="114"/>
      <c r="M1456" s="114"/>
    </row>
    <row r="1457" spans="10:13" x14ac:dyDescent="0.25">
      <c r="J1457" s="114"/>
      <c r="K1457" s="114"/>
      <c r="L1457" s="114"/>
      <c r="M1457" s="114"/>
    </row>
    <row r="1458" spans="10:13" x14ac:dyDescent="0.25">
      <c r="J1458" s="114"/>
      <c r="K1458" s="114"/>
      <c r="L1458" s="114"/>
      <c r="M1458" s="114"/>
    </row>
    <row r="1459" spans="10:13" x14ac:dyDescent="0.25">
      <c r="J1459" s="114"/>
      <c r="K1459" s="114"/>
      <c r="L1459" s="114"/>
      <c r="M1459" s="114"/>
    </row>
    <row r="1460" spans="10:13" x14ac:dyDescent="0.25">
      <c r="J1460" s="114"/>
      <c r="K1460" s="114"/>
      <c r="L1460" s="114"/>
      <c r="M1460" s="114"/>
    </row>
    <row r="1461" spans="10:13" x14ac:dyDescent="0.25">
      <c r="J1461" s="114"/>
      <c r="K1461" s="114"/>
      <c r="L1461" s="114"/>
      <c r="M1461" s="114"/>
    </row>
    <row r="1462" spans="10:13" x14ac:dyDescent="0.25">
      <c r="J1462" s="114"/>
      <c r="K1462" s="114"/>
      <c r="L1462" s="114"/>
      <c r="M1462" s="114"/>
    </row>
    <row r="1463" spans="10:13" x14ac:dyDescent="0.25">
      <c r="J1463" s="114"/>
      <c r="K1463" s="114"/>
      <c r="L1463" s="114"/>
      <c r="M1463" s="114"/>
    </row>
    <row r="1464" spans="10:13" x14ac:dyDescent="0.25">
      <c r="J1464" s="114"/>
      <c r="K1464" s="114"/>
      <c r="L1464" s="114"/>
      <c r="M1464" s="114"/>
    </row>
    <row r="1465" spans="10:13" x14ac:dyDescent="0.25">
      <c r="J1465" s="114"/>
      <c r="K1465" s="114"/>
      <c r="L1465" s="114"/>
      <c r="M1465" s="114"/>
    </row>
    <row r="1466" spans="10:13" x14ac:dyDescent="0.25">
      <c r="J1466" s="114"/>
      <c r="K1466" s="114"/>
      <c r="L1466" s="114"/>
      <c r="M1466" s="114"/>
    </row>
    <row r="1467" spans="10:13" x14ac:dyDescent="0.25">
      <c r="J1467" s="114"/>
      <c r="K1467" s="114"/>
      <c r="L1467" s="114"/>
      <c r="M1467" s="114"/>
    </row>
    <row r="1468" spans="10:13" x14ac:dyDescent="0.25">
      <c r="J1468" s="114"/>
      <c r="K1468" s="114"/>
      <c r="L1468" s="114"/>
      <c r="M1468" s="114"/>
    </row>
    <row r="1469" spans="10:13" x14ac:dyDescent="0.25">
      <c r="J1469" s="114"/>
      <c r="K1469" s="114"/>
      <c r="L1469" s="114"/>
      <c r="M1469" s="114"/>
    </row>
    <row r="1470" spans="10:13" x14ac:dyDescent="0.25">
      <c r="J1470" s="114"/>
      <c r="K1470" s="114"/>
      <c r="L1470" s="114"/>
      <c r="M1470" s="114"/>
    </row>
    <row r="1471" spans="10:13" x14ac:dyDescent="0.25">
      <c r="J1471" s="114"/>
      <c r="K1471" s="114"/>
      <c r="L1471" s="114"/>
      <c r="M1471" s="114"/>
    </row>
    <row r="1472" spans="10:13" x14ac:dyDescent="0.25">
      <c r="J1472" s="114"/>
      <c r="K1472" s="114"/>
      <c r="L1472" s="114"/>
      <c r="M1472" s="114"/>
    </row>
    <row r="1473" spans="10:13" x14ac:dyDescent="0.25">
      <c r="J1473" s="114"/>
      <c r="K1473" s="114"/>
      <c r="L1473" s="114"/>
      <c r="M1473" s="114"/>
    </row>
    <row r="1474" spans="10:13" x14ac:dyDescent="0.25">
      <c r="J1474" s="114"/>
      <c r="K1474" s="114"/>
      <c r="L1474" s="114"/>
      <c r="M1474" s="114"/>
    </row>
    <row r="1475" spans="10:13" x14ac:dyDescent="0.25">
      <c r="J1475" s="114"/>
      <c r="K1475" s="114"/>
      <c r="L1475" s="114"/>
      <c r="M1475" s="114"/>
    </row>
    <row r="1476" spans="10:13" x14ac:dyDescent="0.25">
      <c r="J1476" s="114"/>
      <c r="K1476" s="114"/>
      <c r="L1476" s="114"/>
      <c r="M1476" s="114"/>
    </row>
    <row r="1477" spans="10:13" x14ac:dyDescent="0.25">
      <c r="J1477" s="114"/>
      <c r="K1477" s="114"/>
      <c r="L1477" s="114"/>
      <c r="M1477" s="114"/>
    </row>
    <row r="1478" spans="10:13" x14ac:dyDescent="0.25">
      <c r="J1478" s="114"/>
      <c r="K1478" s="114"/>
      <c r="L1478" s="114"/>
      <c r="M1478" s="114"/>
    </row>
    <row r="1479" spans="10:13" x14ac:dyDescent="0.25">
      <c r="J1479" s="114"/>
      <c r="K1479" s="114"/>
      <c r="L1479" s="114"/>
      <c r="M1479" s="114"/>
    </row>
    <row r="1480" spans="10:13" x14ac:dyDescent="0.25">
      <c r="J1480" s="114"/>
      <c r="K1480" s="114"/>
      <c r="L1480" s="114"/>
      <c r="M1480" s="114"/>
    </row>
    <row r="1481" spans="10:13" x14ac:dyDescent="0.25">
      <c r="J1481" s="114"/>
      <c r="K1481" s="114"/>
      <c r="L1481" s="114"/>
      <c r="M1481" s="114"/>
    </row>
    <row r="1482" spans="10:13" x14ac:dyDescent="0.25">
      <c r="J1482" s="114"/>
      <c r="K1482" s="114"/>
      <c r="L1482" s="114"/>
      <c r="M1482" s="114"/>
    </row>
    <row r="1483" spans="10:13" x14ac:dyDescent="0.25">
      <c r="J1483" s="114"/>
      <c r="K1483" s="114"/>
      <c r="L1483" s="114"/>
      <c r="M1483" s="114"/>
    </row>
    <row r="1484" spans="10:13" x14ac:dyDescent="0.25">
      <c r="J1484" s="114"/>
      <c r="K1484" s="114"/>
      <c r="L1484" s="114"/>
      <c r="M1484" s="114"/>
    </row>
    <row r="1485" spans="10:13" x14ac:dyDescent="0.25">
      <c r="J1485" s="114"/>
      <c r="K1485" s="114"/>
      <c r="L1485" s="114"/>
      <c r="M1485" s="114"/>
    </row>
    <row r="1486" spans="10:13" x14ac:dyDescent="0.25">
      <c r="J1486" s="114"/>
      <c r="K1486" s="114"/>
      <c r="L1486" s="114"/>
      <c r="M1486" s="114"/>
    </row>
    <row r="1487" spans="10:13" x14ac:dyDescent="0.25">
      <c r="J1487" s="114"/>
      <c r="K1487" s="114"/>
      <c r="L1487" s="114"/>
      <c r="M1487" s="114"/>
    </row>
    <row r="1488" spans="10:13" x14ac:dyDescent="0.25">
      <c r="J1488" s="114"/>
      <c r="K1488" s="114"/>
      <c r="L1488" s="114"/>
      <c r="M1488" s="114"/>
    </row>
    <row r="1489" spans="10:13" x14ac:dyDescent="0.25">
      <c r="J1489" s="114"/>
      <c r="K1489" s="114"/>
      <c r="L1489" s="114"/>
      <c r="M1489" s="114"/>
    </row>
    <row r="1490" spans="10:13" x14ac:dyDescent="0.25">
      <c r="J1490" s="114"/>
      <c r="K1490" s="114"/>
      <c r="L1490" s="114"/>
      <c r="M1490" s="114"/>
    </row>
    <row r="1491" spans="10:13" x14ac:dyDescent="0.25">
      <c r="J1491" s="114"/>
      <c r="K1491" s="114"/>
      <c r="L1491" s="114"/>
      <c r="M1491" s="114"/>
    </row>
    <row r="1492" spans="10:13" x14ac:dyDescent="0.25">
      <c r="J1492" s="114"/>
      <c r="K1492" s="114"/>
      <c r="L1492" s="114"/>
      <c r="M1492" s="114"/>
    </row>
    <row r="1493" spans="10:13" x14ac:dyDescent="0.25">
      <c r="J1493" s="114"/>
      <c r="K1493" s="114"/>
      <c r="L1493" s="114"/>
      <c r="M1493" s="114"/>
    </row>
    <row r="1494" spans="10:13" x14ac:dyDescent="0.25">
      <c r="J1494" s="114"/>
      <c r="K1494" s="114"/>
      <c r="L1494" s="114"/>
      <c r="M1494" s="114"/>
    </row>
    <row r="1495" spans="10:13" x14ac:dyDescent="0.25">
      <c r="J1495" s="114"/>
      <c r="K1495" s="114"/>
      <c r="L1495" s="114"/>
      <c r="M1495" s="114"/>
    </row>
    <row r="1496" spans="10:13" x14ac:dyDescent="0.25">
      <c r="J1496" s="114"/>
      <c r="K1496" s="114"/>
      <c r="L1496" s="114"/>
      <c r="M1496" s="114"/>
    </row>
    <row r="1497" spans="10:13" x14ac:dyDescent="0.25">
      <c r="J1497" s="114"/>
      <c r="K1497" s="114"/>
      <c r="L1497" s="114"/>
      <c r="M1497" s="114"/>
    </row>
    <row r="1498" spans="10:13" x14ac:dyDescent="0.25">
      <c r="J1498" s="114"/>
      <c r="K1498" s="114"/>
      <c r="L1498" s="114"/>
      <c r="M1498" s="114"/>
    </row>
    <row r="1499" spans="10:13" x14ac:dyDescent="0.25">
      <c r="J1499" s="114"/>
      <c r="K1499" s="114"/>
      <c r="L1499" s="114"/>
      <c r="M1499" s="114"/>
    </row>
    <row r="1500" spans="10:13" x14ac:dyDescent="0.25">
      <c r="J1500" s="114"/>
      <c r="K1500" s="114"/>
      <c r="L1500" s="114"/>
      <c r="M1500" s="114"/>
    </row>
    <row r="1501" spans="10:13" x14ac:dyDescent="0.25">
      <c r="J1501" s="114"/>
      <c r="K1501" s="114"/>
      <c r="L1501" s="114"/>
      <c r="M1501" s="114"/>
    </row>
    <row r="1502" spans="10:13" x14ac:dyDescent="0.25">
      <c r="J1502" s="114"/>
      <c r="K1502" s="114"/>
      <c r="L1502" s="114"/>
      <c r="M1502" s="114"/>
    </row>
    <row r="1503" spans="10:13" x14ac:dyDescent="0.25">
      <c r="J1503" s="114"/>
      <c r="K1503" s="114"/>
      <c r="L1503" s="114"/>
      <c r="M1503" s="114"/>
    </row>
    <row r="1504" spans="10:13" x14ac:dyDescent="0.25">
      <c r="J1504" s="114"/>
      <c r="K1504" s="114"/>
      <c r="L1504" s="114"/>
      <c r="M1504" s="114"/>
    </row>
    <row r="1505" spans="10:13" x14ac:dyDescent="0.25">
      <c r="J1505" s="114"/>
      <c r="K1505" s="114"/>
      <c r="L1505" s="114"/>
      <c r="M1505" s="114"/>
    </row>
    <row r="1506" spans="10:13" x14ac:dyDescent="0.25">
      <c r="J1506" s="114"/>
      <c r="K1506" s="114"/>
      <c r="L1506" s="114"/>
      <c r="M1506" s="114"/>
    </row>
    <row r="1507" spans="10:13" x14ac:dyDescent="0.25">
      <c r="J1507" s="114"/>
      <c r="K1507" s="114"/>
      <c r="L1507" s="114"/>
      <c r="M1507" s="114"/>
    </row>
    <row r="1508" spans="10:13" x14ac:dyDescent="0.25">
      <c r="J1508" s="114"/>
      <c r="K1508" s="114"/>
      <c r="L1508" s="114"/>
      <c r="M1508" s="114"/>
    </row>
    <row r="1509" spans="10:13" x14ac:dyDescent="0.25">
      <c r="J1509" s="114"/>
      <c r="K1509" s="114"/>
      <c r="L1509" s="114"/>
      <c r="M1509" s="114"/>
    </row>
    <row r="1510" spans="10:13" x14ac:dyDescent="0.25">
      <c r="J1510" s="114"/>
      <c r="K1510" s="114"/>
      <c r="L1510" s="114"/>
      <c r="M1510" s="114"/>
    </row>
    <row r="1511" spans="10:13" x14ac:dyDescent="0.25">
      <c r="J1511" s="114"/>
      <c r="K1511" s="114"/>
      <c r="L1511" s="114"/>
      <c r="M1511" s="114"/>
    </row>
    <row r="1512" spans="10:13" x14ac:dyDescent="0.25">
      <c r="J1512" s="114"/>
      <c r="K1512" s="114"/>
      <c r="L1512" s="114"/>
      <c r="M1512" s="114"/>
    </row>
    <row r="1513" spans="10:13" x14ac:dyDescent="0.25">
      <c r="J1513" s="114"/>
      <c r="K1513" s="114"/>
      <c r="L1513" s="114"/>
      <c r="M1513" s="114"/>
    </row>
    <row r="1514" spans="10:13" x14ac:dyDescent="0.25">
      <c r="J1514" s="114"/>
      <c r="K1514" s="114"/>
      <c r="L1514" s="114"/>
      <c r="M1514" s="114"/>
    </row>
    <row r="1515" spans="10:13" x14ac:dyDescent="0.25">
      <c r="J1515" s="114"/>
      <c r="K1515" s="114"/>
      <c r="L1515" s="114"/>
      <c r="M1515" s="114"/>
    </row>
    <row r="1516" spans="10:13" x14ac:dyDescent="0.25">
      <c r="J1516" s="114"/>
      <c r="K1516" s="114"/>
      <c r="L1516" s="114"/>
      <c r="M1516" s="114"/>
    </row>
    <row r="1517" spans="10:13" x14ac:dyDescent="0.25">
      <c r="J1517" s="114"/>
      <c r="K1517" s="114"/>
      <c r="L1517" s="114"/>
      <c r="M1517" s="114"/>
    </row>
    <row r="1518" spans="10:13" x14ac:dyDescent="0.25">
      <c r="J1518" s="114"/>
      <c r="K1518" s="114"/>
      <c r="L1518" s="114"/>
      <c r="M1518" s="114"/>
    </row>
    <row r="1519" spans="10:13" x14ac:dyDescent="0.25">
      <c r="J1519" s="114"/>
      <c r="K1519" s="114"/>
      <c r="L1519" s="114"/>
      <c r="M1519" s="114"/>
    </row>
    <row r="1520" spans="10:13" x14ac:dyDescent="0.25">
      <c r="J1520" s="114"/>
      <c r="K1520" s="114"/>
      <c r="L1520" s="114"/>
      <c r="M1520" s="114"/>
    </row>
    <row r="1521" spans="10:13" x14ac:dyDescent="0.25">
      <c r="J1521" s="114"/>
      <c r="K1521" s="114"/>
      <c r="L1521" s="114"/>
      <c r="M1521" s="114"/>
    </row>
    <row r="1522" spans="10:13" x14ac:dyDescent="0.25">
      <c r="J1522" s="114"/>
      <c r="K1522" s="114"/>
      <c r="L1522" s="114"/>
      <c r="M1522" s="114"/>
    </row>
    <row r="1523" spans="10:13" x14ac:dyDescent="0.25">
      <c r="J1523" s="114"/>
      <c r="K1523" s="114"/>
      <c r="L1523" s="114"/>
      <c r="M1523" s="114"/>
    </row>
    <row r="1524" spans="10:13" x14ac:dyDescent="0.25">
      <c r="J1524" s="114"/>
      <c r="K1524" s="114"/>
      <c r="L1524" s="114"/>
      <c r="M1524" s="114"/>
    </row>
    <row r="1525" spans="10:13" x14ac:dyDescent="0.25">
      <c r="J1525" s="114"/>
      <c r="K1525" s="114"/>
      <c r="L1525" s="114"/>
      <c r="M1525" s="114"/>
    </row>
    <row r="1526" spans="10:13" x14ac:dyDescent="0.25">
      <c r="J1526" s="114"/>
      <c r="K1526" s="114"/>
      <c r="L1526" s="114"/>
      <c r="M1526" s="114"/>
    </row>
    <row r="1527" spans="10:13" x14ac:dyDescent="0.25">
      <c r="J1527" s="114"/>
      <c r="K1527" s="114"/>
      <c r="L1527" s="114"/>
      <c r="M1527" s="114"/>
    </row>
    <row r="1528" spans="10:13" x14ac:dyDescent="0.25">
      <c r="J1528" s="114"/>
      <c r="K1528" s="114"/>
      <c r="L1528" s="114"/>
      <c r="M1528" s="114"/>
    </row>
    <row r="1529" spans="10:13" x14ac:dyDescent="0.25">
      <c r="J1529" s="114"/>
      <c r="K1529" s="114"/>
      <c r="L1529" s="114"/>
      <c r="M1529" s="114"/>
    </row>
    <row r="1530" spans="10:13" x14ac:dyDescent="0.25">
      <c r="J1530" s="114"/>
      <c r="K1530" s="114"/>
      <c r="L1530" s="114"/>
      <c r="M1530" s="114"/>
    </row>
    <row r="1531" spans="10:13" x14ac:dyDescent="0.25">
      <c r="J1531" s="114"/>
      <c r="K1531" s="114"/>
      <c r="L1531" s="114"/>
      <c r="M1531" s="114"/>
    </row>
    <row r="1532" spans="10:13" x14ac:dyDescent="0.25">
      <c r="J1532" s="114"/>
      <c r="K1532" s="114"/>
      <c r="L1532" s="114"/>
      <c r="M1532" s="114"/>
    </row>
    <row r="1533" spans="10:13" x14ac:dyDescent="0.25">
      <c r="J1533" s="114"/>
      <c r="K1533" s="114"/>
      <c r="L1533" s="114"/>
      <c r="M1533" s="114"/>
    </row>
    <row r="1534" spans="10:13" x14ac:dyDescent="0.25">
      <c r="J1534" s="114"/>
      <c r="K1534" s="114"/>
      <c r="L1534" s="114"/>
      <c r="M1534" s="114"/>
    </row>
    <row r="1535" spans="10:13" x14ac:dyDescent="0.25">
      <c r="J1535" s="114"/>
      <c r="K1535" s="114"/>
      <c r="L1535" s="114"/>
      <c r="M1535" s="114"/>
    </row>
    <row r="1536" spans="10:13" x14ac:dyDescent="0.25">
      <c r="J1536" s="114"/>
      <c r="K1536" s="114"/>
      <c r="L1536" s="114"/>
      <c r="M1536" s="114"/>
    </row>
    <row r="1537" spans="10:13" x14ac:dyDescent="0.25">
      <c r="J1537" s="114"/>
      <c r="K1537" s="114"/>
      <c r="L1537" s="114"/>
      <c r="M1537" s="114"/>
    </row>
    <row r="1538" spans="10:13" x14ac:dyDescent="0.25">
      <c r="J1538" s="114"/>
      <c r="K1538" s="114"/>
      <c r="L1538" s="114"/>
      <c r="M1538" s="114"/>
    </row>
    <row r="1539" spans="10:13" x14ac:dyDescent="0.25">
      <c r="J1539" s="114"/>
      <c r="K1539" s="114"/>
      <c r="L1539" s="114"/>
      <c r="M1539" s="114"/>
    </row>
    <row r="1540" spans="10:13" x14ac:dyDescent="0.25">
      <c r="J1540" s="114"/>
      <c r="K1540" s="114"/>
      <c r="L1540" s="114"/>
      <c r="M1540" s="114"/>
    </row>
    <row r="1541" spans="10:13" x14ac:dyDescent="0.25">
      <c r="J1541" s="114"/>
      <c r="K1541" s="114"/>
      <c r="L1541" s="114"/>
      <c r="M1541" s="114"/>
    </row>
    <row r="1542" spans="10:13" x14ac:dyDescent="0.25">
      <c r="J1542" s="114"/>
      <c r="K1542" s="114"/>
      <c r="L1542" s="114"/>
      <c r="M1542" s="114"/>
    </row>
    <row r="1543" spans="10:13" x14ac:dyDescent="0.25">
      <c r="J1543" s="114"/>
      <c r="K1543" s="114"/>
      <c r="L1543" s="114"/>
      <c r="M1543" s="114"/>
    </row>
    <row r="1544" spans="10:13" x14ac:dyDescent="0.25">
      <c r="J1544" s="114"/>
      <c r="K1544" s="114"/>
      <c r="L1544" s="114"/>
      <c r="M1544" s="114"/>
    </row>
    <row r="1545" spans="10:13" x14ac:dyDescent="0.25">
      <c r="J1545" s="114"/>
      <c r="K1545" s="114"/>
      <c r="L1545" s="114"/>
      <c r="M1545" s="114"/>
    </row>
    <row r="1546" spans="10:13" x14ac:dyDescent="0.25">
      <c r="J1546" s="114"/>
      <c r="K1546" s="114"/>
      <c r="L1546" s="114"/>
      <c r="M1546" s="114"/>
    </row>
    <row r="1547" spans="10:13" x14ac:dyDescent="0.25">
      <c r="J1547" s="114"/>
      <c r="K1547" s="114"/>
      <c r="L1547" s="114"/>
      <c r="M1547" s="114"/>
    </row>
    <row r="1548" spans="10:13" x14ac:dyDescent="0.25">
      <c r="J1548" s="114"/>
      <c r="K1548" s="114"/>
      <c r="L1548" s="114"/>
      <c r="M1548" s="114"/>
    </row>
    <row r="1549" spans="10:13" x14ac:dyDescent="0.25">
      <c r="J1549" s="114"/>
      <c r="K1549" s="114"/>
      <c r="L1549" s="114"/>
      <c r="M1549" s="114"/>
    </row>
    <row r="1550" spans="10:13" x14ac:dyDescent="0.25">
      <c r="J1550" s="114"/>
      <c r="K1550" s="114"/>
      <c r="L1550" s="114"/>
      <c r="M1550" s="114"/>
    </row>
    <row r="1551" spans="10:13" x14ac:dyDescent="0.25">
      <c r="J1551" s="114"/>
      <c r="K1551" s="114"/>
      <c r="L1551" s="114"/>
      <c r="M1551" s="114"/>
    </row>
    <row r="1552" spans="10:13" x14ac:dyDescent="0.25">
      <c r="J1552" s="114"/>
      <c r="K1552" s="114"/>
      <c r="L1552" s="114"/>
      <c r="M1552" s="114"/>
    </row>
    <row r="1553" spans="10:13" x14ac:dyDescent="0.25">
      <c r="J1553" s="114"/>
      <c r="K1553" s="114"/>
      <c r="L1553" s="114"/>
      <c r="M1553" s="114"/>
    </row>
    <row r="1554" spans="10:13" x14ac:dyDescent="0.25">
      <c r="J1554" s="114"/>
      <c r="K1554" s="114"/>
      <c r="L1554" s="114"/>
      <c r="M1554" s="114"/>
    </row>
    <row r="1555" spans="10:13" x14ac:dyDescent="0.25">
      <c r="J1555" s="114"/>
      <c r="K1555" s="114"/>
      <c r="L1555" s="114"/>
      <c r="M1555" s="114"/>
    </row>
    <row r="1556" spans="10:13" x14ac:dyDescent="0.25">
      <c r="J1556" s="114"/>
      <c r="K1556" s="114"/>
      <c r="L1556" s="114"/>
      <c r="M1556" s="114"/>
    </row>
    <row r="1557" spans="10:13" x14ac:dyDescent="0.25">
      <c r="J1557" s="114"/>
      <c r="K1557" s="114"/>
      <c r="L1557" s="114"/>
      <c r="M1557" s="114"/>
    </row>
    <row r="1558" spans="10:13" x14ac:dyDescent="0.25">
      <c r="J1558" s="114"/>
      <c r="K1558" s="114"/>
      <c r="L1558" s="114"/>
      <c r="M1558" s="114"/>
    </row>
    <row r="1559" spans="10:13" x14ac:dyDescent="0.25">
      <c r="J1559" s="114"/>
      <c r="K1559" s="114"/>
      <c r="L1559" s="114"/>
      <c r="M1559" s="114"/>
    </row>
    <row r="1560" spans="10:13" x14ac:dyDescent="0.25">
      <c r="J1560" s="114"/>
      <c r="K1560" s="114"/>
      <c r="L1560" s="114"/>
      <c r="M1560" s="114"/>
    </row>
    <row r="1561" spans="10:13" x14ac:dyDescent="0.25">
      <c r="J1561" s="114"/>
      <c r="K1561" s="114"/>
      <c r="L1561" s="114"/>
      <c r="M1561" s="114"/>
    </row>
    <row r="1562" spans="10:13" x14ac:dyDescent="0.25">
      <c r="J1562" s="114"/>
      <c r="K1562" s="114"/>
      <c r="L1562" s="114"/>
      <c r="M1562" s="114"/>
    </row>
    <row r="1563" spans="10:13" x14ac:dyDescent="0.25">
      <c r="J1563" s="114"/>
      <c r="K1563" s="114"/>
      <c r="L1563" s="114"/>
      <c r="M1563" s="114"/>
    </row>
    <row r="1564" spans="10:13" x14ac:dyDescent="0.25">
      <c r="J1564" s="114"/>
      <c r="K1564" s="114"/>
      <c r="L1564" s="114"/>
      <c r="M1564" s="114"/>
    </row>
    <row r="1565" spans="10:13" x14ac:dyDescent="0.25">
      <c r="J1565" s="114"/>
      <c r="K1565" s="114"/>
      <c r="L1565" s="114"/>
      <c r="M1565" s="114"/>
    </row>
    <row r="1566" spans="10:13" x14ac:dyDescent="0.25">
      <c r="J1566" s="114"/>
      <c r="K1566" s="114"/>
      <c r="L1566" s="114"/>
      <c r="M1566" s="114"/>
    </row>
    <row r="1567" spans="10:13" x14ac:dyDescent="0.25">
      <c r="J1567" s="114"/>
      <c r="K1567" s="114"/>
      <c r="L1567" s="114"/>
      <c r="M1567" s="114"/>
    </row>
    <row r="1568" spans="10:13" x14ac:dyDescent="0.25">
      <c r="J1568" s="114"/>
      <c r="K1568" s="114"/>
      <c r="L1568" s="114"/>
      <c r="M1568" s="114"/>
    </row>
    <row r="1569" spans="10:13" x14ac:dyDescent="0.25">
      <c r="J1569" s="114"/>
      <c r="K1569" s="114"/>
      <c r="L1569" s="114"/>
      <c r="M1569" s="114"/>
    </row>
    <row r="1570" spans="10:13" x14ac:dyDescent="0.25">
      <c r="J1570" s="114"/>
      <c r="K1570" s="114"/>
      <c r="L1570" s="114"/>
      <c r="M1570" s="114"/>
    </row>
    <row r="1571" spans="10:13" x14ac:dyDescent="0.25">
      <c r="J1571" s="114"/>
      <c r="K1571" s="114"/>
      <c r="L1571" s="114"/>
      <c r="M1571" s="114"/>
    </row>
    <row r="1572" spans="10:13" x14ac:dyDescent="0.25">
      <c r="J1572" s="114"/>
      <c r="K1572" s="114"/>
      <c r="L1572" s="114"/>
      <c r="M1572" s="114"/>
    </row>
    <row r="1573" spans="10:13" x14ac:dyDescent="0.25">
      <c r="J1573" s="114"/>
      <c r="K1573" s="114"/>
      <c r="L1573" s="114"/>
      <c r="M1573" s="114"/>
    </row>
    <row r="1574" spans="10:13" x14ac:dyDescent="0.25">
      <c r="J1574" s="114"/>
      <c r="K1574" s="114"/>
      <c r="L1574" s="114"/>
      <c r="M1574" s="114"/>
    </row>
    <row r="1575" spans="10:13" x14ac:dyDescent="0.25">
      <c r="J1575" s="114"/>
      <c r="K1575" s="114"/>
      <c r="L1575" s="114"/>
      <c r="M1575" s="114"/>
    </row>
    <row r="1576" spans="10:13" x14ac:dyDescent="0.25">
      <c r="J1576" s="114"/>
      <c r="K1576" s="114"/>
      <c r="L1576" s="114"/>
      <c r="M1576" s="114"/>
    </row>
    <row r="1577" spans="10:13" x14ac:dyDescent="0.25">
      <c r="J1577" s="114"/>
      <c r="K1577" s="114"/>
      <c r="L1577" s="114"/>
      <c r="M1577" s="114"/>
    </row>
    <row r="1578" spans="10:13" x14ac:dyDescent="0.25">
      <c r="J1578" s="114"/>
      <c r="K1578" s="114"/>
      <c r="L1578" s="114"/>
      <c r="M1578" s="114"/>
    </row>
    <row r="1579" spans="10:13" x14ac:dyDescent="0.25">
      <c r="J1579" s="114"/>
      <c r="K1579" s="114"/>
      <c r="L1579" s="114"/>
      <c r="M1579" s="114"/>
    </row>
    <row r="1580" spans="10:13" x14ac:dyDescent="0.25">
      <c r="J1580" s="114"/>
      <c r="K1580" s="114"/>
      <c r="L1580" s="114"/>
      <c r="M1580" s="114"/>
    </row>
    <row r="1581" spans="10:13" x14ac:dyDescent="0.25">
      <c r="J1581" s="114"/>
      <c r="K1581" s="114"/>
      <c r="L1581" s="114"/>
      <c r="M1581" s="114"/>
    </row>
    <row r="1582" spans="10:13" x14ac:dyDescent="0.25">
      <c r="J1582" s="114"/>
      <c r="K1582" s="114"/>
      <c r="L1582" s="114"/>
      <c r="M1582" s="114"/>
    </row>
    <row r="1583" spans="10:13" x14ac:dyDescent="0.25">
      <c r="J1583" s="114"/>
      <c r="K1583" s="114"/>
      <c r="L1583" s="114"/>
      <c r="M1583" s="114"/>
    </row>
    <row r="1584" spans="10:13" x14ac:dyDescent="0.25">
      <c r="J1584" s="114"/>
      <c r="K1584" s="114"/>
      <c r="L1584" s="114"/>
      <c r="M1584" s="114"/>
    </row>
    <row r="1585" spans="10:13" x14ac:dyDescent="0.25">
      <c r="J1585" s="114"/>
      <c r="K1585" s="114"/>
      <c r="L1585" s="114"/>
      <c r="M1585" s="114"/>
    </row>
    <row r="1586" spans="10:13" x14ac:dyDescent="0.25">
      <c r="J1586" s="114"/>
      <c r="K1586" s="114"/>
      <c r="L1586" s="114"/>
      <c r="M1586" s="114"/>
    </row>
    <row r="1587" spans="10:13" x14ac:dyDescent="0.25">
      <c r="J1587" s="114"/>
      <c r="K1587" s="114"/>
      <c r="L1587" s="114"/>
      <c r="M1587" s="114"/>
    </row>
    <row r="1588" spans="10:13" x14ac:dyDescent="0.25">
      <c r="J1588" s="114"/>
      <c r="K1588" s="114"/>
      <c r="L1588" s="114"/>
      <c r="M1588" s="114"/>
    </row>
    <row r="1589" spans="10:13" x14ac:dyDescent="0.25">
      <c r="J1589" s="114"/>
      <c r="K1589" s="114"/>
      <c r="L1589" s="114"/>
      <c r="M1589" s="114"/>
    </row>
    <row r="1590" spans="10:13" x14ac:dyDescent="0.25">
      <c r="J1590" s="114"/>
      <c r="K1590" s="114"/>
      <c r="L1590" s="114"/>
      <c r="M1590" s="114"/>
    </row>
    <row r="1591" spans="10:13" x14ac:dyDescent="0.25">
      <c r="J1591" s="114"/>
      <c r="K1591" s="114"/>
      <c r="L1591" s="114"/>
      <c r="M1591" s="114"/>
    </row>
    <row r="1592" spans="10:13" x14ac:dyDescent="0.25">
      <c r="J1592" s="114"/>
      <c r="K1592" s="114"/>
      <c r="L1592" s="114"/>
      <c r="M1592" s="114"/>
    </row>
    <row r="1593" spans="10:13" x14ac:dyDescent="0.25">
      <c r="J1593" s="114"/>
      <c r="K1593" s="114"/>
      <c r="L1593" s="114"/>
      <c r="M1593" s="114"/>
    </row>
    <row r="1594" spans="10:13" x14ac:dyDescent="0.25">
      <c r="J1594" s="114"/>
      <c r="K1594" s="114"/>
      <c r="L1594" s="114"/>
      <c r="M1594" s="114"/>
    </row>
    <row r="1595" spans="10:13" x14ac:dyDescent="0.25">
      <c r="J1595" s="114"/>
      <c r="K1595" s="114"/>
      <c r="L1595" s="114"/>
      <c r="M1595" s="114"/>
    </row>
    <row r="1596" spans="10:13" x14ac:dyDescent="0.25">
      <c r="J1596" s="114"/>
      <c r="K1596" s="114"/>
      <c r="L1596" s="114"/>
      <c r="M1596" s="114"/>
    </row>
    <row r="1597" spans="10:13" x14ac:dyDescent="0.25">
      <c r="J1597" s="114"/>
      <c r="K1597" s="114"/>
      <c r="L1597" s="114"/>
      <c r="M1597" s="114"/>
    </row>
    <row r="1598" spans="10:13" x14ac:dyDescent="0.25">
      <c r="J1598" s="114"/>
      <c r="K1598" s="114"/>
      <c r="L1598" s="114"/>
      <c r="M1598" s="114"/>
    </row>
    <row r="1599" spans="10:13" x14ac:dyDescent="0.25">
      <c r="J1599" s="114"/>
      <c r="K1599" s="114"/>
      <c r="L1599" s="114"/>
      <c r="M1599" s="114"/>
    </row>
    <row r="1600" spans="10:13" x14ac:dyDescent="0.25">
      <c r="J1600" s="114"/>
      <c r="K1600" s="114"/>
      <c r="L1600" s="114"/>
      <c r="M1600" s="114"/>
    </row>
    <row r="1601" spans="10:13" x14ac:dyDescent="0.25">
      <c r="J1601" s="114"/>
      <c r="K1601" s="114"/>
      <c r="L1601" s="114"/>
      <c r="M1601" s="114"/>
    </row>
    <row r="1602" spans="10:13" x14ac:dyDescent="0.25">
      <c r="J1602" s="114"/>
      <c r="K1602" s="114"/>
      <c r="L1602" s="114"/>
      <c r="M1602" s="114"/>
    </row>
    <row r="1603" spans="10:13" x14ac:dyDescent="0.25">
      <c r="J1603" s="114"/>
      <c r="K1603" s="114"/>
      <c r="L1603" s="114"/>
      <c r="M1603" s="114"/>
    </row>
    <row r="1604" spans="10:13" x14ac:dyDescent="0.25">
      <c r="J1604" s="114"/>
      <c r="K1604" s="114"/>
      <c r="L1604" s="114"/>
      <c r="M1604" s="114"/>
    </row>
    <row r="1605" spans="10:13" x14ac:dyDescent="0.25">
      <c r="J1605" s="114"/>
      <c r="K1605" s="114"/>
      <c r="L1605" s="114"/>
      <c r="M1605" s="114"/>
    </row>
    <row r="1606" spans="10:13" x14ac:dyDescent="0.25">
      <c r="J1606" s="114"/>
      <c r="K1606" s="114"/>
      <c r="L1606" s="114"/>
      <c r="M1606" s="114"/>
    </row>
    <row r="1607" spans="10:13" x14ac:dyDescent="0.25">
      <c r="J1607" s="114"/>
      <c r="K1607" s="114"/>
      <c r="L1607" s="114"/>
      <c r="M1607" s="114"/>
    </row>
    <row r="1608" spans="10:13" x14ac:dyDescent="0.25">
      <c r="J1608" s="114"/>
      <c r="K1608" s="114"/>
      <c r="L1608" s="114"/>
      <c r="M1608" s="114"/>
    </row>
    <row r="1609" spans="10:13" x14ac:dyDescent="0.25">
      <c r="J1609" s="114"/>
      <c r="K1609" s="114"/>
      <c r="L1609" s="114"/>
      <c r="M1609" s="114"/>
    </row>
    <row r="1610" spans="10:13" x14ac:dyDescent="0.25">
      <c r="J1610" s="114"/>
      <c r="K1610" s="114"/>
      <c r="L1610" s="114"/>
      <c r="M1610" s="114"/>
    </row>
    <row r="1611" spans="10:13" x14ac:dyDescent="0.25">
      <c r="J1611" s="114"/>
      <c r="K1611" s="114"/>
      <c r="L1611" s="114"/>
      <c r="M1611" s="114"/>
    </row>
    <row r="1612" spans="10:13" x14ac:dyDescent="0.25">
      <c r="J1612" s="114"/>
      <c r="K1612" s="114"/>
      <c r="L1612" s="114"/>
      <c r="M1612" s="114"/>
    </row>
    <row r="1613" spans="10:13" x14ac:dyDescent="0.25">
      <c r="J1613" s="114"/>
      <c r="K1613" s="114"/>
      <c r="L1613" s="114"/>
      <c r="M1613" s="114"/>
    </row>
    <row r="1614" spans="10:13" x14ac:dyDescent="0.25">
      <c r="J1614" s="114"/>
      <c r="K1614" s="114"/>
      <c r="L1614" s="114"/>
      <c r="M1614" s="114"/>
    </row>
    <row r="1615" spans="10:13" x14ac:dyDescent="0.25">
      <c r="J1615" s="114"/>
      <c r="K1615" s="114"/>
      <c r="L1615" s="114"/>
      <c r="M1615" s="114"/>
    </row>
    <row r="1616" spans="10:13" x14ac:dyDescent="0.25">
      <c r="J1616" s="114"/>
      <c r="K1616" s="114"/>
      <c r="L1616" s="114"/>
      <c r="M1616" s="114"/>
    </row>
    <row r="1617" spans="10:13" x14ac:dyDescent="0.25">
      <c r="J1617" s="114"/>
      <c r="K1617" s="114"/>
      <c r="L1617" s="114"/>
      <c r="M1617" s="114"/>
    </row>
    <row r="1618" spans="10:13" x14ac:dyDescent="0.25">
      <c r="J1618" s="114"/>
      <c r="K1618" s="114"/>
      <c r="L1618" s="114"/>
      <c r="M1618" s="114"/>
    </row>
    <row r="1619" spans="10:13" x14ac:dyDescent="0.25">
      <c r="J1619" s="114"/>
      <c r="K1619" s="114"/>
      <c r="L1619" s="114"/>
      <c r="M1619" s="114"/>
    </row>
    <row r="1620" spans="10:13" x14ac:dyDescent="0.25">
      <c r="J1620" s="114"/>
      <c r="K1620" s="114"/>
      <c r="L1620" s="114"/>
      <c r="M1620" s="114"/>
    </row>
    <row r="1621" spans="10:13" x14ac:dyDescent="0.25">
      <c r="J1621" s="114"/>
      <c r="K1621" s="114"/>
      <c r="L1621" s="114"/>
      <c r="M1621" s="114"/>
    </row>
    <row r="1622" spans="10:13" x14ac:dyDescent="0.25">
      <c r="J1622" s="114"/>
      <c r="K1622" s="114"/>
      <c r="L1622" s="114"/>
      <c r="M1622" s="114"/>
    </row>
    <row r="1623" spans="10:13" x14ac:dyDescent="0.25">
      <c r="J1623" s="114"/>
      <c r="K1623" s="114"/>
      <c r="L1623" s="114"/>
      <c r="M1623" s="114"/>
    </row>
    <row r="1624" spans="10:13" x14ac:dyDescent="0.25">
      <c r="J1624" s="114"/>
      <c r="K1624" s="114"/>
      <c r="L1624" s="114"/>
      <c r="M1624" s="114"/>
    </row>
    <row r="1625" spans="10:13" x14ac:dyDescent="0.25">
      <c r="J1625" s="114"/>
      <c r="K1625" s="114"/>
      <c r="L1625" s="114"/>
      <c r="M1625" s="114"/>
    </row>
    <row r="1626" spans="10:13" x14ac:dyDescent="0.25">
      <c r="J1626" s="114"/>
      <c r="K1626" s="114"/>
      <c r="L1626" s="114"/>
      <c r="M1626" s="114"/>
    </row>
    <row r="1627" spans="10:13" x14ac:dyDescent="0.25">
      <c r="J1627" s="114"/>
      <c r="K1627" s="114"/>
      <c r="L1627" s="114"/>
      <c r="M1627" s="114"/>
    </row>
    <row r="1628" spans="10:13" x14ac:dyDescent="0.25">
      <c r="J1628" s="114"/>
      <c r="K1628" s="114"/>
      <c r="L1628" s="114"/>
      <c r="M1628" s="114"/>
    </row>
    <row r="1629" spans="10:13" x14ac:dyDescent="0.25">
      <c r="J1629" s="114"/>
      <c r="K1629" s="114"/>
      <c r="L1629" s="114"/>
      <c r="M1629" s="114"/>
    </row>
    <row r="1630" spans="10:13" x14ac:dyDescent="0.25">
      <c r="J1630" s="114"/>
      <c r="K1630" s="114"/>
      <c r="L1630" s="114"/>
      <c r="M1630" s="114"/>
    </row>
    <row r="1631" spans="10:13" x14ac:dyDescent="0.25">
      <c r="J1631" s="114"/>
      <c r="K1631" s="114"/>
      <c r="L1631" s="114"/>
      <c r="M1631" s="114"/>
    </row>
    <row r="1632" spans="10:13" x14ac:dyDescent="0.25">
      <c r="J1632" s="114"/>
      <c r="K1632" s="114"/>
      <c r="L1632" s="114"/>
      <c r="M1632" s="114"/>
    </row>
    <row r="1633" spans="10:13" x14ac:dyDescent="0.25">
      <c r="J1633" s="114"/>
      <c r="K1633" s="114"/>
      <c r="L1633" s="114"/>
      <c r="M1633" s="114"/>
    </row>
    <row r="1634" spans="10:13" x14ac:dyDescent="0.25">
      <c r="J1634" s="114"/>
      <c r="K1634" s="114"/>
      <c r="L1634" s="114"/>
      <c r="M1634" s="114"/>
    </row>
    <row r="1635" spans="10:13" x14ac:dyDescent="0.25">
      <c r="J1635" s="114"/>
      <c r="K1635" s="114"/>
      <c r="L1635" s="114"/>
      <c r="M1635" s="114"/>
    </row>
    <row r="1636" spans="10:13" x14ac:dyDescent="0.25">
      <c r="J1636" s="114"/>
      <c r="K1636" s="114"/>
      <c r="L1636" s="114"/>
      <c r="M1636" s="114"/>
    </row>
    <row r="1637" spans="10:13" x14ac:dyDescent="0.25">
      <c r="J1637" s="114"/>
      <c r="K1637" s="114"/>
      <c r="L1637" s="114"/>
      <c r="M1637" s="114"/>
    </row>
    <row r="1638" spans="10:13" x14ac:dyDescent="0.25">
      <c r="J1638" s="114"/>
      <c r="K1638" s="114"/>
      <c r="L1638" s="114"/>
      <c r="M1638" s="114"/>
    </row>
    <row r="1639" spans="10:13" x14ac:dyDescent="0.25">
      <c r="J1639" s="114"/>
      <c r="K1639" s="114"/>
      <c r="L1639" s="114"/>
      <c r="M1639" s="114"/>
    </row>
    <row r="1640" spans="10:13" x14ac:dyDescent="0.25">
      <c r="J1640" s="114"/>
      <c r="K1640" s="114"/>
      <c r="L1640" s="114"/>
      <c r="M1640" s="114"/>
    </row>
    <row r="1641" spans="10:13" x14ac:dyDescent="0.25">
      <c r="J1641" s="114"/>
      <c r="K1641" s="114"/>
      <c r="L1641" s="114"/>
      <c r="M1641" s="114"/>
    </row>
    <row r="1642" spans="10:13" x14ac:dyDescent="0.25">
      <c r="J1642" s="114"/>
      <c r="K1642" s="114"/>
      <c r="L1642" s="114"/>
      <c r="M1642" s="114"/>
    </row>
    <row r="1643" spans="10:13" x14ac:dyDescent="0.25">
      <c r="J1643" s="114"/>
      <c r="K1643" s="114"/>
      <c r="L1643" s="114"/>
      <c r="M1643" s="114"/>
    </row>
    <row r="1644" spans="10:13" x14ac:dyDescent="0.25">
      <c r="J1644" s="114"/>
      <c r="K1644" s="114"/>
      <c r="L1644" s="114"/>
      <c r="M1644" s="114"/>
    </row>
    <row r="1645" spans="10:13" x14ac:dyDescent="0.25">
      <c r="J1645" s="114"/>
      <c r="K1645" s="114"/>
      <c r="L1645" s="114"/>
      <c r="M1645" s="114"/>
    </row>
    <row r="1646" spans="10:13" x14ac:dyDescent="0.25">
      <c r="J1646" s="114"/>
      <c r="K1646" s="114"/>
      <c r="L1646" s="114"/>
      <c r="M1646" s="114"/>
    </row>
    <row r="1647" spans="10:13" x14ac:dyDescent="0.25">
      <c r="J1647" s="114"/>
      <c r="K1647" s="114"/>
      <c r="L1647" s="114"/>
      <c r="M1647" s="114"/>
    </row>
    <row r="1648" spans="10:13" x14ac:dyDescent="0.25">
      <c r="J1648" s="114"/>
      <c r="K1648" s="114"/>
      <c r="L1648" s="114"/>
      <c r="M1648" s="114"/>
    </row>
    <row r="1649" spans="10:13" x14ac:dyDescent="0.25">
      <c r="J1649" s="114"/>
      <c r="K1649" s="114"/>
      <c r="L1649" s="114"/>
      <c r="M1649" s="114"/>
    </row>
    <row r="1650" spans="10:13" x14ac:dyDescent="0.25">
      <c r="J1650" s="114"/>
      <c r="K1650" s="114"/>
      <c r="L1650" s="114"/>
      <c r="M1650" s="114"/>
    </row>
    <row r="1651" spans="10:13" x14ac:dyDescent="0.25">
      <c r="J1651" s="114"/>
      <c r="K1651" s="114"/>
      <c r="L1651" s="114"/>
      <c r="M1651" s="114"/>
    </row>
    <row r="1652" spans="10:13" x14ac:dyDescent="0.25">
      <c r="J1652" s="114"/>
      <c r="K1652" s="114"/>
      <c r="L1652" s="114"/>
      <c r="M1652" s="114"/>
    </row>
    <row r="1653" spans="10:13" x14ac:dyDescent="0.25">
      <c r="J1653" s="114"/>
      <c r="K1653" s="114"/>
      <c r="L1653" s="114"/>
      <c r="M1653" s="114"/>
    </row>
    <row r="1654" spans="10:13" x14ac:dyDescent="0.25">
      <c r="J1654" s="114"/>
      <c r="K1654" s="114"/>
      <c r="L1654" s="114"/>
      <c r="M1654" s="114"/>
    </row>
    <row r="1655" spans="10:13" x14ac:dyDescent="0.25">
      <c r="J1655" s="114"/>
      <c r="K1655" s="114"/>
      <c r="L1655" s="114"/>
      <c r="M1655" s="114"/>
    </row>
    <row r="1656" spans="10:13" x14ac:dyDescent="0.25">
      <c r="J1656" s="114"/>
      <c r="K1656" s="114"/>
      <c r="L1656" s="114"/>
      <c r="M1656" s="114"/>
    </row>
    <row r="1657" spans="10:13" x14ac:dyDescent="0.25">
      <c r="J1657" s="114"/>
      <c r="K1657" s="114"/>
      <c r="L1657" s="114"/>
      <c r="M1657" s="114"/>
    </row>
    <row r="1658" spans="10:13" x14ac:dyDescent="0.25">
      <c r="J1658" s="114"/>
      <c r="K1658" s="114"/>
      <c r="L1658" s="114"/>
      <c r="M1658" s="114"/>
    </row>
    <row r="1659" spans="10:13" x14ac:dyDescent="0.25">
      <c r="J1659" s="114"/>
      <c r="K1659" s="114"/>
      <c r="L1659" s="114"/>
      <c r="M1659" s="114"/>
    </row>
    <row r="1660" spans="10:13" x14ac:dyDescent="0.25">
      <c r="J1660" s="114"/>
      <c r="K1660" s="114"/>
      <c r="L1660" s="114"/>
      <c r="M1660" s="114"/>
    </row>
    <row r="1661" spans="10:13" x14ac:dyDescent="0.25">
      <c r="J1661" s="114"/>
      <c r="K1661" s="114"/>
      <c r="L1661" s="114"/>
      <c r="M1661" s="114"/>
    </row>
    <row r="1662" spans="10:13" x14ac:dyDescent="0.25">
      <c r="J1662" s="114"/>
      <c r="K1662" s="114"/>
      <c r="L1662" s="114"/>
      <c r="M1662" s="114"/>
    </row>
    <row r="1663" spans="10:13" x14ac:dyDescent="0.25">
      <c r="J1663" s="114"/>
      <c r="K1663" s="114"/>
      <c r="L1663" s="114"/>
      <c r="M1663" s="114"/>
    </row>
    <row r="1664" spans="10:13" x14ac:dyDescent="0.25">
      <c r="J1664" s="114"/>
      <c r="K1664" s="114"/>
      <c r="L1664" s="114"/>
      <c r="M1664" s="114"/>
    </row>
    <row r="1665" spans="10:13" x14ac:dyDescent="0.25">
      <c r="J1665" s="114"/>
      <c r="K1665" s="114"/>
      <c r="L1665" s="114"/>
      <c r="M1665" s="114"/>
    </row>
    <row r="1666" spans="10:13" x14ac:dyDescent="0.25">
      <c r="J1666" s="114"/>
      <c r="K1666" s="114"/>
      <c r="L1666" s="114"/>
      <c r="M1666" s="114"/>
    </row>
    <row r="1667" spans="10:13" x14ac:dyDescent="0.25">
      <c r="J1667" s="114"/>
      <c r="K1667" s="114"/>
      <c r="L1667" s="114"/>
      <c r="M1667" s="114"/>
    </row>
    <row r="1668" spans="10:13" x14ac:dyDescent="0.25">
      <c r="J1668" s="114"/>
      <c r="K1668" s="114"/>
      <c r="L1668" s="114"/>
      <c r="M1668" s="114"/>
    </row>
    <row r="1669" spans="10:13" x14ac:dyDescent="0.25">
      <c r="J1669" s="114"/>
      <c r="K1669" s="114"/>
      <c r="L1669" s="114"/>
      <c r="M1669" s="114"/>
    </row>
    <row r="1670" spans="10:13" x14ac:dyDescent="0.25">
      <c r="J1670" s="114"/>
      <c r="K1670" s="114"/>
      <c r="L1670" s="114"/>
      <c r="M1670" s="114"/>
    </row>
    <row r="1671" spans="10:13" x14ac:dyDescent="0.25">
      <c r="J1671" s="114"/>
      <c r="K1671" s="114"/>
      <c r="L1671" s="114"/>
      <c r="M1671" s="114"/>
    </row>
    <row r="1672" spans="10:13" x14ac:dyDescent="0.25">
      <c r="J1672" s="114"/>
      <c r="K1672" s="114"/>
      <c r="L1672" s="114"/>
      <c r="M1672" s="114"/>
    </row>
    <row r="1673" spans="10:13" x14ac:dyDescent="0.25">
      <c r="J1673" s="114"/>
      <c r="K1673" s="114"/>
      <c r="L1673" s="114"/>
      <c r="M1673" s="114"/>
    </row>
    <row r="1674" spans="10:13" x14ac:dyDescent="0.25">
      <c r="J1674" s="114"/>
      <c r="K1674" s="114"/>
      <c r="L1674" s="114"/>
      <c r="M1674" s="114"/>
    </row>
    <row r="1675" spans="10:13" x14ac:dyDescent="0.25">
      <c r="J1675" s="114"/>
      <c r="K1675" s="114"/>
      <c r="L1675" s="114"/>
      <c r="M1675" s="114"/>
    </row>
    <row r="1676" spans="10:13" x14ac:dyDescent="0.25">
      <c r="J1676" s="114"/>
      <c r="K1676" s="114"/>
      <c r="L1676" s="114"/>
      <c r="M1676" s="114"/>
    </row>
    <row r="1677" spans="10:13" x14ac:dyDescent="0.25">
      <c r="J1677" s="114"/>
      <c r="K1677" s="114"/>
      <c r="L1677" s="114"/>
      <c r="M1677" s="114"/>
    </row>
    <row r="1678" spans="10:13" x14ac:dyDescent="0.25">
      <c r="J1678" s="114"/>
      <c r="K1678" s="114"/>
      <c r="L1678" s="114"/>
      <c r="M1678" s="114"/>
    </row>
    <row r="1679" spans="10:13" x14ac:dyDescent="0.25">
      <c r="J1679" s="114"/>
      <c r="K1679" s="114"/>
      <c r="L1679" s="114"/>
      <c r="M1679" s="114"/>
    </row>
    <row r="1680" spans="10:13" x14ac:dyDescent="0.25">
      <c r="J1680" s="114"/>
      <c r="K1680" s="114"/>
      <c r="L1680" s="114"/>
      <c r="M1680" s="114"/>
    </row>
    <row r="1681" spans="10:13" x14ac:dyDescent="0.25">
      <c r="J1681" s="114"/>
      <c r="K1681" s="114"/>
      <c r="L1681" s="114"/>
      <c r="M1681" s="114"/>
    </row>
    <row r="1682" spans="10:13" x14ac:dyDescent="0.25">
      <c r="J1682" s="114"/>
      <c r="K1682" s="114"/>
      <c r="L1682" s="114"/>
      <c r="M1682" s="114"/>
    </row>
    <row r="1683" spans="10:13" x14ac:dyDescent="0.25">
      <c r="J1683" s="114"/>
      <c r="K1683" s="114"/>
      <c r="L1683" s="114"/>
      <c r="M1683" s="114"/>
    </row>
    <row r="1684" spans="10:13" x14ac:dyDescent="0.25">
      <c r="J1684" s="114"/>
      <c r="K1684" s="114"/>
      <c r="L1684" s="114"/>
      <c r="M1684" s="114"/>
    </row>
    <row r="1685" spans="10:13" x14ac:dyDescent="0.25">
      <c r="J1685" s="114"/>
      <c r="K1685" s="114"/>
      <c r="L1685" s="114"/>
      <c r="M1685" s="114"/>
    </row>
    <row r="1686" spans="10:13" x14ac:dyDescent="0.25">
      <c r="J1686" s="114"/>
      <c r="K1686" s="114"/>
      <c r="L1686" s="114"/>
      <c r="M1686" s="114"/>
    </row>
    <row r="1687" spans="10:13" x14ac:dyDescent="0.25">
      <c r="J1687" s="114"/>
      <c r="K1687" s="114"/>
      <c r="L1687" s="114"/>
      <c r="M1687" s="114"/>
    </row>
    <row r="1688" spans="10:13" x14ac:dyDescent="0.25">
      <c r="J1688" s="114"/>
      <c r="K1688" s="114"/>
      <c r="L1688" s="114"/>
      <c r="M1688" s="114"/>
    </row>
    <row r="1689" spans="10:13" x14ac:dyDescent="0.25">
      <c r="J1689" s="114"/>
      <c r="K1689" s="114"/>
      <c r="L1689" s="114"/>
      <c r="M1689" s="114"/>
    </row>
    <row r="1690" spans="10:13" x14ac:dyDescent="0.25">
      <c r="J1690" s="114"/>
      <c r="K1690" s="114"/>
      <c r="L1690" s="114"/>
      <c r="M1690" s="114"/>
    </row>
    <row r="1691" spans="10:13" x14ac:dyDescent="0.25">
      <c r="J1691" s="114"/>
      <c r="K1691" s="114"/>
      <c r="L1691" s="114"/>
      <c r="M1691" s="114"/>
    </row>
    <row r="1692" spans="10:13" x14ac:dyDescent="0.25">
      <c r="J1692" s="114"/>
      <c r="K1692" s="114"/>
      <c r="L1692" s="114"/>
      <c r="M1692" s="114"/>
    </row>
    <row r="1693" spans="10:13" x14ac:dyDescent="0.25">
      <c r="J1693" s="114"/>
      <c r="K1693" s="114"/>
      <c r="L1693" s="114"/>
      <c r="M1693" s="114"/>
    </row>
    <row r="1694" spans="10:13" x14ac:dyDescent="0.25">
      <c r="J1694" s="114"/>
      <c r="K1694" s="114"/>
      <c r="L1694" s="114"/>
      <c r="M1694" s="114"/>
    </row>
    <row r="1695" spans="10:13" x14ac:dyDescent="0.25">
      <c r="J1695" s="114"/>
      <c r="K1695" s="114"/>
      <c r="L1695" s="114"/>
      <c r="M1695" s="114"/>
    </row>
    <row r="1696" spans="10:13" x14ac:dyDescent="0.25">
      <c r="J1696" s="114"/>
      <c r="K1696" s="114"/>
      <c r="L1696" s="114"/>
      <c r="M1696" s="114"/>
    </row>
    <row r="1697" spans="10:13" x14ac:dyDescent="0.25">
      <c r="J1697" s="114"/>
      <c r="K1697" s="114"/>
      <c r="L1697" s="114"/>
      <c r="M1697" s="114"/>
    </row>
    <row r="1698" spans="10:13" x14ac:dyDescent="0.25">
      <c r="J1698" s="114"/>
      <c r="K1698" s="114"/>
      <c r="L1698" s="114"/>
      <c r="M1698" s="114"/>
    </row>
    <row r="1699" spans="10:13" x14ac:dyDescent="0.25">
      <c r="J1699" s="114"/>
      <c r="K1699" s="114"/>
      <c r="L1699" s="114"/>
      <c r="M1699" s="114"/>
    </row>
    <row r="1700" spans="10:13" x14ac:dyDescent="0.25">
      <c r="J1700" s="114"/>
      <c r="K1700" s="114"/>
      <c r="L1700" s="114"/>
      <c r="M1700" s="114"/>
    </row>
    <row r="1701" spans="10:13" x14ac:dyDescent="0.25">
      <c r="J1701" s="114"/>
      <c r="K1701" s="114"/>
      <c r="L1701" s="114"/>
      <c r="M1701" s="114"/>
    </row>
    <row r="1702" spans="10:13" x14ac:dyDescent="0.25">
      <c r="J1702" s="114"/>
      <c r="K1702" s="114"/>
      <c r="L1702" s="114"/>
      <c r="M1702" s="114"/>
    </row>
    <row r="1703" spans="10:13" x14ac:dyDescent="0.25">
      <c r="J1703" s="114"/>
      <c r="K1703" s="114"/>
      <c r="L1703" s="114"/>
      <c r="M1703" s="114"/>
    </row>
    <row r="1704" spans="10:13" x14ac:dyDescent="0.25">
      <c r="J1704" s="114"/>
      <c r="K1704" s="114"/>
      <c r="L1704" s="114"/>
      <c r="M1704" s="114"/>
    </row>
    <row r="1705" spans="10:13" x14ac:dyDescent="0.25">
      <c r="J1705" s="114"/>
      <c r="K1705" s="114"/>
      <c r="L1705" s="114"/>
      <c r="M1705" s="114"/>
    </row>
    <row r="1706" spans="10:13" x14ac:dyDescent="0.25">
      <c r="J1706" s="114"/>
      <c r="K1706" s="114"/>
      <c r="L1706" s="114"/>
      <c r="M1706" s="114"/>
    </row>
    <row r="1707" spans="10:13" x14ac:dyDescent="0.25">
      <c r="J1707" s="114"/>
      <c r="K1707" s="114"/>
      <c r="L1707" s="114"/>
      <c r="M1707" s="114"/>
    </row>
    <row r="1708" spans="10:13" x14ac:dyDescent="0.25">
      <c r="J1708" s="114"/>
      <c r="K1708" s="114"/>
      <c r="L1708" s="114"/>
      <c r="M1708" s="114"/>
    </row>
    <row r="1709" spans="10:13" x14ac:dyDescent="0.25">
      <c r="J1709" s="114"/>
      <c r="K1709" s="114"/>
      <c r="L1709" s="114"/>
      <c r="M1709" s="114"/>
    </row>
    <row r="1710" spans="10:13" x14ac:dyDescent="0.25">
      <c r="J1710" s="114"/>
      <c r="K1710" s="114"/>
      <c r="L1710" s="114"/>
      <c r="M1710" s="114"/>
    </row>
    <row r="1711" spans="10:13" x14ac:dyDescent="0.25">
      <c r="J1711" s="114"/>
      <c r="K1711" s="114"/>
      <c r="L1711" s="114"/>
      <c r="M1711" s="114"/>
    </row>
    <row r="1712" spans="10:13" x14ac:dyDescent="0.25">
      <c r="J1712" s="114"/>
      <c r="K1712" s="114"/>
      <c r="L1712" s="114"/>
      <c r="M1712" s="114"/>
    </row>
    <row r="1713" spans="10:13" x14ac:dyDescent="0.25">
      <c r="J1713" s="114"/>
      <c r="K1713" s="114"/>
      <c r="L1713" s="114"/>
      <c r="M1713" s="114"/>
    </row>
    <row r="1714" spans="10:13" x14ac:dyDescent="0.25">
      <c r="J1714" s="114"/>
      <c r="K1714" s="114"/>
      <c r="L1714" s="114"/>
      <c r="M1714" s="114"/>
    </row>
    <row r="1715" spans="10:13" x14ac:dyDescent="0.25">
      <c r="J1715" s="114"/>
      <c r="K1715" s="114"/>
      <c r="L1715" s="114"/>
      <c r="M1715" s="114"/>
    </row>
    <row r="1716" spans="10:13" x14ac:dyDescent="0.25">
      <c r="J1716" s="114"/>
      <c r="K1716" s="114"/>
      <c r="L1716" s="114"/>
      <c r="M1716" s="114"/>
    </row>
    <row r="1717" spans="10:13" x14ac:dyDescent="0.25">
      <c r="J1717" s="114"/>
      <c r="K1717" s="114"/>
      <c r="L1717" s="114"/>
      <c r="M1717" s="114"/>
    </row>
    <row r="1718" spans="10:13" x14ac:dyDescent="0.25">
      <c r="J1718" s="114"/>
      <c r="K1718" s="114"/>
      <c r="L1718" s="114"/>
      <c r="M1718" s="114"/>
    </row>
    <row r="1719" spans="10:13" x14ac:dyDescent="0.25">
      <c r="J1719" s="114"/>
      <c r="K1719" s="114"/>
      <c r="L1719" s="114"/>
      <c r="M1719" s="114"/>
    </row>
    <row r="1720" spans="10:13" x14ac:dyDescent="0.25">
      <c r="J1720" s="114"/>
      <c r="K1720" s="114"/>
      <c r="L1720" s="114"/>
      <c r="M1720" s="114"/>
    </row>
    <row r="1721" spans="10:13" x14ac:dyDescent="0.25">
      <c r="J1721" s="114"/>
      <c r="K1721" s="114"/>
      <c r="L1721" s="114"/>
      <c r="M1721" s="114"/>
    </row>
    <row r="1722" spans="10:13" x14ac:dyDescent="0.25">
      <c r="J1722" s="114"/>
      <c r="K1722" s="114"/>
      <c r="L1722" s="114"/>
      <c r="M1722" s="114"/>
    </row>
    <row r="1723" spans="10:13" x14ac:dyDescent="0.25">
      <c r="J1723" s="114"/>
      <c r="K1723" s="114"/>
      <c r="L1723" s="114"/>
      <c r="M1723" s="114"/>
    </row>
    <row r="1724" spans="10:13" x14ac:dyDescent="0.25">
      <c r="J1724" s="114"/>
      <c r="K1724" s="114"/>
      <c r="L1724" s="114"/>
      <c r="M1724" s="114"/>
    </row>
    <row r="1725" spans="10:13" x14ac:dyDescent="0.25">
      <c r="J1725" s="114"/>
      <c r="K1725" s="114"/>
      <c r="L1725" s="114"/>
      <c r="M1725" s="114"/>
    </row>
    <row r="1726" spans="10:13" x14ac:dyDescent="0.25">
      <c r="J1726" s="114"/>
      <c r="K1726" s="114"/>
      <c r="L1726" s="114"/>
      <c r="M1726" s="114"/>
    </row>
    <row r="1727" spans="10:13" x14ac:dyDescent="0.25">
      <c r="J1727" s="114"/>
      <c r="K1727" s="114"/>
      <c r="L1727" s="114"/>
      <c r="M1727" s="114"/>
    </row>
    <row r="1728" spans="10:13" x14ac:dyDescent="0.25">
      <c r="J1728" s="114"/>
      <c r="K1728" s="114"/>
      <c r="L1728" s="114"/>
      <c r="M1728" s="114"/>
    </row>
    <row r="1729" spans="10:13" x14ac:dyDescent="0.25">
      <c r="J1729" s="114"/>
      <c r="K1729" s="114"/>
      <c r="L1729" s="114"/>
      <c r="M1729" s="114"/>
    </row>
    <row r="1730" spans="10:13" x14ac:dyDescent="0.25">
      <c r="J1730" s="114"/>
      <c r="K1730" s="114"/>
      <c r="L1730" s="114"/>
      <c r="M1730" s="114"/>
    </row>
    <row r="1731" spans="10:13" x14ac:dyDescent="0.25">
      <c r="J1731" s="114"/>
      <c r="K1731" s="114"/>
      <c r="L1731" s="114"/>
      <c r="M1731" s="114"/>
    </row>
    <row r="1732" spans="10:13" x14ac:dyDescent="0.25">
      <c r="J1732" s="114"/>
      <c r="K1732" s="114"/>
      <c r="L1732" s="114"/>
      <c r="M1732" s="114"/>
    </row>
    <row r="1733" spans="10:13" x14ac:dyDescent="0.25">
      <c r="J1733" s="114"/>
      <c r="K1733" s="114"/>
      <c r="L1733" s="114"/>
      <c r="M1733" s="114"/>
    </row>
    <row r="1734" spans="10:13" x14ac:dyDescent="0.25">
      <c r="J1734" s="114"/>
      <c r="K1734" s="114"/>
      <c r="L1734" s="114"/>
      <c r="M1734" s="114"/>
    </row>
    <row r="1735" spans="10:13" x14ac:dyDescent="0.25">
      <c r="J1735" s="114"/>
      <c r="K1735" s="114"/>
      <c r="L1735" s="114"/>
      <c r="M1735" s="114"/>
    </row>
    <row r="1736" spans="10:13" x14ac:dyDescent="0.25">
      <c r="J1736" s="114"/>
      <c r="K1736" s="114"/>
      <c r="L1736" s="114"/>
      <c r="M1736" s="114"/>
    </row>
    <row r="1737" spans="10:13" x14ac:dyDescent="0.25">
      <c r="J1737" s="114"/>
      <c r="K1737" s="114"/>
      <c r="L1737" s="114"/>
      <c r="M1737" s="114"/>
    </row>
    <row r="1738" spans="10:13" x14ac:dyDescent="0.25">
      <c r="J1738" s="114"/>
      <c r="K1738" s="114"/>
      <c r="L1738" s="114"/>
      <c r="M1738" s="114"/>
    </row>
    <row r="1739" spans="10:13" x14ac:dyDescent="0.25">
      <c r="J1739" s="114"/>
      <c r="K1739" s="114"/>
      <c r="L1739" s="114"/>
      <c r="M1739" s="114"/>
    </row>
    <row r="1740" spans="10:13" x14ac:dyDescent="0.25">
      <c r="J1740" s="114"/>
      <c r="K1740" s="114"/>
      <c r="L1740" s="114"/>
      <c r="M1740" s="114"/>
    </row>
    <row r="1741" spans="10:13" x14ac:dyDescent="0.25">
      <c r="J1741" s="114"/>
      <c r="K1741" s="114"/>
      <c r="L1741" s="114"/>
      <c r="M1741" s="114"/>
    </row>
    <row r="1742" spans="10:13" x14ac:dyDescent="0.25">
      <c r="J1742" s="114"/>
      <c r="K1742" s="114"/>
      <c r="L1742" s="114"/>
      <c r="M1742" s="114"/>
    </row>
    <row r="1743" spans="10:13" x14ac:dyDescent="0.25">
      <c r="J1743" s="114"/>
      <c r="K1743" s="114"/>
      <c r="L1743" s="114"/>
      <c r="M1743" s="114"/>
    </row>
    <row r="1744" spans="10:13" x14ac:dyDescent="0.25">
      <c r="J1744" s="114"/>
      <c r="K1744" s="114"/>
      <c r="L1744" s="114"/>
      <c r="M1744" s="114"/>
    </row>
    <row r="1745" spans="10:13" x14ac:dyDescent="0.25">
      <c r="J1745" s="114"/>
      <c r="K1745" s="114"/>
      <c r="L1745" s="114"/>
      <c r="M1745" s="114"/>
    </row>
    <row r="1746" spans="10:13" x14ac:dyDescent="0.25">
      <c r="J1746" s="114"/>
      <c r="K1746" s="114"/>
      <c r="L1746" s="114"/>
      <c r="M1746" s="114"/>
    </row>
    <row r="1747" spans="10:13" x14ac:dyDescent="0.25">
      <c r="J1747" s="114"/>
      <c r="K1747" s="114"/>
      <c r="L1747" s="114"/>
      <c r="M1747" s="114"/>
    </row>
    <row r="1748" spans="10:13" x14ac:dyDescent="0.25">
      <c r="J1748" s="114"/>
      <c r="K1748" s="114"/>
      <c r="L1748" s="114"/>
      <c r="M1748" s="114"/>
    </row>
    <row r="1749" spans="10:13" x14ac:dyDescent="0.25">
      <c r="J1749" s="114"/>
      <c r="K1749" s="114"/>
      <c r="L1749" s="114"/>
      <c r="M1749" s="114"/>
    </row>
    <row r="1750" spans="10:13" x14ac:dyDescent="0.25">
      <c r="J1750" s="114"/>
      <c r="K1750" s="114"/>
      <c r="L1750" s="114"/>
      <c r="M1750" s="114"/>
    </row>
    <row r="1751" spans="10:13" x14ac:dyDescent="0.25">
      <c r="J1751" s="114"/>
      <c r="K1751" s="114"/>
      <c r="L1751" s="114"/>
      <c r="M1751" s="114"/>
    </row>
    <row r="1752" spans="10:13" x14ac:dyDescent="0.25">
      <c r="J1752" s="114"/>
      <c r="K1752" s="114"/>
      <c r="L1752" s="114"/>
      <c r="M1752" s="114"/>
    </row>
    <row r="1753" spans="10:13" x14ac:dyDescent="0.25">
      <c r="J1753" s="114"/>
      <c r="K1753" s="114"/>
      <c r="L1753" s="114"/>
      <c r="M1753" s="114"/>
    </row>
    <row r="1754" spans="10:13" x14ac:dyDescent="0.25">
      <c r="J1754" s="114"/>
      <c r="K1754" s="114"/>
      <c r="L1754" s="114"/>
      <c r="M1754" s="114"/>
    </row>
    <row r="1755" spans="10:13" x14ac:dyDescent="0.25">
      <c r="J1755" s="114"/>
      <c r="K1755" s="114"/>
      <c r="L1755" s="114"/>
      <c r="M1755" s="114"/>
    </row>
    <row r="1756" spans="10:13" x14ac:dyDescent="0.25">
      <c r="J1756" s="114"/>
      <c r="K1756" s="114"/>
      <c r="L1756" s="114"/>
      <c r="M1756" s="114"/>
    </row>
    <row r="1757" spans="10:13" x14ac:dyDescent="0.25">
      <c r="J1757" s="114"/>
      <c r="K1757" s="114"/>
      <c r="L1757" s="114"/>
      <c r="M1757" s="114"/>
    </row>
    <row r="1758" spans="10:13" x14ac:dyDescent="0.25">
      <c r="J1758" s="114"/>
      <c r="K1758" s="114"/>
      <c r="L1758" s="114"/>
      <c r="M1758" s="114"/>
    </row>
    <row r="1759" spans="10:13" x14ac:dyDescent="0.25">
      <c r="J1759" s="114"/>
      <c r="K1759" s="114"/>
      <c r="L1759" s="114"/>
      <c r="M1759" s="114"/>
    </row>
    <row r="1760" spans="10:13" x14ac:dyDescent="0.25">
      <c r="J1760" s="114"/>
      <c r="K1760" s="114"/>
      <c r="L1760" s="114"/>
      <c r="M1760" s="114"/>
    </row>
    <row r="1761" spans="10:13" x14ac:dyDescent="0.25">
      <c r="J1761" s="114"/>
      <c r="K1761" s="114"/>
      <c r="L1761" s="114"/>
      <c r="M1761" s="114"/>
    </row>
    <row r="1762" spans="10:13" x14ac:dyDescent="0.25">
      <c r="J1762" s="114"/>
      <c r="K1762" s="114"/>
      <c r="L1762" s="114"/>
      <c r="M1762" s="114"/>
    </row>
    <row r="1763" spans="10:13" x14ac:dyDescent="0.25">
      <c r="J1763" s="114"/>
      <c r="K1763" s="114"/>
      <c r="L1763" s="114"/>
      <c r="M1763" s="114"/>
    </row>
    <row r="1764" spans="10:13" x14ac:dyDescent="0.25">
      <c r="J1764" s="114"/>
      <c r="K1764" s="114"/>
      <c r="L1764" s="114"/>
      <c r="M1764" s="114"/>
    </row>
    <row r="1765" spans="10:13" x14ac:dyDescent="0.25">
      <c r="J1765" s="114"/>
      <c r="K1765" s="114"/>
      <c r="L1765" s="114"/>
      <c r="M1765" s="114"/>
    </row>
    <row r="1766" spans="10:13" x14ac:dyDescent="0.25">
      <c r="J1766" s="114"/>
      <c r="K1766" s="114"/>
      <c r="L1766" s="114"/>
      <c r="M1766" s="114"/>
    </row>
    <row r="1767" spans="10:13" x14ac:dyDescent="0.25">
      <c r="J1767" s="114"/>
      <c r="K1767" s="114"/>
      <c r="L1767" s="114"/>
      <c r="M1767" s="114"/>
    </row>
    <row r="1768" spans="10:13" x14ac:dyDescent="0.25">
      <c r="J1768" s="114"/>
      <c r="K1768" s="114"/>
      <c r="L1768" s="114"/>
      <c r="M1768" s="114"/>
    </row>
    <row r="1769" spans="10:13" x14ac:dyDescent="0.25">
      <c r="J1769" s="114"/>
      <c r="K1769" s="114"/>
      <c r="L1769" s="114"/>
      <c r="M1769" s="114"/>
    </row>
    <row r="1770" spans="10:13" x14ac:dyDescent="0.25">
      <c r="J1770" s="114"/>
      <c r="K1770" s="114"/>
      <c r="L1770" s="114"/>
      <c r="M1770" s="114"/>
    </row>
    <row r="1771" spans="10:13" x14ac:dyDescent="0.25">
      <c r="J1771" s="114"/>
      <c r="K1771" s="114"/>
      <c r="L1771" s="114"/>
      <c r="M1771" s="114"/>
    </row>
    <row r="1772" spans="10:13" x14ac:dyDescent="0.25">
      <c r="J1772" s="114"/>
      <c r="K1772" s="114"/>
      <c r="L1772" s="114"/>
      <c r="M1772" s="114"/>
    </row>
    <row r="1773" spans="10:13" x14ac:dyDescent="0.25">
      <c r="J1773" s="114"/>
      <c r="K1773" s="114"/>
      <c r="L1773" s="114"/>
      <c r="M1773" s="114"/>
    </row>
    <row r="1774" spans="10:13" x14ac:dyDescent="0.25">
      <c r="J1774" s="114"/>
      <c r="K1774" s="114"/>
      <c r="L1774" s="114"/>
      <c r="M1774" s="114"/>
    </row>
    <row r="1775" spans="10:13" x14ac:dyDescent="0.25">
      <c r="J1775" s="114"/>
      <c r="K1775" s="114"/>
      <c r="L1775" s="114"/>
      <c r="M1775" s="114"/>
    </row>
    <row r="1776" spans="10:13" x14ac:dyDescent="0.25">
      <c r="J1776" s="114"/>
      <c r="K1776" s="114"/>
      <c r="L1776" s="114"/>
      <c r="M1776" s="114"/>
    </row>
    <row r="1777" spans="10:13" x14ac:dyDescent="0.25">
      <c r="J1777" s="114"/>
      <c r="K1777" s="114"/>
      <c r="L1777" s="114"/>
      <c r="M1777" s="114"/>
    </row>
    <row r="1778" spans="10:13" x14ac:dyDescent="0.25">
      <c r="J1778" s="114"/>
      <c r="K1778" s="114"/>
      <c r="L1778" s="114"/>
      <c r="M1778" s="114"/>
    </row>
    <row r="1779" spans="10:13" x14ac:dyDescent="0.25">
      <c r="J1779" s="114"/>
      <c r="K1779" s="114"/>
      <c r="L1779" s="114"/>
      <c r="M1779" s="114"/>
    </row>
    <row r="1780" spans="10:13" x14ac:dyDescent="0.25">
      <c r="J1780" s="114"/>
      <c r="K1780" s="114"/>
      <c r="L1780" s="114"/>
      <c r="M1780" s="114"/>
    </row>
    <row r="1781" spans="10:13" x14ac:dyDescent="0.25">
      <c r="J1781" s="114"/>
      <c r="K1781" s="114"/>
      <c r="L1781" s="114"/>
      <c r="M1781" s="114"/>
    </row>
    <row r="1782" spans="10:13" x14ac:dyDescent="0.25">
      <c r="J1782" s="114"/>
      <c r="K1782" s="114"/>
      <c r="L1782" s="114"/>
      <c r="M1782" s="114"/>
    </row>
    <row r="1783" spans="10:13" x14ac:dyDescent="0.25">
      <c r="J1783" s="114"/>
      <c r="K1783" s="114"/>
      <c r="L1783" s="114"/>
      <c r="M1783" s="114"/>
    </row>
    <row r="1784" spans="10:13" x14ac:dyDescent="0.25">
      <c r="J1784" s="114"/>
      <c r="K1784" s="114"/>
      <c r="L1784" s="114"/>
      <c r="M1784" s="114"/>
    </row>
    <row r="1785" spans="10:13" x14ac:dyDescent="0.25">
      <c r="J1785" s="114"/>
      <c r="K1785" s="114"/>
      <c r="L1785" s="114"/>
      <c r="M1785" s="114"/>
    </row>
    <row r="1786" spans="10:13" x14ac:dyDescent="0.25">
      <c r="J1786" s="114"/>
      <c r="K1786" s="114"/>
      <c r="L1786" s="114"/>
      <c r="M1786" s="114"/>
    </row>
    <row r="1787" spans="10:13" x14ac:dyDescent="0.25">
      <c r="J1787" s="114"/>
      <c r="K1787" s="114"/>
      <c r="L1787" s="114"/>
      <c r="M1787" s="114"/>
    </row>
    <row r="1788" spans="10:13" x14ac:dyDescent="0.25">
      <c r="J1788" s="114"/>
      <c r="K1788" s="114"/>
      <c r="L1788" s="114"/>
      <c r="M1788" s="114"/>
    </row>
    <row r="1789" spans="10:13" x14ac:dyDescent="0.25">
      <c r="J1789" s="114"/>
      <c r="K1789" s="114"/>
      <c r="L1789" s="114"/>
      <c r="M1789" s="114"/>
    </row>
    <row r="1790" spans="10:13" x14ac:dyDescent="0.25">
      <c r="J1790" s="114"/>
      <c r="K1790" s="114"/>
      <c r="L1790" s="114"/>
      <c r="M1790" s="114"/>
    </row>
    <row r="1791" spans="10:13" x14ac:dyDescent="0.25">
      <c r="J1791" s="114"/>
      <c r="K1791" s="114"/>
      <c r="L1791" s="114"/>
      <c r="M1791" s="114"/>
    </row>
    <row r="1792" spans="10:13" x14ac:dyDescent="0.25">
      <c r="J1792" s="114"/>
      <c r="K1792" s="114"/>
      <c r="L1792" s="114"/>
      <c r="M1792" s="114"/>
    </row>
    <row r="1793" spans="10:13" x14ac:dyDescent="0.25">
      <c r="J1793" s="114"/>
      <c r="K1793" s="114"/>
      <c r="L1793" s="114"/>
      <c r="M1793" s="114"/>
    </row>
    <row r="1794" spans="10:13" x14ac:dyDescent="0.25">
      <c r="J1794" s="114"/>
      <c r="K1794" s="114"/>
      <c r="L1794" s="114"/>
      <c r="M1794" s="114"/>
    </row>
    <row r="1795" spans="10:13" x14ac:dyDescent="0.25">
      <c r="J1795" s="114"/>
      <c r="K1795" s="114"/>
      <c r="L1795" s="114"/>
      <c r="M1795" s="114"/>
    </row>
    <row r="1796" spans="10:13" x14ac:dyDescent="0.25">
      <c r="J1796" s="114"/>
      <c r="K1796" s="114"/>
      <c r="L1796" s="114"/>
      <c r="M1796" s="114"/>
    </row>
    <row r="1797" spans="10:13" x14ac:dyDescent="0.25">
      <c r="J1797" s="114"/>
      <c r="K1797" s="114"/>
      <c r="L1797" s="114"/>
      <c r="M1797" s="114"/>
    </row>
    <row r="1798" spans="10:13" x14ac:dyDescent="0.25">
      <c r="J1798" s="114"/>
      <c r="K1798" s="114"/>
      <c r="L1798" s="114"/>
      <c r="M1798" s="114"/>
    </row>
    <row r="1799" spans="10:13" x14ac:dyDescent="0.25">
      <c r="J1799" s="114"/>
      <c r="K1799" s="114"/>
      <c r="L1799" s="114"/>
      <c r="M1799" s="114"/>
    </row>
    <row r="1800" spans="10:13" x14ac:dyDescent="0.25">
      <c r="J1800" s="114"/>
      <c r="K1800" s="114"/>
      <c r="L1800" s="114"/>
      <c r="M1800" s="114"/>
    </row>
    <row r="1801" spans="10:13" x14ac:dyDescent="0.25">
      <c r="J1801" s="114"/>
      <c r="K1801" s="114"/>
      <c r="L1801" s="114"/>
      <c r="M1801" s="114"/>
    </row>
    <row r="1802" spans="10:13" x14ac:dyDescent="0.25">
      <c r="J1802" s="114"/>
      <c r="K1802" s="114"/>
      <c r="L1802" s="114"/>
      <c r="M1802" s="114"/>
    </row>
    <row r="1803" spans="10:13" x14ac:dyDescent="0.25">
      <c r="J1803" s="114"/>
      <c r="K1803" s="114"/>
      <c r="L1803" s="114"/>
      <c r="M1803" s="114"/>
    </row>
    <row r="1804" spans="10:13" x14ac:dyDescent="0.25">
      <c r="J1804" s="114"/>
      <c r="K1804" s="114"/>
      <c r="L1804" s="114"/>
      <c r="M1804" s="114"/>
    </row>
    <row r="1805" spans="10:13" x14ac:dyDescent="0.25">
      <c r="J1805" s="114"/>
      <c r="K1805" s="114"/>
      <c r="L1805" s="114"/>
      <c r="M1805" s="114"/>
    </row>
    <row r="1806" spans="10:13" x14ac:dyDescent="0.25">
      <c r="J1806" s="114"/>
      <c r="K1806" s="114"/>
      <c r="L1806" s="114"/>
      <c r="M1806" s="114"/>
    </row>
    <row r="1807" spans="10:13" x14ac:dyDescent="0.25">
      <c r="J1807" s="114"/>
      <c r="K1807" s="114"/>
      <c r="L1807" s="114"/>
      <c r="M1807" s="114"/>
    </row>
    <row r="1808" spans="10:13" x14ac:dyDescent="0.25">
      <c r="J1808" s="114"/>
      <c r="K1808" s="114"/>
      <c r="L1808" s="114"/>
      <c r="M1808" s="114"/>
    </row>
    <row r="1809" spans="10:13" x14ac:dyDescent="0.25">
      <c r="J1809" s="114"/>
      <c r="K1809" s="114"/>
      <c r="L1809" s="114"/>
      <c r="M1809" s="114"/>
    </row>
    <row r="1810" spans="10:13" x14ac:dyDescent="0.25">
      <c r="J1810" s="114"/>
      <c r="K1810" s="114"/>
      <c r="L1810" s="114"/>
      <c r="M1810" s="114"/>
    </row>
    <row r="1811" spans="10:13" x14ac:dyDescent="0.25">
      <c r="J1811" s="114"/>
      <c r="K1811" s="114"/>
      <c r="L1811" s="114"/>
      <c r="M1811" s="114"/>
    </row>
    <row r="1812" spans="10:13" x14ac:dyDescent="0.25">
      <c r="J1812" s="114"/>
      <c r="K1812" s="114"/>
      <c r="L1812" s="114"/>
      <c r="M1812" s="114"/>
    </row>
    <row r="1813" spans="10:13" x14ac:dyDescent="0.25">
      <c r="J1813" s="114"/>
      <c r="K1813" s="114"/>
      <c r="L1813" s="114"/>
      <c r="M1813" s="114"/>
    </row>
    <row r="1814" spans="10:13" x14ac:dyDescent="0.25">
      <c r="J1814" s="114"/>
      <c r="K1814" s="114"/>
      <c r="L1814" s="114"/>
      <c r="M1814" s="114"/>
    </row>
    <row r="1815" spans="10:13" x14ac:dyDescent="0.25">
      <c r="J1815" s="114"/>
      <c r="K1815" s="114"/>
      <c r="L1815" s="114"/>
      <c r="M1815" s="114"/>
    </row>
    <row r="1816" spans="10:13" x14ac:dyDescent="0.25">
      <c r="J1816" s="114"/>
      <c r="K1816" s="114"/>
      <c r="L1816" s="114"/>
      <c r="M1816" s="114"/>
    </row>
    <row r="1817" spans="10:13" x14ac:dyDescent="0.25">
      <c r="J1817" s="114"/>
      <c r="K1817" s="114"/>
      <c r="L1817" s="114"/>
      <c r="M1817" s="114"/>
    </row>
    <row r="1818" spans="10:13" x14ac:dyDescent="0.25">
      <c r="J1818" s="114"/>
      <c r="K1818" s="114"/>
      <c r="L1818" s="114"/>
      <c r="M1818" s="114"/>
    </row>
    <row r="1819" spans="10:13" x14ac:dyDescent="0.25">
      <c r="J1819" s="114"/>
      <c r="K1819" s="114"/>
      <c r="L1819" s="114"/>
      <c r="M1819" s="114"/>
    </row>
    <row r="1820" spans="10:13" x14ac:dyDescent="0.25">
      <c r="J1820" s="114"/>
      <c r="K1820" s="114"/>
      <c r="L1820" s="114"/>
      <c r="M1820" s="114"/>
    </row>
    <row r="1821" spans="10:13" x14ac:dyDescent="0.25">
      <c r="J1821" s="114"/>
      <c r="K1821" s="114"/>
      <c r="L1821" s="114"/>
      <c r="M1821" s="114"/>
    </row>
    <row r="1822" spans="10:13" x14ac:dyDescent="0.25">
      <c r="J1822" s="114"/>
      <c r="K1822" s="114"/>
      <c r="L1822" s="114"/>
      <c r="M1822" s="114"/>
    </row>
    <row r="1823" spans="10:13" x14ac:dyDescent="0.25">
      <c r="J1823" s="114"/>
      <c r="K1823" s="114"/>
      <c r="L1823" s="114"/>
      <c r="M1823" s="114"/>
    </row>
    <row r="1824" spans="10:13" x14ac:dyDescent="0.25">
      <c r="J1824" s="114"/>
      <c r="K1824" s="114"/>
      <c r="L1824" s="114"/>
      <c r="M1824" s="114"/>
    </row>
    <row r="1825" spans="10:13" x14ac:dyDescent="0.25">
      <c r="J1825" s="114"/>
      <c r="K1825" s="114"/>
      <c r="L1825" s="114"/>
      <c r="M1825" s="114"/>
    </row>
    <row r="1826" spans="10:13" x14ac:dyDescent="0.25">
      <c r="J1826" s="114"/>
      <c r="K1826" s="114"/>
      <c r="L1826" s="114"/>
      <c r="M1826" s="114"/>
    </row>
    <row r="1827" spans="10:13" x14ac:dyDescent="0.25">
      <c r="J1827" s="114"/>
      <c r="K1827" s="114"/>
      <c r="L1827" s="114"/>
      <c r="M1827" s="114"/>
    </row>
    <row r="1828" spans="10:13" x14ac:dyDescent="0.25">
      <c r="J1828" s="114"/>
      <c r="K1828" s="114"/>
      <c r="L1828" s="114"/>
      <c r="M1828" s="114"/>
    </row>
    <row r="1829" spans="10:13" x14ac:dyDescent="0.25">
      <c r="J1829" s="114"/>
      <c r="K1829" s="114"/>
      <c r="L1829" s="114"/>
      <c r="M1829" s="114"/>
    </row>
    <row r="1830" spans="10:13" x14ac:dyDescent="0.25">
      <c r="J1830" s="114"/>
      <c r="K1830" s="114"/>
      <c r="L1830" s="114"/>
      <c r="M1830" s="114"/>
    </row>
    <row r="1831" spans="10:13" x14ac:dyDescent="0.25">
      <c r="J1831" s="114"/>
      <c r="K1831" s="114"/>
      <c r="L1831" s="114"/>
      <c r="M1831" s="114"/>
    </row>
    <row r="1832" spans="10:13" x14ac:dyDescent="0.25">
      <c r="J1832" s="114"/>
      <c r="K1832" s="114"/>
      <c r="L1832" s="114"/>
      <c r="M1832" s="114"/>
    </row>
    <row r="1833" spans="10:13" x14ac:dyDescent="0.25">
      <c r="J1833" s="114"/>
      <c r="K1833" s="114"/>
      <c r="L1833" s="114"/>
      <c r="M1833" s="114"/>
    </row>
    <row r="1834" spans="10:13" x14ac:dyDescent="0.25">
      <c r="J1834" s="114"/>
      <c r="K1834" s="114"/>
      <c r="L1834" s="114"/>
      <c r="M1834" s="114"/>
    </row>
    <row r="1835" spans="10:13" x14ac:dyDescent="0.25">
      <c r="J1835" s="114"/>
      <c r="K1835" s="114"/>
      <c r="L1835" s="114"/>
      <c r="M1835" s="114"/>
    </row>
    <row r="1836" spans="10:13" x14ac:dyDescent="0.25">
      <c r="J1836" s="114"/>
      <c r="K1836" s="114"/>
      <c r="L1836" s="114"/>
      <c r="M1836" s="114"/>
    </row>
    <row r="1837" spans="10:13" x14ac:dyDescent="0.25">
      <c r="J1837" s="114"/>
      <c r="K1837" s="114"/>
      <c r="L1837" s="114"/>
      <c r="M1837" s="114"/>
    </row>
    <row r="1838" spans="10:13" x14ac:dyDescent="0.25">
      <c r="J1838" s="114"/>
      <c r="K1838" s="114"/>
      <c r="L1838" s="114"/>
      <c r="M1838" s="114"/>
    </row>
    <row r="1839" spans="10:13" x14ac:dyDescent="0.25">
      <c r="J1839" s="114"/>
      <c r="K1839" s="114"/>
      <c r="L1839" s="114"/>
      <c r="M1839" s="114"/>
    </row>
    <row r="1840" spans="10:13" x14ac:dyDescent="0.25">
      <c r="J1840" s="114"/>
      <c r="K1840" s="114"/>
      <c r="L1840" s="114"/>
      <c r="M1840" s="114"/>
    </row>
    <row r="1841" spans="10:13" x14ac:dyDescent="0.25">
      <c r="J1841" s="114"/>
      <c r="K1841" s="114"/>
      <c r="L1841" s="114"/>
      <c r="M1841" s="114"/>
    </row>
    <row r="1842" spans="10:13" x14ac:dyDescent="0.25">
      <c r="J1842" s="114"/>
      <c r="K1842" s="114"/>
      <c r="L1842" s="114"/>
      <c r="M1842" s="114"/>
    </row>
    <row r="1843" spans="10:13" x14ac:dyDescent="0.25">
      <c r="J1843" s="114"/>
      <c r="K1843" s="114"/>
      <c r="L1843" s="114"/>
      <c r="M1843" s="114"/>
    </row>
    <row r="1844" spans="10:13" x14ac:dyDescent="0.25">
      <c r="J1844" s="114"/>
      <c r="K1844" s="114"/>
      <c r="L1844" s="114"/>
      <c r="M1844" s="114"/>
    </row>
    <row r="1845" spans="10:13" x14ac:dyDescent="0.25">
      <c r="J1845" s="114"/>
      <c r="K1845" s="114"/>
      <c r="L1845" s="114"/>
      <c r="M1845" s="114"/>
    </row>
    <row r="1846" spans="10:13" x14ac:dyDescent="0.25">
      <c r="J1846" s="114"/>
      <c r="K1846" s="114"/>
      <c r="L1846" s="114"/>
      <c r="M1846" s="114"/>
    </row>
    <row r="1847" spans="10:13" x14ac:dyDescent="0.25">
      <c r="J1847" s="114"/>
      <c r="K1847" s="114"/>
      <c r="L1847" s="114"/>
      <c r="M1847" s="114"/>
    </row>
    <row r="1848" spans="10:13" x14ac:dyDescent="0.25">
      <c r="J1848" s="114"/>
      <c r="K1848" s="114"/>
      <c r="L1848" s="114"/>
      <c r="M1848" s="114"/>
    </row>
    <row r="1849" spans="10:13" x14ac:dyDescent="0.25">
      <c r="J1849" s="114"/>
      <c r="K1849" s="114"/>
      <c r="L1849" s="114"/>
      <c r="M1849" s="114"/>
    </row>
    <row r="1850" spans="10:13" x14ac:dyDescent="0.25">
      <c r="J1850" s="114"/>
      <c r="K1850" s="114"/>
      <c r="L1850" s="114"/>
      <c r="M1850" s="114"/>
    </row>
    <row r="1851" spans="10:13" x14ac:dyDescent="0.25">
      <c r="J1851" s="114"/>
      <c r="K1851" s="114"/>
      <c r="L1851" s="114"/>
      <c r="M1851" s="114"/>
    </row>
    <row r="1852" spans="10:13" x14ac:dyDescent="0.25">
      <c r="J1852" s="114"/>
      <c r="K1852" s="114"/>
      <c r="L1852" s="114"/>
      <c r="M1852" s="114"/>
    </row>
    <row r="1853" spans="10:13" x14ac:dyDescent="0.25">
      <c r="J1853" s="114"/>
      <c r="K1853" s="114"/>
      <c r="L1853" s="114"/>
      <c r="M1853" s="114"/>
    </row>
    <row r="1854" spans="10:13" x14ac:dyDescent="0.25">
      <c r="J1854" s="114"/>
      <c r="K1854" s="114"/>
      <c r="L1854" s="114"/>
      <c r="M1854" s="114"/>
    </row>
    <row r="1855" spans="10:13" x14ac:dyDescent="0.25">
      <c r="J1855" s="114"/>
      <c r="K1855" s="114"/>
      <c r="L1855" s="114"/>
      <c r="M1855" s="114"/>
    </row>
    <row r="1856" spans="10:13" x14ac:dyDescent="0.25">
      <c r="J1856" s="114"/>
      <c r="K1856" s="114"/>
      <c r="L1856" s="114"/>
      <c r="M1856" s="114"/>
    </row>
    <row r="1857" spans="10:13" x14ac:dyDescent="0.25">
      <c r="J1857" s="114"/>
      <c r="K1857" s="114"/>
      <c r="L1857" s="114"/>
      <c r="M1857" s="114"/>
    </row>
    <row r="1858" spans="10:13" x14ac:dyDescent="0.25">
      <c r="J1858" s="114"/>
      <c r="K1858" s="114"/>
      <c r="L1858" s="114"/>
      <c r="M1858" s="114"/>
    </row>
    <row r="1859" spans="10:13" x14ac:dyDescent="0.25">
      <c r="J1859" s="114"/>
      <c r="K1859" s="114"/>
      <c r="L1859" s="114"/>
      <c r="M1859" s="114"/>
    </row>
    <row r="1860" spans="10:13" x14ac:dyDescent="0.25">
      <c r="J1860" s="114"/>
      <c r="K1860" s="114"/>
      <c r="L1860" s="114"/>
      <c r="M1860" s="114"/>
    </row>
    <row r="1861" spans="10:13" x14ac:dyDescent="0.25">
      <c r="J1861" s="114"/>
      <c r="K1861" s="114"/>
      <c r="L1861" s="114"/>
      <c r="M1861" s="114"/>
    </row>
    <row r="1862" spans="10:13" x14ac:dyDescent="0.25">
      <c r="J1862" s="114"/>
      <c r="K1862" s="114"/>
      <c r="L1862" s="114"/>
      <c r="M1862" s="114"/>
    </row>
    <row r="1863" spans="10:13" x14ac:dyDescent="0.25">
      <c r="J1863" s="114"/>
      <c r="K1863" s="114"/>
      <c r="L1863" s="114"/>
      <c r="M1863" s="114"/>
    </row>
    <row r="1864" spans="10:13" x14ac:dyDescent="0.25">
      <c r="J1864" s="114"/>
      <c r="K1864" s="114"/>
      <c r="L1864" s="114"/>
      <c r="M1864" s="114"/>
    </row>
    <row r="1865" spans="10:13" x14ac:dyDescent="0.25">
      <c r="J1865" s="114"/>
      <c r="K1865" s="114"/>
      <c r="L1865" s="114"/>
      <c r="M1865" s="114"/>
    </row>
    <row r="1866" spans="10:13" x14ac:dyDescent="0.25">
      <c r="J1866" s="114"/>
      <c r="K1866" s="114"/>
      <c r="L1866" s="114"/>
      <c r="M1866" s="114"/>
    </row>
    <row r="1867" spans="10:13" x14ac:dyDescent="0.25">
      <c r="J1867" s="114"/>
      <c r="K1867" s="114"/>
      <c r="L1867" s="114"/>
      <c r="M1867" s="114"/>
    </row>
    <row r="1868" spans="10:13" x14ac:dyDescent="0.25">
      <c r="J1868" s="114"/>
      <c r="K1868" s="114"/>
      <c r="L1868" s="114"/>
      <c r="M1868" s="114"/>
    </row>
    <row r="1869" spans="10:13" x14ac:dyDescent="0.25">
      <c r="J1869" s="114"/>
      <c r="K1869" s="114"/>
      <c r="L1869" s="114"/>
      <c r="M1869" s="114"/>
    </row>
    <row r="1870" spans="10:13" x14ac:dyDescent="0.25">
      <c r="J1870" s="114"/>
      <c r="K1870" s="114"/>
      <c r="L1870" s="114"/>
      <c r="M1870" s="114"/>
    </row>
    <row r="1871" spans="10:13" x14ac:dyDescent="0.25">
      <c r="J1871" s="114"/>
      <c r="K1871" s="114"/>
      <c r="L1871" s="114"/>
      <c r="M1871" s="114"/>
    </row>
    <row r="1872" spans="10:13" x14ac:dyDescent="0.25">
      <c r="J1872" s="114"/>
      <c r="K1872" s="114"/>
      <c r="L1872" s="114"/>
      <c r="M1872" s="114"/>
    </row>
    <row r="1873" spans="10:13" x14ac:dyDescent="0.25">
      <c r="J1873" s="114"/>
      <c r="K1873" s="114"/>
      <c r="L1873" s="114"/>
      <c r="M1873" s="114"/>
    </row>
    <row r="1874" spans="10:13" x14ac:dyDescent="0.25">
      <c r="J1874" s="114"/>
      <c r="K1874" s="114"/>
      <c r="L1874" s="114"/>
      <c r="M1874" s="114"/>
    </row>
    <row r="1875" spans="10:13" x14ac:dyDescent="0.25">
      <c r="J1875" s="114"/>
      <c r="K1875" s="114"/>
      <c r="L1875" s="114"/>
      <c r="M1875" s="114"/>
    </row>
    <row r="1876" spans="10:13" x14ac:dyDescent="0.25">
      <c r="J1876" s="114"/>
      <c r="K1876" s="114"/>
      <c r="L1876" s="114"/>
      <c r="M1876" s="114"/>
    </row>
    <row r="1877" spans="10:13" x14ac:dyDescent="0.25">
      <c r="J1877" s="114"/>
      <c r="K1877" s="114"/>
      <c r="L1877" s="114"/>
      <c r="M1877" s="114"/>
    </row>
    <row r="1878" spans="10:13" x14ac:dyDescent="0.25">
      <c r="J1878" s="114"/>
      <c r="K1878" s="114"/>
      <c r="L1878" s="114"/>
      <c r="M1878" s="114"/>
    </row>
    <row r="1879" spans="10:13" x14ac:dyDescent="0.25">
      <c r="J1879" s="114"/>
      <c r="K1879" s="114"/>
      <c r="L1879" s="114"/>
      <c r="M1879" s="114"/>
    </row>
    <row r="1880" spans="10:13" x14ac:dyDescent="0.25">
      <c r="J1880" s="114"/>
      <c r="K1880" s="114"/>
      <c r="L1880" s="114"/>
      <c r="M1880" s="114"/>
    </row>
    <row r="1881" spans="10:13" x14ac:dyDescent="0.25">
      <c r="J1881" s="114"/>
      <c r="K1881" s="114"/>
      <c r="L1881" s="114"/>
      <c r="M1881" s="114"/>
    </row>
    <row r="1882" spans="10:13" x14ac:dyDescent="0.25">
      <c r="J1882" s="114"/>
      <c r="K1882" s="114"/>
      <c r="L1882" s="114"/>
      <c r="M1882" s="114"/>
    </row>
    <row r="1883" spans="10:13" x14ac:dyDescent="0.25">
      <c r="J1883" s="114"/>
      <c r="K1883" s="114"/>
      <c r="L1883" s="114"/>
      <c r="M1883" s="114"/>
    </row>
    <row r="1884" spans="10:13" x14ac:dyDescent="0.25">
      <c r="J1884" s="114"/>
      <c r="K1884" s="114"/>
      <c r="L1884" s="114"/>
      <c r="M1884" s="114"/>
    </row>
    <row r="1885" spans="10:13" x14ac:dyDescent="0.25">
      <c r="J1885" s="114"/>
      <c r="K1885" s="114"/>
      <c r="L1885" s="114"/>
      <c r="M1885" s="114"/>
    </row>
    <row r="1886" spans="10:13" x14ac:dyDescent="0.25">
      <c r="J1886" s="114"/>
      <c r="K1886" s="114"/>
      <c r="L1886" s="114"/>
      <c r="M1886" s="114"/>
    </row>
    <row r="1887" spans="10:13" x14ac:dyDescent="0.25">
      <c r="J1887" s="114"/>
      <c r="K1887" s="114"/>
      <c r="L1887" s="114"/>
      <c r="M1887" s="114"/>
    </row>
    <row r="1888" spans="10:13" x14ac:dyDescent="0.25">
      <c r="J1888" s="114"/>
      <c r="K1888" s="114"/>
      <c r="L1888" s="114"/>
      <c r="M1888" s="114"/>
    </row>
    <row r="1889" spans="10:13" x14ac:dyDescent="0.25">
      <c r="J1889" s="114"/>
      <c r="K1889" s="114"/>
      <c r="L1889" s="114"/>
      <c r="M1889" s="114"/>
    </row>
    <row r="1890" spans="10:13" x14ac:dyDescent="0.25">
      <c r="J1890" s="114"/>
      <c r="K1890" s="114"/>
      <c r="L1890" s="114"/>
      <c r="M1890" s="114"/>
    </row>
    <row r="1891" spans="10:13" x14ac:dyDescent="0.25">
      <c r="J1891" s="114"/>
      <c r="K1891" s="114"/>
      <c r="L1891" s="114"/>
      <c r="M1891" s="114"/>
    </row>
    <row r="1892" spans="10:13" x14ac:dyDescent="0.25">
      <c r="J1892" s="114"/>
      <c r="K1892" s="114"/>
      <c r="L1892" s="114"/>
      <c r="M1892" s="114"/>
    </row>
    <row r="1893" spans="10:13" x14ac:dyDescent="0.25">
      <c r="J1893" s="114"/>
      <c r="K1893" s="114"/>
      <c r="L1893" s="114"/>
      <c r="M1893" s="114"/>
    </row>
    <row r="1894" spans="10:13" x14ac:dyDescent="0.25">
      <c r="J1894" s="114"/>
      <c r="K1894" s="114"/>
      <c r="L1894" s="114"/>
      <c r="M1894" s="114"/>
    </row>
    <row r="1895" spans="10:13" x14ac:dyDescent="0.25">
      <c r="J1895" s="114"/>
      <c r="K1895" s="114"/>
      <c r="L1895" s="114"/>
      <c r="M1895" s="114"/>
    </row>
    <row r="1896" spans="10:13" x14ac:dyDescent="0.25">
      <c r="J1896" s="114"/>
      <c r="K1896" s="114"/>
      <c r="L1896" s="114"/>
      <c r="M1896" s="114"/>
    </row>
    <row r="1897" spans="10:13" x14ac:dyDescent="0.25">
      <c r="J1897" s="114"/>
      <c r="K1897" s="114"/>
      <c r="L1897" s="114"/>
      <c r="M1897" s="114"/>
    </row>
    <row r="1898" spans="10:13" x14ac:dyDescent="0.25">
      <c r="J1898" s="114"/>
      <c r="K1898" s="114"/>
      <c r="L1898" s="114"/>
      <c r="M1898" s="114"/>
    </row>
    <row r="1899" spans="10:13" x14ac:dyDescent="0.25">
      <c r="J1899" s="114"/>
      <c r="K1899" s="114"/>
      <c r="L1899" s="114"/>
      <c r="M1899" s="114"/>
    </row>
    <row r="1900" spans="10:13" x14ac:dyDescent="0.25">
      <c r="J1900" s="114"/>
      <c r="K1900" s="114"/>
      <c r="L1900" s="114"/>
      <c r="M1900" s="114"/>
    </row>
    <row r="1901" spans="10:13" x14ac:dyDescent="0.25">
      <c r="J1901" s="114"/>
      <c r="K1901" s="114"/>
      <c r="L1901" s="114"/>
      <c r="M1901" s="114"/>
    </row>
    <row r="1902" spans="10:13" x14ac:dyDescent="0.25">
      <c r="J1902" s="114"/>
      <c r="K1902" s="114"/>
      <c r="L1902" s="114"/>
      <c r="M1902" s="114"/>
    </row>
    <row r="1903" spans="10:13" x14ac:dyDescent="0.25">
      <c r="J1903" s="114"/>
      <c r="K1903" s="114"/>
      <c r="L1903" s="114"/>
      <c r="M1903" s="114"/>
    </row>
    <row r="1904" spans="10:13" x14ac:dyDescent="0.25">
      <c r="J1904" s="114"/>
      <c r="K1904" s="114"/>
      <c r="L1904" s="114"/>
      <c r="M1904" s="114"/>
    </row>
    <row r="1905" spans="10:13" x14ac:dyDescent="0.25">
      <c r="J1905" s="114"/>
      <c r="K1905" s="114"/>
      <c r="L1905" s="114"/>
      <c r="M1905" s="114"/>
    </row>
    <row r="1906" spans="10:13" x14ac:dyDescent="0.25">
      <c r="J1906" s="114"/>
      <c r="K1906" s="114"/>
      <c r="L1906" s="114"/>
      <c r="M1906" s="114"/>
    </row>
    <row r="1907" spans="10:13" x14ac:dyDescent="0.25">
      <c r="J1907" s="114"/>
      <c r="K1907" s="114"/>
      <c r="L1907" s="114"/>
      <c r="M1907" s="114"/>
    </row>
    <row r="1908" spans="10:13" x14ac:dyDescent="0.25">
      <c r="J1908" s="114"/>
      <c r="K1908" s="114"/>
      <c r="L1908" s="114"/>
      <c r="M1908" s="114"/>
    </row>
    <row r="1909" spans="10:13" x14ac:dyDescent="0.25">
      <c r="J1909" s="114"/>
      <c r="K1909" s="114"/>
      <c r="L1909" s="114"/>
      <c r="M1909" s="114"/>
    </row>
    <row r="1910" spans="10:13" x14ac:dyDescent="0.25">
      <c r="J1910" s="114"/>
      <c r="K1910" s="114"/>
      <c r="L1910" s="114"/>
      <c r="M1910" s="114"/>
    </row>
    <row r="1911" spans="10:13" x14ac:dyDescent="0.25">
      <c r="J1911" s="114"/>
      <c r="K1911" s="114"/>
      <c r="L1911" s="114"/>
      <c r="M1911" s="114"/>
    </row>
    <row r="1912" spans="10:13" x14ac:dyDescent="0.25">
      <c r="J1912" s="114"/>
      <c r="K1912" s="114"/>
      <c r="L1912" s="114"/>
      <c r="M1912" s="114"/>
    </row>
    <row r="1913" spans="10:13" x14ac:dyDescent="0.25">
      <c r="J1913" s="114"/>
      <c r="K1913" s="114"/>
      <c r="L1913" s="114"/>
      <c r="M1913" s="114"/>
    </row>
    <row r="1914" spans="10:13" x14ac:dyDescent="0.25">
      <c r="J1914" s="114"/>
      <c r="K1914" s="114"/>
      <c r="L1914" s="114"/>
      <c r="M1914" s="114"/>
    </row>
    <row r="1915" spans="10:13" x14ac:dyDescent="0.25">
      <c r="J1915" s="114"/>
      <c r="K1915" s="114"/>
      <c r="L1915" s="114"/>
      <c r="M1915" s="114"/>
    </row>
    <row r="1916" spans="10:13" x14ac:dyDescent="0.25">
      <c r="J1916" s="114"/>
      <c r="K1916" s="114"/>
      <c r="L1916" s="114"/>
      <c r="M1916" s="114"/>
    </row>
    <row r="1917" spans="10:13" x14ac:dyDescent="0.25">
      <c r="J1917" s="114"/>
      <c r="K1917" s="114"/>
      <c r="L1917" s="114"/>
      <c r="M1917" s="114"/>
    </row>
    <row r="1918" spans="10:13" x14ac:dyDescent="0.25">
      <c r="J1918" s="114"/>
      <c r="K1918" s="114"/>
      <c r="L1918" s="114"/>
      <c r="M1918" s="114"/>
    </row>
    <row r="1919" spans="10:13" x14ac:dyDescent="0.25">
      <c r="J1919" s="114"/>
      <c r="K1919" s="114"/>
      <c r="L1919" s="114"/>
      <c r="M1919" s="114"/>
    </row>
    <row r="1920" spans="10:13" x14ac:dyDescent="0.25">
      <c r="J1920" s="114"/>
      <c r="K1920" s="114"/>
      <c r="L1920" s="114"/>
      <c r="M1920" s="114"/>
    </row>
    <row r="1921" spans="10:13" x14ac:dyDescent="0.25">
      <c r="J1921" s="114"/>
      <c r="K1921" s="114"/>
      <c r="L1921" s="114"/>
      <c r="M1921" s="114"/>
    </row>
    <row r="1922" spans="10:13" x14ac:dyDescent="0.25">
      <c r="J1922" s="114"/>
      <c r="K1922" s="114"/>
      <c r="L1922" s="114"/>
      <c r="M1922" s="114"/>
    </row>
    <row r="1923" spans="10:13" x14ac:dyDescent="0.25">
      <c r="J1923" s="114"/>
      <c r="K1923" s="114"/>
      <c r="L1923" s="114"/>
      <c r="M1923" s="114"/>
    </row>
    <row r="1924" spans="10:13" x14ac:dyDescent="0.25">
      <c r="J1924" s="114"/>
      <c r="K1924" s="114"/>
      <c r="L1924" s="114"/>
      <c r="M1924" s="114"/>
    </row>
    <row r="1925" spans="10:13" x14ac:dyDescent="0.25">
      <c r="J1925" s="114"/>
      <c r="K1925" s="114"/>
      <c r="L1925" s="114"/>
      <c r="M1925" s="114"/>
    </row>
    <row r="1926" spans="10:13" x14ac:dyDescent="0.25">
      <c r="J1926" s="114"/>
      <c r="K1926" s="114"/>
      <c r="L1926" s="114"/>
      <c r="M1926" s="114"/>
    </row>
    <row r="1927" spans="10:13" x14ac:dyDescent="0.25">
      <c r="J1927" s="114"/>
      <c r="K1927" s="114"/>
      <c r="L1927" s="114"/>
      <c r="M1927" s="114"/>
    </row>
    <row r="1928" spans="10:13" x14ac:dyDescent="0.25">
      <c r="J1928" s="114"/>
      <c r="K1928" s="114"/>
      <c r="L1928" s="114"/>
      <c r="M1928" s="114"/>
    </row>
    <row r="1929" spans="10:13" x14ac:dyDescent="0.25">
      <c r="J1929" s="114"/>
      <c r="K1929" s="114"/>
      <c r="L1929" s="114"/>
      <c r="M1929" s="114"/>
    </row>
    <row r="1930" spans="10:13" x14ac:dyDescent="0.25">
      <c r="J1930" s="114"/>
      <c r="K1930" s="114"/>
      <c r="L1930" s="114"/>
      <c r="M1930" s="114"/>
    </row>
    <row r="1931" spans="10:13" x14ac:dyDescent="0.25">
      <c r="J1931" s="114"/>
      <c r="K1931" s="114"/>
      <c r="L1931" s="114"/>
      <c r="M1931" s="114"/>
    </row>
    <row r="1932" spans="10:13" x14ac:dyDescent="0.25">
      <c r="J1932" s="114"/>
      <c r="K1932" s="114"/>
      <c r="L1932" s="114"/>
      <c r="M1932" s="114"/>
    </row>
    <row r="1933" spans="10:13" x14ac:dyDescent="0.25">
      <c r="J1933" s="114"/>
      <c r="K1933" s="114"/>
      <c r="L1933" s="114"/>
      <c r="M1933" s="114"/>
    </row>
    <row r="1934" spans="10:13" x14ac:dyDescent="0.25">
      <c r="J1934" s="114"/>
      <c r="K1934" s="114"/>
      <c r="L1934" s="114"/>
      <c r="M1934" s="114"/>
    </row>
    <row r="1935" spans="10:13" x14ac:dyDescent="0.25">
      <c r="J1935" s="114"/>
      <c r="K1935" s="114"/>
      <c r="L1935" s="114"/>
      <c r="M1935" s="114"/>
    </row>
    <row r="1936" spans="10:13" x14ac:dyDescent="0.25">
      <c r="J1936" s="114"/>
      <c r="K1936" s="114"/>
      <c r="L1936" s="114"/>
      <c r="M1936" s="114"/>
    </row>
    <row r="1937" spans="10:13" x14ac:dyDescent="0.25">
      <c r="J1937" s="114"/>
      <c r="K1937" s="114"/>
      <c r="L1937" s="114"/>
      <c r="M1937" s="114"/>
    </row>
    <row r="1938" spans="10:13" x14ac:dyDescent="0.25">
      <c r="J1938" s="114"/>
      <c r="K1938" s="114"/>
      <c r="L1938" s="114"/>
      <c r="M1938" s="114"/>
    </row>
    <row r="1939" spans="10:13" x14ac:dyDescent="0.25">
      <c r="J1939" s="114"/>
      <c r="K1939" s="114"/>
      <c r="L1939" s="114"/>
      <c r="M1939" s="114"/>
    </row>
    <row r="1940" spans="10:13" x14ac:dyDescent="0.25">
      <c r="J1940" s="114"/>
      <c r="K1940" s="114"/>
      <c r="L1940" s="114"/>
      <c r="M1940" s="114"/>
    </row>
    <row r="1941" spans="10:13" x14ac:dyDescent="0.25">
      <c r="J1941" s="114"/>
      <c r="K1941" s="114"/>
      <c r="L1941" s="114"/>
      <c r="M1941" s="114"/>
    </row>
    <row r="1942" spans="10:13" x14ac:dyDescent="0.25">
      <c r="J1942" s="114"/>
      <c r="K1942" s="114"/>
      <c r="L1942" s="114"/>
      <c r="M1942" s="114"/>
    </row>
    <row r="1943" spans="10:13" x14ac:dyDescent="0.25">
      <c r="J1943" s="114"/>
      <c r="K1943" s="114"/>
      <c r="L1943" s="114"/>
      <c r="M1943" s="114"/>
    </row>
    <row r="1944" spans="10:13" x14ac:dyDescent="0.25">
      <c r="J1944" s="114"/>
      <c r="K1944" s="114"/>
      <c r="L1944" s="114"/>
      <c r="M1944" s="114"/>
    </row>
    <row r="1945" spans="10:13" x14ac:dyDescent="0.25">
      <c r="J1945" s="114"/>
      <c r="K1945" s="114"/>
      <c r="L1945" s="114"/>
      <c r="M1945" s="114"/>
    </row>
    <row r="1946" spans="10:13" x14ac:dyDescent="0.25">
      <c r="J1946" s="114"/>
      <c r="K1946" s="114"/>
      <c r="L1946" s="114"/>
      <c r="M1946" s="114"/>
    </row>
    <row r="1947" spans="10:13" x14ac:dyDescent="0.25">
      <c r="J1947" s="114"/>
      <c r="K1947" s="114"/>
      <c r="L1947" s="114"/>
      <c r="M1947" s="114"/>
    </row>
    <row r="1948" spans="10:13" x14ac:dyDescent="0.25">
      <c r="J1948" s="114"/>
      <c r="K1948" s="114"/>
      <c r="L1948" s="114"/>
      <c r="M1948" s="114"/>
    </row>
    <row r="1949" spans="10:13" x14ac:dyDescent="0.25">
      <c r="J1949" s="114"/>
      <c r="K1949" s="114"/>
      <c r="L1949" s="114"/>
      <c r="M1949" s="114"/>
    </row>
    <row r="1950" spans="10:13" x14ac:dyDescent="0.25">
      <c r="J1950" s="114"/>
      <c r="K1950" s="114"/>
      <c r="L1950" s="114"/>
      <c r="M1950" s="114"/>
    </row>
    <row r="1951" spans="10:13" x14ac:dyDescent="0.25">
      <c r="J1951" s="114"/>
      <c r="K1951" s="114"/>
      <c r="L1951" s="114"/>
      <c r="M1951" s="114"/>
    </row>
    <row r="1952" spans="10:13" x14ac:dyDescent="0.25">
      <c r="J1952" s="114"/>
      <c r="K1952" s="114"/>
      <c r="L1952" s="114"/>
      <c r="M1952" s="114"/>
    </row>
    <row r="1953" spans="10:13" x14ac:dyDescent="0.25">
      <c r="J1953" s="114"/>
      <c r="K1953" s="114"/>
      <c r="L1953" s="114"/>
      <c r="M1953" s="114"/>
    </row>
    <row r="1954" spans="10:13" x14ac:dyDescent="0.25">
      <c r="J1954" s="114"/>
      <c r="K1954" s="114"/>
      <c r="L1954" s="114"/>
      <c r="M1954" s="114"/>
    </row>
    <row r="1955" spans="10:13" x14ac:dyDescent="0.25">
      <c r="J1955" s="114"/>
      <c r="K1955" s="114"/>
      <c r="L1955" s="114"/>
      <c r="M1955" s="114"/>
    </row>
    <row r="1956" spans="10:13" x14ac:dyDescent="0.25">
      <c r="J1956" s="114"/>
      <c r="K1956" s="114"/>
      <c r="L1956" s="114"/>
      <c r="M1956" s="114"/>
    </row>
    <row r="1957" spans="10:13" x14ac:dyDescent="0.25">
      <c r="J1957" s="114"/>
      <c r="K1957" s="114"/>
      <c r="L1957" s="114"/>
      <c r="M1957" s="114"/>
    </row>
    <row r="1958" spans="10:13" x14ac:dyDescent="0.25">
      <c r="J1958" s="114"/>
      <c r="K1958" s="114"/>
      <c r="L1958" s="114"/>
      <c r="M1958" s="114"/>
    </row>
    <row r="1959" spans="10:13" x14ac:dyDescent="0.25">
      <c r="J1959" s="114"/>
      <c r="K1959" s="114"/>
      <c r="L1959" s="114"/>
      <c r="M1959" s="114"/>
    </row>
    <row r="1960" spans="10:13" x14ac:dyDescent="0.25">
      <c r="J1960" s="114"/>
      <c r="K1960" s="114"/>
      <c r="L1960" s="114"/>
      <c r="M1960" s="114"/>
    </row>
    <row r="1961" spans="10:13" x14ac:dyDescent="0.25">
      <c r="J1961" s="114"/>
      <c r="K1961" s="114"/>
      <c r="L1961" s="114"/>
      <c r="M1961" s="114"/>
    </row>
    <row r="1962" spans="10:13" x14ac:dyDescent="0.25">
      <c r="J1962" s="114"/>
      <c r="K1962" s="114"/>
      <c r="L1962" s="114"/>
      <c r="M1962" s="114"/>
    </row>
    <row r="1963" spans="10:13" x14ac:dyDescent="0.25">
      <c r="J1963" s="114"/>
      <c r="K1963" s="114"/>
      <c r="L1963" s="114"/>
      <c r="M1963" s="114"/>
    </row>
    <row r="1964" spans="10:13" x14ac:dyDescent="0.25">
      <c r="J1964" s="114"/>
      <c r="K1964" s="114"/>
      <c r="L1964" s="114"/>
      <c r="M1964" s="114"/>
    </row>
    <row r="1965" spans="10:13" x14ac:dyDescent="0.25">
      <c r="J1965" s="114"/>
      <c r="K1965" s="114"/>
      <c r="L1965" s="114"/>
      <c r="M1965" s="114"/>
    </row>
    <row r="1966" spans="10:13" x14ac:dyDescent="0.25">
      <c r="J1966" s="114"/>
      <c r="K1966" s="114"/>
      <c r="L1966" s="114"/>
      <c r="M1966" s="114"/>
    </row>
    <row r="1967" spans="10:13" x14ac:dyDescent="0.25">
      <c r="J1967" s="114"/>
      <c r="K1967" s="114"/>
      <c r="L1967" s="114"/>
      <c r="M1967" s="114"/>
    </row>
    <row r="1968" spans="10:13" x14ac:dyDescent="0.25">
      <c r="J1968" s="114"/>
      <c r="K1968" s="114"/>
      <c r="L1968" s="114"/>
      <c r="M1968" s="114"/>
    </row>
    <row r="1969" spans="10:13" x14ac:dyDescent="0.25">
      <c r="J1969" s="114"/>
      <c r="K1969" s="114"/>
      <c r="L1969" s="114"/>
      <c r="M1969" s="114"/>
    </row>
    <row r="1970" spans="10:13" x14ac:dyDescent="0.25">
      <c r="J1970" s="114"/>
      <c r="K1970" s="114"/>
      <c r="L1970" s="114"/>
      <c r="M1970" s="114"/>
    </row>
    <row r="1971" spans="10:13" x14ac:dyDescent="0.25">
      <c r="J1971" s="114"/>
      <c r="K1971" s="114"/>
      <c r="L1971" s="114"/>
      <c r="M1971" s="114"/>
    </row>
    <row r="1972" spans="10:13" x14ac:dyDescent="0.25">
      <c r="J1972" s="114"/>
      <c r="K1972" s="114"/>
      <c r="L1972" s="114"/>
      <c r="M1972" s="114"/>
    </row>
    <row r="1973" spans="10:13" x14ac:dyDescent="0.25">
      <c r="J1973" s="114"/>
      <c r="K1973" s="114"/>
      <c r="L1973" s="114"/>
      <c r="M1973" s="114"/>
    </row>
    <row r="1974" spans="10:13" x14ac:dyDescent="0.25">
      <c r="J1974" s="114"/>
      <c r="K1974" s="114"/>
      <c r="L1974" s="114"/>
      <c r="M1974" s="114"/>
    </row>
    <row r="1975" spans="10:13" x14ac:dyDescent="0.25">
      <c r="J1975" s="114"/>
      <c r="K1975" s="114"/>
      <c r="L1975" s="114"/>
      <c r="M1975" s="114"/>
    </row>
    <row r="1976" spans="10:13" x14ac:dyDescent="0.25">
      <c r="J1976" s="114"/>
      <c r="K1976" s="114"/>
      <c r="L1976" s="114"/>
      <c r="M1976" s="114"/>
    </row>
    <row r="1977" spans="10:13" x14ac:dyDescent="0.25">
      <c r="J1977" s="114"/>
      <c r="K1977" s="114"/>
      <c r="L1977" s="114"/>
      <c r="M1977" s="114"/>
    </row>
    <row r="1978" spans="10:13" x14ac:dyDescent="0.25">
      <c r="J1978" s="114"/>
      <c r="K1978" s="114"/>
      <c r="L1978" s="114"/>
      <c r="M1978" s="114"/>
    </row>
    <row r="1979" spans="10:13" x14ac:dyDescent="0.25">
      <c r="J1979" s="114"/>
      <c r="K1979" s="114"/>
      <c r="L1979" s="114"/>
      <c r="M1979" s="114"/>
    </row>
    <row r="1980" spans="10:13" x14ac:dyDescent="0.25">
      <c r="J1980" s="114"/>
      <c r="K1980" s="114"/>
      <c r="L1980" s="114"/>
      <c r="M1980" s="114"/>
    </row>
    <row r="1981" spans="10:13" x14ac:dyDescent="0.25">
      <c r="J1981" s="114"/>
      <c r="K1981" s="114"/>
      <c r="L1981" s="114"/>
      <c r="M1981" s="114"/>
    </row>
    <row r="1982" spans="10:13" x14ac:dyDescent="0.25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36" priority="22" operator="containsText" text="Oui">
      <formula>NOT(ISERROR(SEARCH("Oui",B19)))</formula>
    </cfRule>
  </conditionalFormatting>
  <conditionalFormatting sqref="B17 B19 B21 B23">
    <cfRule type="containsText" dxfId="35" priority="20" operator="containsText" text="Non">
      <formula>NOT(ISERROR(SEARCH("Non",B17)))</formula>
    </cfRule>
    <cfRule type="containsText" dxfId="34" priority="21" operator="containsText" text="Oui">
      <formula>NOT(ISERROR(SEARCH("Oui",B17)))</formula>
    </cfRule>
  </conditionalFormatting>
  <conditionalFormatting sqref="B26">
    <cfRule type="cellIs" dxfId="33" priority="18" operator="equal">
      <formula>"Oui"</formula>
    </cfRule>
    <cfRule type="containsText" dxfId="32" priority="19" operator="containsText" text="Non">
      <formula>NOT(ISERROR(SEARCH("Non",B26)))</formula>
    </cfRule>
  </conditionalFormatting>
  <conditionalFormatting sqref="A32:D32">
    <cfRule type="cellIs" dxfId="31" priority="7" operator="equal">
      <formula>"Constantes d'integration y' incorrectes"</formula>
    </cfRule>
    <cfRule type="cellIs" dxfId="30" priority="9" operator="equal">
      <formula>"Constantes d'integration y' correctes"</formula>
    </cfRule>
    <cfRule type="cellIs" dxfId="29" priority="12" operator="equal">
      <formula>"Constantes d'integration incorrectes"</formula>
    </cfRule>
    <cfRule type="containsText" dxfId="28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27" priority="10" operator="equal">
      <formula>"Erreur probable"</formula>
    </cfRule>
    <cfRule type="cellIs" dxfId="26" priority="11" operator="equal">
      <formula>"PFD Verifié"</formula>
    </cfRule>
  </conditionalFormatting>
  <conditionalFormatting sqref="A33:D33">
    <cfRule type="cellIs" dxfId="25" priority="5" operator="equal">
      <formula>"Constantes d'integration z' incorrectes"</formula>
    </cfRule>
    <cfRule type="cellIs" dxfId="24" priority="6" operator="equal">
      <formula>"Constantes d'integration z' incorrectes"</formula>
    </cfRule>
    <cfRule type="cellIs" dxfId="23" priority="8" operator="equal">
      <formula>"Constantes d'integration z' correctes"</formula>
    </cfRule>
  </conditionalFormatting>
  <conditionalFormatting sqref="G592:H592 C592:E592">
    <cfRule type="cellIs" dxfId="22" priority="1" operator="greaterThan">
      <formula>0.00000001</formula>
    </cfRule>
    <cfRule type="cellIs" dxfId="21" priority="2" operator="less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topLeftCell="E1" zoomScale="85" zoomScaleNormal="85" workbookViewId="0">
      <selection activeCell="F12" sqref="F12:I12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0.710937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3" max="14" width="11.5703125" customWidth="1"/>
    <col min="17" max="17" width="14.42578125" customWidth="1"/>
    <col min="22" max="22" width="13.28515625" customWidth="1"/>
  </cols>
  <sheetData>
    <row r="1" spans="1:23" ht="15.75" thickBot="1" x14ac:dyDescent="0.3">
      <c r="A1" s="244" t="s">
        <v>436</v>
      </c>
      <c r="B1" s="244"/>
      <c r="C1" s="244"/>
      <c r="D1" s="244"/>
      <c r="E1" s="1"/>
      <c r="F1" s="244" t="s">
        <v>437</v>
      </c>
      <c r="G1" s="244"/>
      <c r="H1" s="244"/>
      <c r="I1" s="244"/>
      <c r="J1" s="1"/>
      <c r="K1" s="243" t="s">
        <v>320</v>
      </c>
      <c r="L1" s="243"/>
      <c r="M1" s="243"/>
      <c r="N1" s="243"/>
      <c r="O1" s="243"/>
      <c r="P1" s="243"/>
      <c r="Q1" s="1"/>
      <c r="R1" s="158"/>
      <c r="S1" s="158"/>
      <c r="T1" s="177"/>
      <c r="U1" s="177"/>
      <c r="V1" s="177"/>
      <c r="W1" s="177"/>
    </row>
    <row r="2" spans="1:23" ht="15.75" thickBot="1" x14ac:dyDescent="0.3">
      <c r="A2" s="56" t="s">
        <v>307</v>
      </c>
      <c r="B2" s="56" t="s">
        <v>8</v>
      </c>
      <c r="C2" s="56" t="s">
        <v>105</v>
      </c>
      <c r="D2" s="56" t="s">
        <v>10</v>
      </c>
      <c r="E2" s="1"/>
      <c r="F2" s="56" t="s">
        <v>307</v>
      </c>
      <c r="G2" s="56" t="s">
        <v>8</v>
      </c>
      <c r="H2" s="56" t="s">
        <v>105</v>
      </c>
      <c r="I2" s="56" t="s">
        <v>10</v>
      </c>
      <c r="J2" s="1"/>
      <c r="L2" t="s">
        <v>321</v>
      </c>
      <c r="N2" t="s">
        <v>322</v>
      </c>
      <c r="Q2" s="1"/>
      <c r="R2" s="1"/>
      <c r="S2" s="1"/>
    </row>
    <row r="3" spans="1:23" x14ac:dyDescent="0.25">
      <c r="A3" s="69" t="s">
        <v>85</v>
      </c>
      <c r="B3" s="69">
        <f>ABS('Arbre 6'!B11)</f>
        <v>367.55259694786133</v>
      </c>
      <c r="C3" s="69" t="s">
        <v>72</v>
      </c>
      <c r="D3" s="70" t="s">
        <v>287</v>
      </c>
      <c r="E3" s="1"/>
      <c r="F3" s="69" t="s">
        <v>85</v>
      </c>
      <c r="G3" s="69">
        <v>0</v>
      </c>
      <c r="H3" s="69" t="s">
        <v>72</v>
      </c>
      <c r="I3" s="70" t="s">
        <v>287</v>
      </c>
      <c r="J3" s="1"/>
      <c r="K3" t="s">
        <v>324</v>
      </c>
      <c r="L3" t="s">
        <v>291</v>
      </c>
      <c r="M3" t="s">
        <v>292</v>
      </c>
      <c r="N3" t="s">
        <v>291</v>
      </c>
      <c r="O3" t="s">
        <v>292</v>
      </c>
      <c r="P3" t="s">
        <v>289</v>
      </c>
      <c r="Q3" t="s">
        <v>323</v>
      </c>
      <c r="R3" t="s">
        <v>323</v>
      </c>
      <c r="S3" s="1"/>
    </row>
    <row r="4" spans="1:23" x14ac:dyDescent="0.25">
      <c r="A4" s="69" t="s">
        <v>86</v>
      </c>
      <c r="B4" s="69" cm="1">
        <f t="array" ref="B4">norme('Arbre 6'!B12,'Arbre 6'!B13)</f>
        <v>325.22414525058286</v>
      </c>
      <c r="C4" s="69" t="s">
        <v>72</v>
      </c>
      <c r="D4" s="70" t="s">
        <v>288</v>
      </c>
      <c r="E4" s="1"/>
      <c r="F4" s="69" t="s">
        <v>86</v>
      </c>
      <c r="G4" s="69" cm="1">
        <f t="array" ref="G4">norme('Arbre 6'!B14,'Arbre 6'!B15)</f>
        <v>461.57544734208187</v>
      </c>
      <c r="H4" s="69" t="s">
        <v>72</v>
      </c>
      <c r="I4" s="70" t="s">
        <v>288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>
        <f>K4-B$13</f>
        <v>-2.2034568328221697E-2</v>
      </c>
      <c r="R4">
        <f>K4-G$13</f>
        <v>1.4E-2</v>
      </c>
      <c r="S4" s="1"/>
    </row>
    <row r="5" spans="1:23" x14ac:dyDescent="0.25">
      <c r="A5" s="69" t="s">
        <v>82</v>
      </c>
      <c r="B5" s="69">
        <v>16800</v>
      </c>
      <c r="C5" s="69" t="s">
        <v>72</v>
      </c>
      <c r="D5" s="70" t="s">
        <v>299</v>
      </c>
      <c r="E5" s="1"/>
      <c r="F5" s="69" t="s">
        <v>82</v>
      </c>
      <c r="G5" s="69">
        <v>9360</v>
      </c>
      <c r="H5" s="69" t="s">
        <v>72</v>
      </c>
      <c r="I5" s="70" t="s">
        <v>299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>
        <f t="shared" ref="Q5:Q12" si="0">K5-B$13</f>
        <v>-8.0345683282216952E-3</v>
      </c>
      <c r="R5">
        <f t="shared" ref="R5:R12" si="1">K5-G$13</f>
        <v>2.8000000000000001E-2</v>
      </c>
      <c r="S5" s="1"/>
    </row>
    <row r="6" spans="1:23" x14ac:dyDescent="0.25">
      <c r="A6" s="69" t="s">
        <v>293</v>
      </c>
      <c r="B6" s="69">
        <v>10200</v>
      </c>
      <c r="C6" s="69" t="s">
        <v>72</v>
      </c>
      <c r="D6" s="70" t="s">
        <v>300</v>
      </c>
      <c r="E6" s="1"/>
      <c r="F6" s="69" t="s">
        <v>293</v>
      </c>
      <c r="G6" s="69">
        <v>7650</v>
      </c>
      <c r="H6" s="69" t="s">
        <v>72</v>
      </c>
      <c r="I6" s="70" t="s">
        <v>300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>
        <f t="shared" si="0"/>
        <v>1.9965431671778305E-2</v>
      </c>
      <c r="R6">
        <f t="shared" si="1"/>
        <v>5.6000000000000001E-2</v>
      </c>
      <c r="S6" s="1"/>
    </row>
    <row r="7" spans="1:23" x14ac:dyDescent="0.25">
      <c r="A7" s="69" t="s">
        <v>72</v>
      </c>
      <c r="B7" s="69">
        <f>'Arbre 6'!B3</f>
        <v>1500</v>
      </c>
      <c r="C7" s="69" t="s">
        <v>2</v>
      </c>
      <c r="D7" s="70" t="s">
        <v>304</v>
      </c>
      <c r="E7" s="1"/>
      <c r="F7" s="69" t="s">
        <v>72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>
        <f t="shared" si="0"/>
        <v>4.7965431671778309E-2</v>
      </c>
      <c r="R7">
        <f t="shared" si="1"/>
        <v>8.4000000000000005E-2</v>
      </c>
      <c r="S7" s="1"/>
    </row>
    <row r="8" spans="1:23" x14ac:dyDescent="0.25">
      <c r="A8" s="69" t="s">
        <v>294</v>
      </c>
      <c r="B8" s="69">
        <v>1</v>
      </c>
      <c r="C8" s="69"/>
      <c r="D8" s="70" t="s">
        <v>301</v>
      </c>
      <c r="E8" s="1"/>
      <c r="F8" s="69" t="s">
        <v>294</v>
      </c>
      <c r="G8" s="69">
        <v>1</v>
      </c>
      <c r="H8" s="69"/>
      <c r="I8" s="70" t="s">
        <v>301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>
        <f t="shared" si="0"/>
        <v>7.3965431671778298E-2</v>
      </c>
      <c r="R8">
        <f t="shared" si="1"/>
        <v>0.11</v>
      </c>
      <c r="S8" s="1"/>
    </row>
    <row r="9" spans="1:23" x14ac:dyDescent="0.25">
      <c r="A9" s="69" t="s">
        <v>295</v>
      </c>
      <c r="B9" s="69">
        <v>1</v>
      </c>
      <c r="C9" s="69"/>
      <c r="D9" s="70" t="s">
        <v>302</v>
      </c>
      <c r="E9" s="1"/>
      <c r="F9" s="69" t="s">
        <v>295</v>
      </c>
      <c r="G9" s="69">
        <v>1</v>
      </c>
      <c r="H9" s="69"/>
      <c r="I9" s="70" t="s">
        <v>302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>
        <f t="shared" si="0"/>
        <v>0.13396543167177832</v>
      </c>
      <c r="R9">
        <f t="shared" si="1"/>
        <v>0.17</v>
      </c>
      <c r="S9" s="1"/>
    </row>
    <row r="10" spans="1:23" x14ac:dyDescent="0.25">
      <c r="A10" s="69" t="s">
        <v>296</v>
      </c>
      <c r="B10" s="69">
        <v>1</v>
      </c>
      <c r="C10" s="69"/>
      <c r="D10" s="70" t="s">
        <v>303</v>
      </c>
      <c r="E10" s="1"/>
      <c r="F10" s="69" t="s">
        <v>296</v>
      </c>
      <c r="G10" s="69">
        <v>1</v>
      </c>
      <c r="H10" s="69"/>
      <c r="I10" s="70" t="s">
        <v>303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>
        <f t="shared" si="0"/>
        <v>0.24396543167177834</v>
      </c>
      <c r="R10">
        <f t="shared" si="1"/>
        <v>0.28000000000000003</v>
      </c>
      <c r="S10" s="1"/>
    </row>
    <row r="11" spans="1:23" ht="15.75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>
        <f t="shared" si="0"/>
        <v>0.38396543167177827</v>
      </c>
      <c r="R11">
        <f t="shared" si="1"/>
        <v>0.42</v>
      </c>
      <c r="S11" s="1"/>
    </row>
    <row r="12" spans="1:23" ht="15.75" thickBot="1" x14ac:dyDescent="0.3">
      <c r="A12" s="57" t="s">
        <v>308</v>
      </c>
      <c r="B12" s="56" t="s">
        <v>8</v>
      </c>
      <c r="C12" s="56" t="s">
        <v>105</v>
      </c>
      <c r="D12" s="56" t="s">
        <v>10</v>
      </c>
      <c r="E12" s="1"/>
      <c r="F12" s="57" t="s">
        <v>308</v>
      </c>
      <c r="G12" s="56" t="s">
        <v>8</v>
      </c>
      <c r="H12" s="56" t="s">
        <v>105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>
        <f t="shared" si="0"/>
        <v>0.52396543167177834</v>
      </c>
      <c r="R12">
        <f t="shared" si="1"/>
        <v>0.56000000000000005</v>
      </c>
      <c r="S12" s="1"/>
    </row>
    <row r="13" spans="1:23" x14ac:dyDescent="0.25">
      <c r="A13" s="196" t="s">
        <v>326</v>
      </c>
      <c r="B13">
        <f>B3/B6</f>
        <v>3.6034568328221696E-2</v>
      </c>
      <c r="D13" s="85" t="s">
        <v>329</v>
      </c>
      <c r="E13" s="1"/>
      <c r="F13" s="83" t="s">
        <v>326</v>
      </c>
      <c r="G13" s="83">
        <f>G3/G6</f>
        <v>0</v>
      </c>
      <c r="H13" s="83"/>
      <c r="I13" s="85" t="s">
        <v>329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x14ac:dyDescent="0.25">
      <c r="A14" s="83" t="s">
        <v>289</v>
      </c>
      <c r="B14">
        <f>W21</f>
        <v>0.23147795475460242</v>
      </c>
      <c r="D14" s="85" t="s">
        <v>290</v>
      </c>
      <c r="E14" s="1"/>
      <c r="F14" s="83" t="s">
        <v>289</v>
      </c>
      <c r="G14" s="83" t="e">
        <f>S21</f>
        <v>#N/A</v>
      </c>
      <c r="H14" s="83"/>
      <c r="I14" s="85" t="s">
        <v>290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x14ac:dyDescent="0.25">
      <c r="A15" s="83" t="s">
        <v>291</v>
      </c>
      <c r="B15">
        <f>W22</f>
        <v>0.56000000000000005</v>
      </c>
      <c r="D15" s="85" t="s">
        <v>297</v>
      </c>
      <c r="E15" s="1"/>
      <c r="F15" s="83" t="s">
        <v>291</v>
      </c>
      <c r="G15" s="83" t="e">
        <f>S22</f>
        <v>#N/A</v>
      </c>
      <c r="H15" s="83"/>
      <c r="I15" s="85" t="s">
        <v>297</v>
      </c>
      <c r="J15" s="1"/>
      <c r="P15" s="1"/>
      <c r="Q15" t="s">
        <v>327</v>
      </c>
      <c r="R15" cm="1">
        <f t="array" ref="R15">MAX(IF( R4:R12&lt;0, R4:R12))</f>
        <v>0</v>
      </c>
      <c r="S15" s="1"/>
      <c r="U15" t="s">
        <v>327</v>
      </c>
      <c r="V15" cm="1">
        <f t="array" ref="V15">MAX(IF( Q4:Q12&lt;0,Q4:Q12 ))</f>
        <v>-8.0345683282216952E-3</v>
      </c>
      <c r="W15" s="1"/>
    </row>
    <row r="16" spans="1:23" x14ac:dyDescent="0.25">
      <c r="A16" s="83" t="s">
        <v>292</v>
      </c>
      <c r="B16">
        <f>W23</f>
        <v>1.9096543167177831</v>
      </c>
      <c r="D16" s="85" t="s">
        <v>298</v>
      </c>
      <c r="E16" s="1"/>
      <c r="F16" s="83" t="s">
        <v>292</v>
      </c>
      <c r="G16" s="83" t="e">
        <f>S23</f>
        <v>#N/A</v>
      </c>
      <c r="H16" s="83"/>
      <c r="I16" s="85" t="s">
        <v>298</v>
      </c>
      <c r="J16" s="1"/>
      <c r="P16" s="1"/>
      <c r="Q16" t="s">
        <v>328</v>
      </c>
      <c r="R16" cm="1">
        <f t="array" ref="R16">MIN(IF( R4:R12&gt;0, R4:R12))</f>
        <v>1.4E-2</v>
      </c>
      <c r="S16" s="1"/>
      <c r="U16" t="s">
        <v>328</v>
      </c>
      <c r="V16" cm="1">
        <f t="array" ref="V16">MIN(IF(Q4:Q12&gt;0, Q4:Q12))</f>
        <v>1.9965431671778305E-2</v>
      </c>
      <c r="W16" s="1"/>
    </row>
    <row r="17" spans="1:23" x14ac:dyDescent="0.25">
      <c r="A17" s="83" t="s">
        <v>305</v>
      </c>
      <c r="B17" s="83">
        <f>B3/B4</f>
        <v>1.1301516271636742</v>
      </c>
      <c r="C17" s="83"/>
      <c r="D17" s="85" t="s">
        <v>306</v>
      </c>
      <c r="E17" s="1"/>
      <c r="F17" s="83" t="s">
        <v>305</v>
      </c>
      <c r="G17" s="83">
        <f>G3/G4</f>
        <v>0</v>
      </c>
      <c r="H17" s="83"/>
      <c r="I17" s="85" t="s">
        <v>306</v>
      </c>
      <c r="J17" s="1"/>
      <c r="P17" s="1"/>
      <c r="Q17" s="1"/>
      <c r="R17" s="1"/>
      <c r="S17" s="1"/>
      <c r="U17" s="1"/>
      <c r="V17" s="1"/>
      <c r="W17" s="1"/>
    </row>
    <row r="18" spans="1:23" x14ac:dyDescent="0.25">
      <c r="A18" s="83" t="s">
        <v>71</v>
      </c>
      <c r="B18" s="83">
        <f>IF(B3=0,B4,(IF(B17&lt;=B14,B4,B15*B4+B16*B3)))</f>
        <v>884.02392472264137</v>
      </c>
      <c r="C18" s="83" t="s">
        <v>72</v>
      </c>
      <c r="D18" s="85" t="s">
        <v>316</v>
      </c>
      <c r="E18" s="1"/>
      <c r="F18" s="83" t="s">
        <v>71</v>
      </c>
      <c r="G18" s="83">
        <f>IF(G3=0,G4,(IF(G17&lt;=S21,G4,S22*G4+S23*G3)))</f>
        <v>461.57544734208187</v>
      </c>
      <c r="H18" s="83" t="s">
        <v>72</v>
      </c>
      <c r="I18" s="85" t="s">
        <v>316</v>
      </c>
      <c r="J18" s="1"/>
      <c r="P18" s="1"/>
      <c r="Q18" t="s">
        <v>330</v>
      </c>
      <c r="R18" t="e">
        <f>MATCH(R15,R4:R12,0)</f>
        <v>#N/A</v>
      </c>
      <c r="S18" s="1"/>
      <c r="U18" t="s">
        <v>330</v>
      </c>
      <c r="V18">
        <f>MATCH(V15,Q4:Q12,0)</f>
        <v>2</v>
      </c>
      <c r="W18" s="1"/>
    </row>
    <row r="19" spans="1:23" ht="15.75" thickBo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P19" s="1"/>
      <c r="Q19" t="s">
        <v>331</v>
      </c>
      <c r="R19">
        <f>MATCH(R16,R4:R12,0)</f>
        <v>1</v>
      </c>
      <c r="S19" s="1"/>
      <c r="U19" t="s">
        <v>331</v>
      </c>
      <c r="V19">
        <f>MATCH(V16,Q4:Q12,0)</f>
        <v>3</v>
      </c>
      <c r="W19" s="1"/>
    </row>
    <row r="20" spans="1:23" ht="15.75" thickBot="1" x14ac:dyDescent="0.3">
      <c r="A20" s="57" t="s">
        <v>317</v>
      </c>
      <c r="B20" s="56" t="s">
        <v>8</v>
      </c>
      <c r="C20" s="56" t="s">
        <v>105</v>
      </c>
      <c r="D20" s="56" t="s">
        <v>10</v>
      </c>
      <c r="E20" s="1"/>
      <c r="F20" s="57" t="s">
        <v>317</v>
      </c>
      <c r="G20" s="56" t="s">
        <v>8</v>
      </c>
      <c r="H20" s="56" t="s">
        <v>105</v>
      </c>
      <c r="I20" s="56" t="s">
        <v>10</v>
      </c>
      <c r="J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69" t="s">
        <v>312</v>
      </c>
      <c r="B21" s="69">
        <f>((10^6)/(60*B7))*B23</f>
        <v>76259.381694240947</v>
      </c>
      <c r="C21" s="69" t="s">
        <v>309</v>
      </c>
      <c r="D21" s="85" t="s">
        <v>314</v>
      </c>
      <c r="E21" s="1"/>
      <c r="F21" s="69" t="s">
        <v>312</v>
      </c>
      <c r="G21" s="69">
        <f>((10^6)/(60*G7))*G23</f>
        <v>92652.456648793144</v>
      </c>
      <c r="H21" s="69" t="s">
        <v>309</v>
      </c>
      <c r="I21" s="85" t="s">
        <v>314</v>
      </c>
      <c r="J21" s="1"/>
      <c r="P21" s="1"/>
      <c r="Q21" s="243" t="s">
        <v>325</v>
      </c>
      <c r="R21" s="243"/>
      <c r="S21" t="e" cm="1">
        <f t="array" ref="S21">((INDEX(P4:P12,R19) - INDEX(P4:P12,R18))/(INDEX(K4:K12,R19) - INDEX(K4:K12,R18)))*(G13 - INDEX(K4:K12,R18)) + INDEX(P4:P12,R18)</f>
        <v>#N/A</v>
      </c>
      <c r="T21" s="1"/>
      <c r="U21" s="243" t="s">
        <v>325</v>
      </c>
      <c r="V21" s="243"/>
      <c r="W21" cm="1">
        <f t="array" ref="W21">((INDEX(P4:P12,V19) - INDEX(P4:P12,V18))/(INDEX(K4:K12,V19) - INDEX(K4:K12,V18)))*(B13 - INDEX(K4:K12,V18)) + INDEX(P4:P12,V18)</f>
        <v>0.23147795475460242</v>
      </c>
    </row>
    <row r="22" spans="1:23" x14ac:dyDescent="0.25">
      <c r="A22" s="69" t="s">
        <v>313</v>
      </c>
      <c r="B22" s="69">
        <f>B8*B9*B10*B21</f>
        <v>76259.381694240947</v>
      </c>
      <c r="C22" s="69" t="s">
        <v>309</v>
      </c>
      <c r="D22" s="85" t="s">
        <v>315</v>
      </c>
      <c r="E22" s="1"/>
      <c r="F22" s="69" t="s">
        <v>313</v>
      </c>
      <c r="G22" s="69">
        <f>G21*G8*G9*G10</f>
        <v>92652.456648793144</v>
      </c>
      <c r="H22" s="69" t="s">
        <v>309</v>
      </c>
      <c r="I22" s="85" t="s">
        <v>315</v>
      </c>
      <c r="J22" s="1"/>
      <c r="P22" s="1"/>
      <c r="Q22" s="243" t="s">
        <v>332</v>
      </c>
      <c r="R22" s="243"/>
      <c r="S22" t="e" cm="1">
        <f t="array" ref="S22">INDEX(N4:N12,R18)</f>
        <v>#N/A</v>
      </c>
      <c r="T22" s="1"/>
      <c r="U22" s="243" t="s">
        <v>332</v>
      </c>
      <c r="V22" s="243"/>
      <c r="W22" cm="1">
        <f t="array" ref="W22">INDEX(N4:N12,V18)</f>
        <v>0.56000000000000005</v>
      </c>
    </row>
    <row r="23" spans="1:23" x14ac:dyDescent="0.25">
      <c r="A23" s="69" t="s">
        <v>311</v>
      </c>
      <c r="B23" s="69">
        <f>(B5/B18)^3</f>
        <v>6863.3443524816848</v>
      </c>
      <c r="C23" s="69" t="s">
        <v>310</v>
      </c>
      <c r="D23" s="85" t="s">
        <v>314</v>
      </c>
      <c r="E23" s="1"/>
      <c r="F23" s="69" t="s">
        <v>311</v>
      </c>
      <c r="G23" s="69">
        <f>(G5/G18)^3</f>
        <v>8338.7210983913828</v>
      </c>
      <c r="H23" s="69" t="s">
        <v>310</v>
      </c>
      <c r="I23" s="85" t="s">
        <v>314</v>
      </c>
      <c r="J23" s="1"/>
      <c r="P23" s="1"/>
      <c r="Q23" s="243" t="s">
        <v>333</v>
      </c>
      <c r="R23" s="243"/>
      <c r="S23" t="e" cm="1">
        <f t="array" ref="S23">((INDEX(O4:O12,R19) - INDEX(O4:O12,R18))/(INDEX(K4:K12,R19) - INDEX(K4:K12,R18)))*(G13 - INDEX(K4:K12,R18)) + INDEX(O4:O12,R18)</f>
        <v>#N/A</v>
      </c>
      <c r="T23" s="1"/>
      <c r="U23" s="243" t="s">
        <v>333</v>
      </c>
      <c r="V23" s="243"/>
      <c r="W23" cm="1">
        <f t="array" ref="W23">((INDEX(O4:O12,V19) - INDEX(O4:O12,V18))/(INDEX(K4:K12,V19) - INDEX(K4:K12,V18)))*(B13 - INDEX(K4:K12,V18)) + INDEX(O4:O12,V18)</f>
        <v>1.9096543167177831</v>
      </c>
    </row>
    <row r="24" spans="1:23" ht="15.75" thickBot="1" x14ac:dyDescent="0.3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7"/>
      <c r="R24" s="177"/>
      <c r="T24" s="1"/>
      <c r="U24" s="189"/>
      <c r="V24" s="189"/>
    </row>
    <row r="25" spans="1:23" ht="15.75" thickBot="1" x14ac:dyDescent="0.3">
      <c r="A25" s="57" t="s">
        <v>352</v>
      </c>
      <c r="B25" s="56" t="s">
        <v>8</v>
      </c>
      <c r="C25" s="56" t="s">
        <v>355</v>
      </c>
      <c r="D25" s="56" t="s">
        <v>10</v>
      </c>
      <c r="E25" s="1"/>
      <c r="F25" s="57" t="s">
        <v>352</v>
      </c>
      <c r="G25" s="56" t="s">
        <v>8</v>
      </c>
      <c r="H25" s="56" t="s">
        <v>355</v>
      </c>
      <c r="I25" s="56" t="s">
        <v>10</v>
      </c>
      <c r="J25" s="1"/>
      <c r="P25" s="1"/>
      <c r="Q25" s="177"/>
      <c r="R25" s="177"/>
      <c r="T25" s="1"/>
      <c r="U25" s="189"/>
      <c r="V25" s="189"/>
    </row>
    <row r="26" spans="1:23" x14ac:dyDescent="0.25">
      <c r="A26" s="69" t="s">
        <v>354</v>
      </c>
      <c r="B26" s="69">
        <f>B5/B18</f>
        <v>19.004010559183595</v>
      </c>
      <c r="C26" s="69" t="str">
        <f>IF(B26&lt;2,"NON","OUI")</f>
        <v>OUI</v>
      </c>
      <c r="D26" s="85" t="s">
        <v>353</v>
      </c>
      <c r="E26" s="1"/>
      <c r="F26" s="69" t="s">
        <v>354</v>
      </c>
      <c r="G26" s="69">
        <f>G5/G18</f>
        <v>20.278374974011854</v>
      </c>
      <c r="H26" s="69" t="str">
        <f>IF(G26&lt;2,"NON","OUI")</f>
        <v>OUI</v>
      </c>
      <c r="I26" s="85" t="s">
        <v>353</v>
      </c>
      <c r="J26" s="1"/>
      <c r="P26" s="1"/>
      <c r="Q26" s="1"/>
      <c r="R26" s="1"/>
      <c r="S26" s="1"/>
      <c r="T26" s="1"/>
    </row>
    <row r="27" spans="1:23" x14ac:dyDescent="0.25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3" x14ac:dyDescent="0.25">
      <c r="A29" s="243" t="s">
        <v>319</v>
      </c>
      <c r="B29" s="243"/>
      <c r="C29" s="1"/>
    </row>
    <row r="30" spans="1:23" x14ac:dyDescent="0.25">
      <c r="A30" s="177" t="s">
        <v>318</v>
      </c>
      <c r="B30" s="177" t="s">
        <v>294</v>
      </c>
      <c r="C30" s="1"/>
    </row>
    <row r="31" spans="1:23" x14ac:dyDescent="0.25">
      <c r="A31" s="177">
        <v>0.9</v>
      </c>
      <c r="B31" s="177">
        <v>1</v>
      </c>
      <c r="C31" s="1"/>
    </row>
    <row r="32" spans="1:23" x14ac:dyDescent="0.25">
      <c r="A32" s="177">
        <v>0.95</v>
      </c>
      <c r="B32" s="177">
        <v>0.64</v>
      </c>
      <c r="C32" s="1"/>
    </row>
    <row r="33" spans="1:3" x14ac:dyDescent="0.25">
      <c r="A33" s="177">
        <v>0.96</v>
      </c>
      <c r="B33" s="177">
        <v>0.55000000000000004</v>
      </c>
      <c r="C33" s="1"/>
    </row>
    <row r="34" spans="1:3" x14ac:dyDescent="0.25">
      <c r="A34" s="177">
        <v>0.97</v>
      </c>
      <c r="B34" s="177">
        <v>0.47</v>
      </c>
      <c r="C34" s="1"/>
    </row>
    <row r="35" spans="1:3" x14ac:dyDescent="0.25">
      <c r="A35" s="177">
        <v>0.98</v>
      </c>
      <c r="B35" s="177">
        <v>0.37</v>
      </c>
      <c r="C35" s="1"/>
    </row>
    <row r="36" spans="1:3" x14ac:dyDescent="0.25">
      <c r="A36" s="177">
        <v>0.99</v>
      </c>
      <c r="B36" s="177">
        <v>0.25</v>
      </c>
      <c r="C36" s="1"/>
    </row>
    <row r="37" spans="1:3" x14ac:dyDescent="0.25">
      <c r="A37" s="177">
        <v>0.99199999999999999</v>
      </c>
      <c r="B37" s="177">
        <v>0.22</v>
      </c>
      <c r="C37" s="1"/>
    </row>
    <row r="38" spans="1:3" x14ac:dyDescent="0.25">
      <c r="A38" s="177">
        <v>0.99399999999999999</v>
      </c>
      <c r="B38" s="177">
        <v>0.19</v>
      </c>
      <c r="C38" s="1"/>
    </row>
    <row r="39" spans="1:3" x14ac:dyDescent="0.25">
      <c r="A39" s="177">
        <v>0.996</v>
      </c>
      <c r="B39" s="177">
        <v>0.16</v>
      </c>
      <c r="C39" s="1"/>
    </row>
    <row r="40" spans="1:3" x14ac:dyDescent="0.25">
      <c r="A40" s="177">
        <v>0.998</v>
      </c>
      <c r="B40" s="177">
        <v>0.12</v>
      </c>
      <c r="C40" s="1"/>
    </row>
    <row r="41" spans="1:3" x14ac:dyDescent="0.25">
      <c r="A41" s="177">
        <v>0.999</v>
      </c>
      <c r="B41" s="177">
        <v>9.2999999999999999E-2</v>
      </c>
      <c r="C41" s="1"/>
    </row>
    <row r="42" spans="1:3" x14ac:dyDescent="0.25">
      <c r="A42" s="177">
        <v>0.99919999999999998</v>
      </c>
      <c r="B42" s="177">
        <v>8.6999999999999994E-2</v>
      </c>
      <c r="C42" s="1"/>
    </row>
    <row r="43" spans="1:3" x14ac:dyDescent="0.25">
      <c r="A43" s="177">
        <v>0.99939999999999996</v>
      </c>
      <c r="B43" s="177">
        <v>0.08</v>
      </c>
      <c r="C43" s="1"/>
    </row>
    <row r="44" spans="1:3" x14ac:dyDescent="0.25">
      <c r="A44" s="177">
        <v>0.99950000000000006</v>
      </c>
      <c r="B44" s="177">
        <v>7.6999999999999999E-2</v>
      </c>
      <c r="C44" s="1"/>
    </row>
    <row r="45" spans="1:3" x14ac:dyDescent="0.25">
      <c r="A45" s="1"/>
      <c r="B45" s="1"/>
      <c r="C45" s="1"/>
    </row>
    <row r="53" spans="12:13" x14ac:dyDescent="0.25">
      <c r="L53" s="1"/>
      <c r="M53" s="1"/>
    </row>
  </sheetData>
  <mergeCells count="10">
    <mergeCell ref="U21:V21"/>
    <mergeCell ref="U22:V22"/>
    <mergeCell ref="U23:V23"/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0" priority="2" operator="lessThan">
      <formula>$H$26</formula>
    </cfRule>
  </conditionalFormatting>
  <conditionalFormatting sqref="C26">
    <cfRule type="cellIs" dxfId="19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tabSelected="1" topLeftCell="A21" zoomScale="115" zoomScaleNormal="115" workbookViewId="0">
      <selection activeCell="D42" sqref="D42"/>
    </sheetView>
  </sheetViews>
  <sheetFormatPr baseColWidth="10" defaultRowHeight="15" x14ac:dyDescent="0.25"/>
  <cols>
    <col min="1" max="1" width="19.5703125" customWidth="1"/>
    <col min="2" max="2" width="14.140625" customWidth="1"/>
    <col min="4" max="4" width="49" customWidth="1"/>
    <col min="5" max="5" width="12.5703125" customWidth="1"/>
    <col min="6" max="6" width="19.140625" customWidth="1"/>
    <col min="7" max="7" width="17.7109375" customWidth="1"/>
    <col min="8" max="8" width="18.140625" customWidth="1"/>
    <col min="9" max="9" width="50.42578125" customWidth="1"/>
    <col min="12" max="12" width="12.140625" customWidth="1"/>
  </cols>
  <sheetData>
    <row r="1" spans="1:40" ht="15.75" thickBot="1" x14ac:dyDescent="0.3">
      <c r="A1" s="56" t="s">
        <v>70</v>
      </c>
      <c r="B1" s="56" t="s">
        <v>8</v>
      </c>
      <c r="C1" s="56" t="s">
        <v>105</v>
      </c>
      <c r="D1" s="56" t="s">
        <v>10</v>
      </c>
      <c r="E1" s="1"/>
      <c r="F1" s="67" t="s">
        <v>25</v>
      </c>
      <c r="G1" s="67" t="s">
        <v>215</v>
      </c>
      <c r="H1" s="67" t="s">
        <v>105</v>
      </c>
      <c r="I1" s="67" t="s">
        <v>216</v>
      </c>
      <c r="J1" s="1"/>
      <c r="K1" s="59" t="s">
        <v>141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25">
      <c r="A2" s="71" t="s">
        <v>71</v>
      </c>
      <c r="B2" s="154">
        <f>'Résistance des engrenages'!B3*'Résistance des engrenages'!B5</f>
        <v>2850</v>
      </c>
      <c r="C2" s="69" t="s">
        <v>4</v>
      </c>
      <c r="D2" s="15" t="s">
        <v>214</v>
      </c>
      <c r="E2" s="1"/>
      <c r="F2" s="71" t="s">
        <v>245</v>
      </c>
      <c r="G2" s="146">
        <f>'Résistance des engrenages'!G6</f>
        <v>20</v>
      </c>
      <c r="H2" s="69" t="s">
        <v>76</v>
      </c>
      <c r="I2" s="70" t="s">
        <v>223</v>
      </c>
      <c r="J2" s="1"/>
      <c r="K2" s="60" t="s">
        <v>142</v>
      </c>
      <c r="L2" s="13"/>
      <c r="M2" s="256" t="s">
        <v>272</v>
      </c>
      <c r="N2" s="257"/>
      <c r="O2" s="257"/>
      <c r="P2" s="257"/>
      <c r="Q2" s="257"/>
      <c r="R2" s="257"/>
      <c r="S2" s="257"/>
      <c r="T2" s="257"/>
      <c r="U2" s="258"/>
      <c r="V2" s="13"/>
      <c r="W2" s="13"/>
      <c r="X2" s="1"/>
      <c r="Y2" s="13"/>
      <c r="Z2" s="13"/>
      <c r="AA2" s="13"/>
      <c r="AB2" s="215" t="s">
        <v>197</v>
      </c>
      <c r="AC2" s="216"/>
      <c r="AD2" s="216"/>
      <c r="AE2" s="216"/>
      <c r="AF2" s="216"/>
      <c r="AG2" s="216"/>
      <c r="AH2" s="216"/>
      <c r="AI2" s="216"/>
      <c r="AJ2" s="217"/>
      <c r="AK2" s="13"/>
      <c r="AL2" s="13"/>
      <c r="AM2" s="13"/>
      <c r="AN2" s="1"/>
    </row>
    <row r="3" spans="1:40" ht="15.75" thickBot="1" x14ac:dyDescent="0.3">
      <c r="A3" s="71" t="s">
        <v>72</v>
      </c>
      <c r="B3" s="155">
        <f>'Résistance des engrenages'!B2*'Résistance des engrenages'!G4</f>
        <v>750</v>
      </c>
      <c r="C3" s="69" t="s">
        <v>2</v>
      </c>
      <c r="D3" s="36" t="s">
        <v>213</v>
      </c>
      <c r="E3" s="1"/>
      <c r="F3" s="68" t="s">
        <v>244</v>
      </c>
      <c r="G3" s="130">
        <f>G2</f>
        <v>20</v>
      </c>
      <c r="H3" s="69" t="s">
        <v>76</v>
      </c>
      <c r="I3" s="70" t="s">
        <v>224</v>
      </c>
      <c r="J3" s="1"/>
      <c r="K3" s="13"/>
      <c r="L3" s="13"/>
      <c r="M3" s="259"/>
      <c r="N3" s="260"/>
      <c r="O3" s="260"/>
      <c r="P3" s="260"/>
      <c r="Q3" s="260"/>
      <c r="R3" s="260"/>
      <c r="S3" s="260"/>
      <c r="T3" s="260"/>
      <c r="U3" s="261"/>
      <c r="V3" s="13"/>
      <c r="W3" s="13"/>
      <c r="X3" s="1"/>
      <c r="Y3" s="13"/>
      <c r="Z3" s="13"/>
      <c r="AA3" s="13"/>
      <c r="AB3" s="221"/>
      <c r="AC3" s="222"/>
      <c r="AD3" s="222"/>
      <c r="AE3" s="222"/>
      <c r="AF3" s="222"/>
      <c r="AG3" s="222"/>
      <c r="AH3" s="222"/>
      <c r="AI3" s="222"/>
      <c r="AJ3" s="223"/>
      <c r="AK3" s="13"/>
      <c r="AL3" s="13"/>
      <c r="AM3" s="13"/>
      <c r="AN3" s="1"/>
    </row>
    <row r="4" spans="1:40" x14ac:dyDescent="0.25">
      <c r="A4" s="13"/>
      <c r="B4" s="13"/>
      <c r="C4" s="13"/>
      <c r="D4" s="13"/>
      <c r="E4" s="1"/>
      <c r="F4" s="71" t="s">
        <v>44</v>
      </c>
      <c r="G4" s="146">
        <f>'Résistance des engrenages'!G7</f>
        <v>30</v>
      </c>
      <c r="H4" s="69" t="s">
        <v>76</v>
      </c>
      <c r="I4" s="70" t="s">
        <v>78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25">
      <c r="A5" s="13"/>
      <c r="B5" s="13"/>
      <c r="C5" s="13"/>
      <c r="D5" s="13"/>
      <c r="E5" s="1"/>
      <c r="F5" s="68" t="s">
        <v>217</v>
      </c>
      <c r="G5" s="130">
        <f>'Résistance des engrenages'!B14/2</f>
        <v>60</v>
      </c>
      <c r="H5" s="69" t="s">
        <v>28</v>
      </c>
      <c r="I5" s="70" t="s">
        <v>219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.75" thickBot="1" x14ac:dyDescent="0.3">
      <c r="A6" s="1"/>
      <c r="B6" s="1"/>
      <c r="C6" s="1"/>
      <c r="D6" s="1"/>
      <c r="E6" s="1"/>
      <c r="F6" s="68" t="s">
        <v>218</v>
      </c>
      <c r="G6" s="130">
        <f>'Résistance des engrenages'!G3/2</f>
        <v>19.5</v>
      </c>
      <c r="H6" s="69" t="s">
        <v>28</v>
      </c>
      <c r="I6" s="70" t="s">
        <v>220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.75" thickBot="1" x14ac:dyDescent="0.3">
      <c r="A7" s="56" t="s">
        <v>221</v>
      </c>
      <c r="B7" s="56" t="s">
        <v>8</v>
      </c>
      <c r="C7" s="56" t="s">
        <v>222</v>
      </c>
      <c r="D7" s="56" t="s">
        <v>10</v>
      </c>
      <c r="E7" s="1"/>
      <c r="F7" s="68" t="s">
        <v>91</v>
      </c>
      <c r="G7" s="130">
        <v>61</v>
      </c>
      <c r="H7" s="69" t="s">
        <v>28</v>
      </c>
      <c r="I7" s="70" t="s">
        <v>227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.75" thickBot="1" x14ac:dyDescent="0.3">
      <c r="A8" s="74" t="s">
        <v>233</v>
      </c>
      <c r="B8" s="151">
        <f>2*PI()*B3/60</f>
        <v>78.539816339744831</v>
      </c>
      <c r="C8" s="75" t="s">
        <v>80</v>
      </c>
      <c r="D8" s="76" t="s">
        <v>238</v>
      </c>
      <c r="E8" s="1"/>
      <c r="F8" s="68" t="s">
        <v>225</v>
      </c>
      <c r="G8" s="130">
        <v>30.5</v>
      </c>
      <c r="H8" s="69" t="s">
        <v>28</v>
      </c>
      <c r="I8" s="70" t="s">
        <v>228</v>
      </c>
      <c r="J8" s="1"/>
      <c r="K8" s="13"/>
      <c r="L8" s="262" t="s">
        <v>274</v>
      </c>
      <c r="M8" s="263"/>
      <c r="N8" s="263"/>
      <c r="O8" s="102">
        <v>1.55E-4</v>
      </c>
      <c r="P8" s="13"/>
      <c r="Q8" s="58"/>
      <c r="R8" s="264"/>
      <c r="S8" s="264"/>
      <c r="T8" s="264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25">
      <c r="A9" s="74" t="s">
        <v>82</v>
      </c>
      <c r="B9" s="152">
        <f>1000*B2/B8</f>
        <v>36287.327024952137</v>
      </c>
      <c r="C9" s="75" t="s">
        <v>83</v>
      </c>
      <c r="D9" s="76" t="s">
        <v>239</v>
      </c>
      <c r="E9" s="1"/>
      <c r="F9" s="68"/>
      <c r="G9" s="130">
        <v>15</v>
      </c>
      <c r="H9" s="69" t="s">
        <v>28</v>
      </c>
      <c r="I9" s="70" t="s">
        <v>230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25">
      <c r="A10" s="74" t="s">
        <v>234</v>
      </c>
      <c r="B10" s="152">
        <f>B9/G5</f>
        <v>604.78878374920225</v>
      </c>
      <c r="C10" s="75" t="s">
        <v>72</v>
      </c>
      <c r="D10" s="76" t="s">
        <v>240</v>
      </c>
      <c r="E10" s="1"/>
      <c r="F10" s="68" t="s">
        <v>226</v>
      </c>
      <c r="G10" s="130">
        <v>-27.5</v>
      </c>
      <c r="H10" s="69" t="s">
        <v>28</v>
      </c>
      <c r="I10" s="70" t="s">
        <v>229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25">
      <c r="A11" s="74" t="s">
        <v>235</v>
      </c>
      <c r="B11" s="152">
        <f>-B10*TAN(RADIANS(G3))/COS(RADIANS(G4))</f>
        <v>-254.17858915090187</v>
      </c>
      <c r="C11" s="75" t="s">
        <v>72</v>
      </c>
      <c r="D11" s="76" t="s">
        <v>242</v>
      </c>
      <c r="E11" s="1"/>
      <c r="F11" s="68"/>
      <c r="G11" s="130">
        <v>60</v>
      </c>
      <c r="H11" s="69" t="s">
        <v>28</v>
      </c>
      <c r="I11" s="70" t="s">
        <v>231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30.75" thickBot="1" x14ac:dyDescent="0.3">
      <c r="A12" s="74" t="s">
        <v>236</v>
      </c>
      <c r="B12" s="152">
        <f>B10*TAN(RADIANS(G4))</f>
        <v>349.17496710046828</v>
      </c>
      <c r="C12" s="75" t="s">
        <v>72</v>
      </c>
      <c r="D12" s="76" t="s">
        <v>243</v>
      </c>
      <c r="E12" s="1"/>
      <c r="F12" s="93" t="s">
        <v>119</v>
      </c>
      <c r="G12" s="147">
        <v>0</v>
      </c>
      <c r="H12" s="94" t="s">
        <v>72</v>
      </c>
      <c r="I12" s="100" t="s">
        <v>232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.75" thickBot="1" x14ac:dyDescent="0.3">
      <c r="A13" s="74" t="s">
        <v>237</v>
      </c>
      <c r="B13" s="152">
        <f>-B9/G6</f>
        <v>-1860.888565382161</v>
      </c>
      <c r="C13" s="75" t="s">
        <v>72</v>
      </c>
      <c r="D13" s="76" t="s">
        <v>241</v>
      </c>
      <c r="E13" s="1"/>
      <c r="F13" s="97" t="s">
        <v>127</v>
      </c>
      <c r="G13" s="148">
        <v>30</v>
      </c>
      <c r="H13" s="98" t="s">
        <v>28</v>
      </c>
      <c r="I13" s="99" t="s">
        <v>254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30" x14ac:dyDescent="0.25">
      <c r="A14" s="74" t="s">
        <v>246</v>
      </c>
      <c r="B14" s="152">
        <v>0</v>
      </c>
      <c r="C14" s="75" t="s">
        <v>72</v>
      </c>
      <c r="D14" s="76" t="s">
        <v>247</v>
      </c>
      <c r="E14" s="1"/>
      <c r="F14" s="95" t="s">
        <v>253</v>
      </c>
      <c r="G14" s="149">
        <v>2</v>
      </c>
      <c r="H14" s="96">
        <v>1</v>
      </c>
      <c r="I14" s="101" t="s">
        <v>273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25">
      <c r="A15" s="74" t="s">
        <v>94</v>
      </c>
      <c r="B15" s="152">
        <f>-B12</f>
        <v>-349.17496710046828</v>
      </c>
      <c r="C15" s="83" t="s">
        <v>72</v>
      </c>
      <c r="D15" s="84" t="s">
        <v>248</v>
      </c>
      <c r="E15" s="1"/>
      <c r="F15" s="68" t="s">
        <v>151</v>
      </c>
      <c r="G15" s="130">
        <v>190000</v>
      </c>
      <c r="H15" s="69" t="s">
        <v>138</v>
      </c>
      <c r="I15" s="22" t="s">
        <v>156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25">
      <c r="A16" s="74" t="s">
        <v>95</v>
      </c>
      <c r="B16" s="152">
        <f>-(B10*G7-B10*G8+B13*G7-B13*G10)/(G7)</f>
        <v>2397.4193464257473</v>
      </c>
      <c r="C16" s="83" t="s">
        <v>72</v>
      </c>
      <c r="D16" s="85" t="s">
        <v>249</v>
      </c>
      <c r="E16" s="1"/>
      <c r="F16" s="68" t="s">
        <v>152</v>
      </c>
      <c r="G16" s="130">
        <f>G15/(2*(1+0.3))</f>
        <v>73076.923076923078</v>
      </c>
      <c r="H16" s="69" t="s">
        <v>138</v>
      </c>
      <c r="I16" s="26" t="s">
        <v>157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30" x14ac:dyDescent="0.25">
      <c r="A17" s="74" t="s">
        <v>96</v>
      </c>
      <c r="B17" s="152">
        <f>-(B12*G5+B11*G7-B11*G8+B14*G7-B14*G10)/(G7)</f>
        <v>-216.36149273648508</v>
      </c>
      <c r="C17" s="83" t="s">
        <v>72</v>
      </c>
      <c r="D17" s="85" t="s">
        <v>250</v>
      </c>
      <c r="E17" s="1"/>
      <c r="F17" s="71" t="s">
        <v>139</v>
      </c>
      <c r="G17" s="146">
        <v>800</v>
      </c>
      <c r="H17" s="136" t="s">
        <v>138</v>
      </c>
      <c r="I17" s="30" t="s">
        <v>433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25">
      <c r="A18" s="74" t="s">
        <v>97</v>
      </c>
      <c r="B18" s="152">
        <f>-(B10*G8+B13*G10)/(G7)</f>
        <v>-1141.3195647927885</v>
      </c>
      <c r="C18" s="83" t="s">
        <v>72</v>
      </c>
      <c r="D18" s="85" t="s">
        <v>251</v>
      </c>
      <c r="E18" s="1"/>
      <c r="F18" s="71" t="s">
        <v>140</v>
      </c>
      <c r="G18" s="146">
        <f>IF(G10/G16&lt;5,RADIANS(2/3),IF(G10/G16&gt;7,RADIANS(1/4),"A definir"))</f>
        <v>1.1635528346628864E-2</v>
      </c>
      <c r="H18" s="52" t="s">
        <v>159</v>
      </c>
      <c r="I18" s="22" t="s">
        <v>195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25">
      <c r="A19" s="108" t="s">
        <v>98</v>
      </c>
      <c r="B19" s="152">
        <f>(B12*G5-B11*G8-B14*G10)/(G7)</f>
        <v>470.54008188738698</v>
      </c>
      <c r="C19" s="83" t="s">
        <v>72</v>
      </c>
      <c r="D19" s="85" t="s">
        <v>252</v>
      </c>
      <c r="E19" s="1"/>
      <c r="F19" s="71" t="s">
        <v>146</v>
      </c>
      <c r="G19" s="146">
        <f>IF(B8&gt;500,(G7-G10)/3000,(G7-G10)/2000)</f>
        <v>4.4249999999999998E-2</v>
      </c>
      <c r="H19" s="52" t="s">
        <v>28</v>
      </c>
      <c r="I19" s="26" t="s">
        <v>194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30" x14ac:dyDescent="0.25">
      <c r="A20" s="74" t="s">
        <v>277</v>
      </c>
      <c r="B20" s="152">
        <f>G17/(MAX(M54:M684)*G23)</f>
        <v>2.0162741647509934</v>
      </c>
      <c r="C20" s="82">
        <v>1</v>
      </c>
      <c r="D20" s="35" t="s">
        <v>130</v>
      </c>
      <c r="E20" s="1"/>
      <c r="F20" s="71" t="s">
        <v>143</v>
      </c>
      <c r="G20" s="146" t="s">
        <v>141</v>
      </c>
      <c r="H20" s="135">
        <v>1</v>
      </c>
      <c r="I20" s="26" t="s">
        <v>193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25">
      <c r="A21" s="104" t="s">
        <v>278</v>
      </c>
      <c r="B21" s="153" t="str">
        <f>IF(B20&gt;G14,"Oui","Non")</f>
        <v>Oui</v>
      </c>
      <c r="C21" s="75" t="s">
        <v>204</v>
      </c>
      <c r="D21" s="33" t="s">
        <v>131</v>
      </c>
      <c r="E21" s="1"/>
      <c r="F21" s="71" t="s">
        <v>144</v>
      </c>
      <c r="G21" s="146">
        <f>IF(G20="large",1/1500,1/500)</f>
        <v>6.6666666666666664E-4</v>
      </c>
      <c r="H21" s="134">
        <v>1</v>
      </c>
      <c r="I21" s="22" t="s">
        <v>192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25">
      <c r="A22" s="32" t="s">
        <v>161</v>
      </c>
      <c r="B22" s="142" cm="1">
        <f t="array" ref="B22">MAX(ABS(F54:F685))/(G16*B42)</f>
        <v>6.2443870215129658E-6</v>
      </c>
      <c r="C22" s="75" t="s">
        <v>159</v>
      </c>
      <c r="D22" s="34" t="s">
        <v>160</v>
      </c>
      <c r="E22" s="1"/>
      <c r="F22" s="116" t="s">
        <v>145</v>
      </c>
      <c r="G22" s="150">
        <v>3</v>
      </c>
      <c r="H22" s="17" t="s">
        <v>76</v>
      </c>
      <c r="I22" s="20" t="s">
        <v>191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5" x14ac:dyDescent="0.25">
      <c r="A23" s="32" t="s">
        <v>150</v>
      </c>
      <c r="B23" s="153" t="str">
        <f>IF(B22&lt;G14,"Oui","Non")</f>
        <v>Oui</v>
      </c>
      <c r="C23" s="75" t="s">
        <v>204</v>
      </c>
      <c r="D23" s="33" t="s">
        <v>149</v>
      </c>
      <c r="E23" s="1"/>
      <c r="F23" s="129" t="s">
        <v>424</v>
      </c>
      <c r="G23" s="188">
        <v>5.3</v>
      </c>
      <c r="H23" s="69">
        <v>1</v>
      </c>
      <c r="I23" s="70" t="s">
        <v>420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25">
      <c r="A24" s="32" t="s">
        <v>163</v>
      </c>
      <c r="B24" s="140">
        <f>MAX(U54:U684)</f>
        <v>2.683790842522444E-2</v>
      </c>
      <c r="C24" s="75" t="s">
        <v>28</v>
      </c>
      <c r="D24" s="33" t="s">
        <v>164</v>
      </c>
      <c r="E24" s="1"/>
      <c r="F24" s="68" t="s">
        <v>421</v>
      </c>
      <c r="G24" s="68">
        <f>Clavettes!G21/Clavettes!G16</f>
        <v>7.2727272727272738E-2</v>
      </c>
      <c r="H24" s="69">
        <v>1</v>
      </c>
      <c r="I24" s="70" t="s">
        <v>422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25">
      <c r="A25" s="32" t="s">
        <v>165</v>
      </c>
      <c r="B25" s="143" t="str">
        <f>IF(B24&lt;G19,"Oui","Non")</f>
        <v>Oui</v>
      </c>
      <c r="C25" s="75" t="s">
        <v>204</v>
      </c>
      <c r="D25" s="34" t="s">
        <v>148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25">
      <c r="A26" s="32" t="s">
        <v>184</v>
      </c>
      <c r="B26" s="140">
        <f>MAX(T54:T684)</f>
        <v>1.5500044161227412E-4</v>
      </c>
      <c r="C26" s="82">
        <v>1</v>
      </c>
      <c r="D26" s="33" t="s">
        <v>203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25">
      <c r="A27" s="32" t="s">
        <v>166</v>
      </c>
      <c r="B27" s="143" t="str">
        <f>IF(B26&lt;G21,"Oui","Non")</f>
        <v>Oui</v>
      </c>
      <c r="C27" s="75" t="s">
        <v>204</v>
      </c>
      <c r="D27" s="34" t="s">
        <v>147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25">
      <c r="A28" s="32" t="s">
        <v>185</v>
      </c>
      <c r="B28" s="140">
        <f>DEGREES(ATAN(T234))</f>
        <v>7.7313309195752751E-3</v>
      </c>
      <c r="C28" s="75" t="s">
        <v>76</v>
      </c>
      <c r="D28" s="33" t="s">
        <v>205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.75" thickBot="1" x14ac:dyDescent="0.3">
      <c r="A29" s="32" t="s">
        <v>186</v>
      </c>
      <c r="B29" s="132">
        <f>DEGREES(ATAN(T684))</f>
        <v>3.5833385420791742E-3</v>
      </c>
      <c r="C29" s="75" t="s">
        <v>76</v>
      </c>
      <c r="D29" s="34" t="s">
        <v>206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.75" thickBot="1" x14ac:dyDescent="0.3">
      <c r="A30" s="54" t="s">
        <v>167</v>
      </c>
      <c r="B30" s="133" t="str">
        <f>IF(MAX(B28:B29)&lt;G18,"Oui","Non")</f>
        <v>Oui</v>
      </c>
      <c r="C30" s="75" t="s">
        <v>204</v>
      </c>
      <c r="D30" s="33" t="s">
        <v>182</v>
      </c>
      <c r="E30" s="1"/>
      <c r="F30" s="13"/>
      <c r="G30" s="13"/>
      <c r="H30" s="13"/>
      <c r="I30" s="13"/>
      <c r="J30" s="1"/>
      <c r="K30" s="13"/>
      <c r="L30" s="262" t="s">
        <v>275</v>
      </c>
      <c r="M30" s="263"/>
      <c r="N30" s="263"/>
      <c r="O30" s="103">
        <v>3.7E-7</v>
      </c>
      <c r="P30" s="13"/>
      <c r="Q30" s="58"/>
      <c r="R30" s="264"/>
      <c r="S30" s="264"/>
      <c r="T30" s="264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25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279" t="s">
        <v>471</v>
      </c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25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25">
      <c r="A33" s="245"/>
      <c r="B33" s="245"/>
      <c r="C33" s="245"/>
      <c r="D33" s="245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.75" thickBot="1" x14ac:dyDescent="0.3">
      <c r="A34" s="245"/>
      <c r="B34" s="245"/>
      <c r="C34" s="245"/>
      <c r="D34" s="245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.75" thickBot="1" x14ac:dyDescent="0.3">
      <c r="A35" s="250" t="s">
        <v>201</v>
      </c>
      <c r="B35" s="251"/>
      <c r="C35" s="251"/>
      <c r="D35" s="252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.75" thickBot="1" x14ac:dyDescent="0.3">
      <c r="A36" s="254" t="s">
        <v>434</v>
      </c>
      <c r="B36" s="254"/>
      <c r="C36" s="255" t="str">
        <f>IF(C940+D940+E940+G940+H940&lt;0.0000001,"Oui","Non")</f>
        <v>Oui</v>
      </c>
      <c r="D36" s="255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.75" thickBot="1" x14ac:dyDescent="0.3">
      <c r="A37" s="250" t="s">
        <v>272</v>
      </c>
      <c r="B37" s="251"/>
      <c r="C37" s="251"/>
      <c r="D37" s="252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25">
      <c r="A38" s="253" t="str" cm="1">
        <f t="array" ref="A38">IF(ABS(P939)&lt;0.01*MAX(ABS(P54:P939)),"constante y' valide","constante y' non valide")</f>
        <v>constante y' valide</v>
      </c>
      <c r="B38" s="253"/>
      <c r="C38" s="253"/>
      <c r="D38" s="253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.75" thickBot="1" x14ac:dyDescent="0.3">
      <c r="A39" s="253" t="str" cm="1">
        <f t="array" ref="A39">IF(ABS(S939)&lt;0.01*MAX(ABS(S54:S939)),"constante z' valide","constante z' non valide")</f>
        <v>constante z' valide</v>
      </c>
      <c r="B39" s="253"/>
      <c r="C39" s="253"/>
      <c r="D39" s="253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.75" thickBot="1" x14ac:dyDescent="0.3">
      <c r="A40" s="247" t="s">
        <v>260</v>
      </c>
      <c r="B40" s="248"/>
      <c r="C40" s="248"/>
      <c r="D40" s="249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25">
      <c r="A41" s="111" t="s">
        <v>279</v>
      </c>
      <c r="B41" s="111">
        <f>ABS(G10)</f>
        <v>27.5</v>
      </c>
      <c r="C41" s="112" t="s">
        <v>271</v>
      </c>
      <c r="D41" s="113" t="s">
        <v>280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25">
      <c r="A42" s="119" t="s">
        <v>154</v>
      </c>
      <c r="B42" s="120">
        <f>PI()*G13^4/32</f>
        <v>79521.564043991631</v>
      </c>
      <c r="C42" s="121" t="s">
        <v>155</v>
      </c>
      <c r="D42" s="122" t="s">
        <v>158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25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25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25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25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25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25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25">
      <c r="A50" s="7"/>
      <c r="B50" s="87"/>
      <c r="C50" s="246" t="s">
        <v>106</v>
      </c>
      <c r="D50" s="246"/>
      <c r="E50" s="246"/>
      <c r="F50" s="246"/>
      <c r="G50" s="246"/>
      <c r="H50" s="246"/>
      <c r="I50" s="246"/>
      <c r="J50" s="246"/>
      <c r="K50" s="246" t="s">
        <v>153</v>
      </c>
      <c r="L50" s="246"/>
      <c r="M50" s="246"/>
      <c r="N50" s="226" t="s">
        <v>174</v>
      </c>
      <c r="O50" s="226"/>
      <c r="P50" s="226"/>
      <c r="Q50" s="226"/>
      <c r="R50" s="226"/>
      <c r="S50" s="226"/>
      <c r="T50" s="226"/>
      <c r="U50" s="226"/>
      <c r="V50" s="226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25">
      <c r="A51" s="7" t="s">
        <v>107</v>
      </c>
      <c r="B51" s="86" t="s">
        <v>108</v>
      </c>
      <c r="C51" s="86" t="s">
        <v>72</v>
      </c>
      <c r="D51" s="86" t="s">
        <v>109</v>
      </c>
      <c r="E51" s="86" t="s">
        <v>110</v>
      </c>
      <c r="F51" s="86" t="s">
        <v>112</v>
      </c>
      <c r="G51" s="86" t="s">
        <v>111</v>
      </c>
      <c r="H51" s="86" t="s">
        <v>117</v>
      </c>
      <c r="I51" s="86" t="s">
        <v>121</v>
      </c>
      <c r="J51" s="90" t="s">
        <v>122</v>
      </c>
      <c r="K51" s="86" t="s">
        <v>133</v>
      </c>
      <c r="L51" s="86" t="s">
        <v>134</v>
      </c>
      <c r="M51" s="90" t="s">
        <v>135</v>
      </c>
      <c r="N51" s="12"/>
      <c r="O51" s="12" t="s">
        <v>168</v>
      </c>
      <c r="P51" s="12" t="s">
        <v>169</v>
      </c>
      <c r="Q51" s="12"/>
      <c r="R51" s="12" t="s">
        <v>170</v>
      </c>
      <c r="S51" s="12" t="s">
        <v>171</v>
      </c>
      <c r="T51" s="12" t="s">
        <v>172</v>
      </c>
      <c r="U51" s="12" t="s">
        <v>173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25">
      <c r="A52" s="7" t="s">
        <v>105</v>
      </c>
      <c r="B52" s="8" t="s">
        <v>28</v>
      </c>
      <c r="C52" s="8" t="s">
        <v>72</v>
      </c>
      <c r="D52" s="8" t="s">
        <v>72</v>
      </c>
      <c r="E52" s="8" t="s">
        <v>72</v>
      </c>
      <c r="F52" s="8" t="s">
        <v>83</v>
      </c>
      <c r="G52" s="8" t="s">
        <v>83</v>
      </c>
      <c r="H52" s="8" t="s">
        <v>83</v>
      </c>
      <c r="I52" s="8" t="s">
        <v>264</v>
      </c>
      <c r="J52" s="91" t="s">
        <v>72</v>
      </c>
      <c r="K52" s="8" t="s">
        <v>138</v>
      </c>
      <c r="L52" s="8" t="s">
        <v>138</v>
      </c>
      <c r="M52" s="91" t="s">
        <v>138</v>
      </c>
      <c r="N52" s="8"/>
      <c r="O52" s="9">
        <v>1</v>
      </c>
      <c r="P52" s="8" t="s">
        <v>28</v>
      </c>
      <c r="Q52" s="8"/>
      <c r="R52" s="8">
        <v>1</v>
      </c>
      <c r="S52" s="8" t="s">
        <v>28</v>
      </c>
      <c r="T52" s="8">
        <v>1</v>
      </c>
      <c r="U52" s="8" t="s">
        <v>28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25">
      <c r="A53" s="7" t="s">
        <v>10</v>
      </c>
      <c r="B53" s="10" t="s">
        <v>256</v>
      </c>
      <c r="C53" s="10" t="s">
        <v>258</v>
      </c>
      <c r="D53" s="8" t="s">
        <v>257</v>
      </c>
      <c r="E53" s="10" t="s">
        <v>259</v>
      </c>
      <c r="F53" s="8" t="s">
        <v>261</v>
      </c>
      <c r="G53" s="8" t="s">
        <v>262</v>
      </c>
      <c r="H53" s="8" t="s">
        <v>263</v>
      </c>
      <c r="I53" s="8" t="s">
        <v>265</v>
      </c>
      <c r="J53" s="42" t="s">
        <v>266</v>
      </c>
      <c r="K53" s="92" t="s">
        <v>269</v>
      </c>
      <c r="L53" s="92" t="s">
        <v>267</v>
      </c>
      <c r="M53" s="42" t="s">
        <v>270</v>
      </c>
      <c r="N53" s="10" t="s">
        <v>181</v>
      </c>
      <c r="O53" s="10" t="s">
        <v>175</v>
      </c>
      <c r="P53" s="10" t="s">
        <v>176</v>
      </c>
      <c r="Q53" s="10" t="s">
        <v>183</v>
      </c>
      <c r="R53" s="10" t="s">
        <v>177</v>
      </c>
      <c r="S53" s="10" t="s">
        <v>178</v>
      </c>
      <c r="T53" s="10" t="s">
        <v>179</v>
      </c>
      <c r="U53" s="10" t="s">
        <v>180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25">
      <c r="A54" s="7" t="s">
        <v>255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-1860.888565382161</v>
      </c>
      <c r="E54">
        <f>IF(B54&lt;$B$41,$B$14,IF(AND($B$41&lt;=B54,B54&lt;$B$41+$G$8),$B$14+$B$17,$B$14+$B$17+$B$11))</f>
        <v>0</v>
      </c>
      <c r="F54">
        <f>IF(B54&lt;$B$41,-$G$6*$B$13,IF(AND($B$41&lt;=B54,B54&lt;$B$41+$G$8),-$G$6*$B$13,-$G$6*$B$13-$G$5*$B$10))</f>
        <v>36287.327024952137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1860.888565382161</v>
      </c>
      <c r="K54">
        <f>32*I54/(PI()*$G$13^3)</f>
        <v>0</v>
      </c>
      <c r="L54">
        <f>16*F54/(PI()*$G$13^3)*$G$23</f>
        <v>36.277486907674358</v>
      </c>
      <c r="M54" s="41">
        <f>SQRT(K54^2+3*L54^2)</f>
        <v>62.834450495006749</v>
      </c>
      <c r="N54" s="5">
        <f>-G54/($G$15*$B$42)</f>
        <v>0</v>
      </c>
      <c r="O54" s="4">
        <f>SUM($N$54:N54)*0.1+$O$30</f>
        <v>3.7E-7</v>
      </c>
      <c r="P54" s="4">
        <f>-SUM(O54:$O$234)</f>
        <v>-6.6969999999999882E-5</v>
      </c>
      <c r="Q54" s="5">
        <f>-H54/($B$42*$G$15)</f>
        <v>0</v>
      </c>
      <c r="R54" s="4">
        <f>SUM($Q$54:Q54)*0.1+$O$8</f>
        <v>1.55E-4</v>
      </c>
      <c r="S54" s="4">
        <f>-SUM(R54:$R$234)</f>
        <v>-2.6837824868268162E-2</v>
      </c>
      <c r="T54">
        <f>SQRT(SUMSQ(O54,R54))</f>
        <v>1.5500044161227412E-4</v>
      </c>
      <c r="U54">
        <f>SQRT(S54^2+P54^2)</f>
        <v>2.683790842522444E-2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25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-1860.888565382161</v>
      </c>
      <c r="E55">
        <f t="shared" ref="E55:E118" si="2">IF(B55&lt;$B$41,$B$14,IF(AND($B$41&lt;=B55,B55&lt;$B$41+$G$8),$B$14+$B$17,$B$14+$B$17+$B$11))</f>
        <v>0</v>
      </c>
      <c r="F55">
        <f t="shared" ref="F55:F118" si="3">IF(B55&lt;$B$41,-$G$6*$B$13,IF(AND($B$41&lt;=B55,B55&lt;$B$41+$G$8),-$G$6*$B$13,-$G$6*$B$13-$G$5*$B$10))</f>
        <v>36287.327024952137</v>
      </c>
      <c r="G55">
        <f t="shared" ref="G55:G118" si="4">IF(B55&lt;$B$41,$B$14*B55,IF(AND($B$41&lt;=B55,B55&lt;$B$41+$G$8),$B$14*B55-(-B55+$B$41)*$B$17,$B$14*B55-(-B55+$B$41)*$B$17-(-B55+$B$41+$G$8)*$B$11+$G$5*$B$12))</f>
        <v>0</v>
      </c>
      <c r="H55">
        <f t="shared" ref="H55:H118" si="5">IF(B55&lt;$B$41,-$B$13*B55,IF(AND($B$41&lt;=B55,B55&lt;=$B$41+$G$8),-$B$13*B55+(-B55+B42)*B17,-$B$13*B55+(-B55+$B$41)*$B$16+(-B55+$B$41+$G$8)*$B$10))</f>
        <v>186.08885653821611</v>
      </c>
      <c r="I55">
        <f t="shared" ref="I55:I118" si="6">SQRT(SUMSQ(H55,G55))</f>
        <v>186.08885653821611</v>
      </c>
      <c r="J55" s="41">
        <f t="shared" ref="J55:J118" si="7">SQRT(SUMSQ(D55:E55))</f>
        <v>1860.888565382161</v>
      </c>
      <c r="K55">
        <f t="shared" ref="K55:K118" si="8">32*I55/(PI()*$G$13^3)</f>
        <v>7.0203167697483054E-2</v>
      </c>
      <c r="L55">
        <f t="shared" ref="L55:L118" si="9">16*F55/(PI()*$G$13^3)*$G$23</f>
        <v>36.277486907674358</v>
      </c>
      <c r="M55" s="41">
        <f t="shared" ref="M55:M118" si="10">SQRT(K55^2+3*L55^2)</f>
        <v>62.8344897130088</v>
      </c>
      <c r="N55" s="5">
        <f t="shared" ref="N55:N118" si="11">-G55/($G$15*$B$42)</f>
        <v>0</v>
      </c>
      <c r="O55" s="4">
        <f>SUM($N$54:N55)*0.1+$O$30</f>
        <v>3.7E-7</v>
      </c>
      <c r="P55" s="4">
        <f>-SUM(O55:$O$234)</f>
        <v>-6.6599999999999884E-5</v>
      </c>
      <c r="Q55" s="5">
        <f t="shared" ref="Q55:Q118" si="12">-H55/($B$42*$G$15)</f>
        <v>-1.2316345210084746E-8</v>
      </c>
      <c r="R55" s="4">
        <f>SUM($Q$54:Q55)*0.1+$O$8</f>
        <v>1.5499876836547899E-4</v>
      </c>
      <c r="S55" s="4">
        <f>-SUM(R55:$R$234)</f>
        <v>-2.668282486826816E-2</v>
      </c>
      <c r="T55">
        <f t="shared" ref="T55:T118" si="13">SQRT(SUMSQ(O55,R55))</f>
        <v>1.5499920998126218E-4</v>
      </c>
      <c r="U55">
        <f t="shared" ref="U55:U118" si="14">SQRT(S55^2+P55^2)</f>
        <v>2.6682907984525783E-2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25">
      <c r="A56" s="7"/>
      <c r="B56">
        <f t="shared" ref="B56:B119" si="15">B55+0.1</f>
        <v>0.2</v>
      </c>
      <c r="C56">
        <f t="shared" si="0"/>
        <v>0</v>
      </c>
      <c r="D56">
        <f t="shared" si="1"/>
        <v>-1860.888565382161</v>
      </c>
      <c r="E56">
        <f t="shared" si="2"/>
        <v>0</v>
      </c>
      <c r="F56">
        <f t="shared" si="3"/>
        <v>36287.327024952137</v>
      </c>
      <c r="G56">
        <f t="shared" si="4"/>
        <v>0</v>
      </c>
      <c r="H56">
        <f t="shared" si="5"/>
        <v>372.17771307643221</v>
      </c>
      <c r="I56">
        <f t="shared" si="6"/>
        <v>372.17771307643221</v>
      </c>
      <c r="J56" s="41">
        <f t="shared" si="7"/>
        <v>1860.888565382161</v>
      </c>
      <c r="K56">
        <f t="shared" si="8"/>
        <v>0.14040633539496611</v>
      </c>
      <c r="L56">
        <f t="shared" si="9"/>
        <v>36.277486907674358</v>
      </c>
      <c r="M56" s="41">
        <f t="shared" si="10"/>
        <v>62.834607366868084</v>
      </c>
      <c r="N56" s="5">
        <f t="shared" si="11"/>
        <v>0</v>
      </c>
      <c r="O56" s="4">
        <f>SUM($N$54:N56)*0.1+$O$30</f>
        <v>3.7E-7</v>
      </c>
      <c r="P56" s="4">
        <f>-SUM(O56:$O$234)</f>
        <v>-6.6229999999999886E-5</v>
      </c>
      <c r="Q56" s="5">
        <f t="shared" si="12"/>
        <v>-2.4632690420169492E-8</v>
      </c>
      <c r="R56" s="4">
        <f>SUM($Q$54:Q56)*0.1+$O$8</f>
        <v>1.5499630509643698E-4</v>
      </c>
      <c r="S56" s="4">
        <f>-SUM(R56:$R$234)</f>
        <v>-2.6527826099902681E-2</v>
      </c>
      <c r="T56">
        <f t="shared" si="13"/>
        <v>1.5499674671923852E-4</v>
      </c>
      <c r="U56">
        <f t="shared" si="14"/>
        <v>2.6527908775468484E-2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25">
      <c r="A57" s="7"/>
      <c r="B57">
        <f t="shared" si="15"/>
        <v>0.30000000000000004</v>
      </c>
      <c r="C57">
        <f t="shared" si="0"/>
        <v>0</v>
      </c>
      <c r="D57">
        <f t="shared" si="1"/>
        <v>-1860.888565382161</v>
      </c>
      <c r="E57">
        <f t="shared" si="2"/>
        <v>0</v>
      </c>
      <c r="F57">
        <f t="shared" si="3"/>
        <v>36287.327024952137</v>
      </c>
      <c r="G57">
        <f t="shared" si="4"/>
        <v>0</v>
      </c>
      <c r="H57">
        <f t="shared" si="5"/>
        <v>558.26656961464835</v>
      </c>
      <c r="I57">
        <f t="shared" si="6"/>
        <v>558.26656961464835</v>
      </c>
      <c r="J57" s="41">
        <f t="shared" si="7"/>
        <v>1860.888565382161</v>
      </c>
      <c r="K57">
        <f t="shared" si="8"/>
        <v>0.21060950309244916</v>
      </c>
      <c r="L57">
        <f t="shared" si="9"/>
        <v>36.277486907674358</v>
      </c>
      <c r="M57" s="41">
        <f t="shared" si="10"/>
        <v>62.834803456144002</v>
      </c>
      <c r="N57" s="5">
        <f t="shared" si="11"/>
        <v>0</v>
      </c>
      <c r="O57" s="4">
        <f>SUM($N$54:N57)*0.1+$O$30</f>
        <v>3.7E-7</v>
      </c>
      <c r="P57" s="4">
        <f>-SUM(O57:$O$234)</f>
        <v>-6.5859999999999888E-5</v>
      </c>
      <c r="Q57" s="5">
        <f t="shared" si="12"/>
        <v>-3.6949035630254244E-8</v>
      </c>
      <c r="R57" s="4">
        <f>SUM($Q$54:Q57)*0.1+$O$8</f>
        <v>1.5499261019287394E-4</v>
      </c>
      <c r="S57" s="4">
        <f>-SUM(R57:$R$234)</f>
        <v>-2.6372829794806249E-2</v>
      </c>
      <c r="T57">
        <f t="shared" si="13"/>
        <v>1.549930518262034E-4</v>
      </c>
      <c r="U57">
        <f t="shared" si="14"/>
        <v>2.6372912029683414E-2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25">
      <c r="A58" s="7"/>
      <c r="B58">
        <f t="shared" si="15"/>
        <v>0.4</v>
      </c>
      <c r="C58">
        <f t="shared" si="0"/>
        <v>0</v>
      </c>
      <c r="D58">
        <f t="shared" si="1"/>
        <v>-1860.888565382161</v>
      </c>
      <c r="E58">
        <f t="shared" si="2"/>
        <v>0</v>
      </c>
      <c r="F58">
        <f t="shared" si="3"/>
        <v>36287.327024952137</v>
      </c>
      <c r="G58">
        <f t="shared" si="4"/>
        <v>0</v>
      </c>
      <c r="H58">
        <f>IF(B58&lt;$B$41,-$B$13*B58,IF(AND($B$41&lt;=B58,B58&lt;=$B$41+$G$8),-$B$13*B58+(-B58+B45)*B35,-$B$13*B58+(-B58+$B$41)*$B$16+(-B58+$B$41+$G$8)*$B$10))</f>
        <v>744.35542615286442</v>
      </c>
      <c r="I58">
        <f t="shared" si="6"/>
        <v>744.35542615286442</v>
      </c>
      <c r="J58" s="41">
        <f t="shared" si="7"/>
        <v>1860.888565382161</v>
      </c>
      <c r="K58">
        <f t="shared" si="8"/>
        <v>0.28081267078993222</v>
      </c>
      <c r="L58">
        <f t="shared" si="9"/>
        <v>36.277486907674358</v>
      </c>
      <c r="M58" s="41">
        <f t="shared" si="10"/>
        <v>62.835077980102248</v>
      </c>
      <c r="N58" s="5">
        <f t="shared" si="11"/>
        <v>0</v>
      </c>
      <c r="O58" s="4">
        <f>SUM($N$54:N58)*0.1+$O$30</f>
        <v>3.7E-7</v>
      </c>
      <c r="P58" s="4">
        <f>-SUM(O58:$O$234)</f>
        <v>-6.548999999999989E-5</v>
      </c>
      <c r="Q58" s="5">
        <f t="shared" si="12"/>
        <v>-4.9265380840338985E-8</v>
      </c>
      <c r="R58" s="4">
        <f>SUM($Q$54:Q58)*0.1+$O$8</f>
        <v>1.5498768365478991E-4</v>
      </c>
      <c r="S58" s="4">
        <f>-SUM(R58:$R$234)</f>
        <v>-2.6217837184613374E-2</v>
      </c>
      <c r="T58">
        <f t="shared" si="13"/>
        <v>1.5498812530215735E-4</v>
      </c>
      <c r="U58">
        <f t="shared" si="14"/>
        <v>2.6217918978801422E-2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25">
      <c r="A59" s="7"/>
      <c r="B59">
        <f t="shared" si="15"/>
        <v>0.5</v>
      </c>
      <c r="C59">
        <f t="shared" si="0"/>
        <v>0</v>
      </c>
      <c r="D59">
        <f t="shared" si="1"/>
        <v>-1860.888565382161</v>
      </c>
      <c r="E59">
        <f t="shared" si="2"/>
        <v>0</v>
      </c>
      <c r="F59">
        <f t="shared" si="3"/>
        <v>36287.327024952137</v>
      </c>
      <c r="G59">
        <f t="shared" si="4"/>
        <v>0</v>
      </c>
      <c r="H59">
        <f>IF(B59&lt;$B$41,-$B$13*B59,IF(AND($B$41&lt;=B59,B59&lt;=$B$41+$G$8),-$B$13*B59+(-B59+B46)*B36,-$B$13*B59+(-B59+$B$41)*$B$16+(-B59+$B$41+$G$8)*$B$10))</f>
        <v>930.4442826910805</v>
      </c>
      <c r="I59">
        <f t="shared" si="6"/>
        <v>930.4442826910805</v>
      </c>
      <c r="J59" s="41">
        <f t="shared" si="7"/>
        <v>1860.888565382161</v>
      </c>
      <c r="K59">
        <f t="shared" si="8"/>
        <v>0.35101583848741524</v>
      </c>
      <c r="L59">
        <f t="shared" si="9"/>
        <v>36.277486907674358</v>
      </c>
      <c r="M59" s="41">
        <f t="shared" si="10"/>
        <v>62.835430937714776</v>
      </c>
      <c r="N59" s="5">
        <f t="shared" si="11"/>
        <v>0</v>
      </c>
      <c r="O59" s="4">
        <f>SUM($N$54:N59)*0.1+$O$30</f>
        <v>3.7E-7</v>
      </c>
      <c r="P59" s="4">
        <f>-SUM(O59:$O$234)</f>
        <v>-6.5119999999999892E-5</v>
      </c>
      <c r="Q59" s="5">
        <f t="shared" si="12"/>
        <v>-6.1581726050423726E-8</v>
      </c>
      <c r="R59" s="4">
        <f>SUM($Q$54:Q59)*0.1+$O$8</f>
        <v>1.5498152548218486E-4</v>
      </c>
      <c r="S59" s="4">
        <f>-SUM(R59:$R$234)</f>
        <v>-2.6062849500958586E-2</v>
      </c>
      <c r="T59">
        <f t="shared" si="13"/>
        <v>1.5498196714710107E-4</v>
      </c>
      <c r="U59">
        <f t="shared" si="14"/>
        <v>2.6062930854453364E-2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25">
      <c r="A60" s="7"/>
      <c r="B60">
        <f t="shared" si="15"/>
        <v>0.6</v>
      </c>
      <c r="C60">
        <f t="shared" si="0"/>
        <v>0</v>
      </c>
      <c r="D60">
        <f t="shared" si="1"/>
        <v>-1860.888565382161</v>
      </c>
      <c r="E60">
        <f t="shared" si="2"/>
        <v>0</v>
      </c>
      <c r="F60">
        <f t="shared" si="3"/>
        <v>36287.327024952137</v>
      </c>
      <c r="G60">
        <f t="shared" si="4"/>
        <v>0</v>
      </c>
      <c r="H60">
        <f>IF(B60&lt;$B$41,-$B$13*B60,IF(AND($B$41&lt;=B60,B60&lt;=$B$41+$G$8),-$B$13*B60+(-B60+B47)*B37,-$B$13*B60+(-B60+$B$41)*$B$16+(-B60+$B$41+$G$8)*$B$10))</f>
        <v>1116.5331392292965</v>
      </c>
      <c r="I60">
        <f t="shared" si="6"/>
        <v>1116.5331392292965</v>
      </c>
      <c r="J60" s="41">
        <f t="shared" si="7"/>
        <v>1860.888565382161</v>
      </c>
      <c r="K60">
        <f t="shared" si="8"/>
        <v>0.42121900618489821</v>
      </c>
      <c r="L60">
        <f t="shared" si="9"/>
        <v>36.277486907674358</v>
      </c>
      <c r="M60" s="41">
        <f t="shared" si="10"/>
        <v>62.835862327659875</v>
      </c>
      <c r="N60" s="5">
        <f t="shared" si="11"/>
        <v>0</v>
      </c>
      <c r="O60" s="4">
        <f>SUM($N$54:N60)*0.1+$O$30</f>
        <v>3.7E-7</v>
      </c>
      <c r="P60" s="4">
        <f>-SUM(O60:$O$234)</f>
        <v>-6.4749999999999893E-5</v>
      </c>
      <c r="Q60" s="5">
        <f t="shared" si="12"/>
        <v>-7.3898071260508461E-8</v>
      </c>
      <c r="R60" s="4">
        <f>SUM($Q$54:Q60)*0.1+$O$8</f>
        <v>1.5497413567505883E-4</v>
      </c>
      <c r="S60" s="4">
        <f>-SUM(R60:$R$234)</f>
        <v>-2.5907867975476402E-2</v>
      </c>
      <c r="T60">
        <f t="shared" si="13"/>
        <v>1.5497457736103539E-4</v>
      </c>
      <c r="U60">
        <f t="shared" si="14"/>
        <v>2.5907948888270096E-2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25">
      <c r="A61" s="7"/>
      <c r="B61">
        <f t="shared" si="15"/>
        <v>0.7</v>
      </c>
      <c r="C61">
        <f t="shared" si="0"/>
        <v>0</v>
      </c>
      <c r="D61">
        <f t="shared" si="1"/>
        <v>-1860.888565382161</v>
      </c>
      <c r="E61">
        <f t="shared" si="2"/>
        <v>0</v>
      </c>
      <c r="F61">
        <f t="shared" si="3"/>
        <v>36287.327024952137</v>
      </c>
      <c r="G61">
        <f t="shared" si="4"/>
        <v>0</v>
      </c>
      <c r="H61">
        <f>IF(B61&lt;$B$41,-$B$13*B61,IF(AND($B$41&lt;=B61,B61&lt;=$B$41+$G$8),-$B$13*B61+(-B61+B48)*B38,-$B$13*B61+(-B61+$B$41)*$B$16+(-B61+$B$41+$G$8)*$B$10))</f>
        <v>1302.6219957675125</v>
      </c>
      <c r="I61">
        <f t="shared" si="6"/>
        <v>1302.6219957675125</v>
      </c>
      <c r="J61" s="41">
        <f t="shared" si="7"/>
        <v>1860.888565382161</v>
      </c>
      <c r="K61">
        <f t="shared" si="8"/>
        <v>0.49142217388238124</v>
      </c>
      <c r="L61">
        <f t="shared" si="9"/>
        <v>36.277486907674358</v>
      </c>
      <c r="M61" s="41">
        <f t="shared" si="10"/>
        <v>62.836372148322162</v>
      </c>
      <c r="N61" s="5">
        <f t="shared" si="11"/>
        <v>0</v>
      </c>
      <c r="O61" s="4">
        <f>SUM($N$54:N61)*0.1+$O$30</f>
        <v>3.7E-7</v>
      </c>
      <c r="P61" s="4">
        <f>-SUM(O61:$O$234)</f>
        <v>-6.4379999999999895E-5</v>
      </c>
      <c r="Q61" s="5">
        <f t="shared" si="12"/>
        <v>-8.6214416470593209E-8</v>
      </c>
      <c r="R61" s="4">
        <f>SUM($Q$54:Q61)*0.1+$O$8</f>
        <v>1.5496551423341176E-4</v>
      </c>
      <c r="S61" s="4">
        <f>-SUM(R61:$R$234)</f>
        <v>-2.5752893839801345E-2</v>
      </c>
      <c r="T61">
        <f t="shared" si="13"/>
        <v>1.5496595594396127E-4</v>
      </c>
      <c r="U61">
        <f t="shared" si="14"/>
        <v>2.5752974311882466E-2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25">
      <c r="A62" s="7"/>
      <c r="B62">
        <f t="shared" si="15"/>
        <v>0.79999999999999993</v>
      </c>
      <c r="C62">
        <f t="shared" si="0"/>
        <v>0</v>
      </c>
      <c r="D62">
        <f t="shared" si="1"/>
        <v>-1860.888565382161</v>
      </c>
      <c r="E62">
        <f t="shared" si="2"/>
        <v>0</v>
      </c>
      <c r="F62">
        <f t="shared" si="3"/>
        <v>36287.327024952137</v>
      </c>
      <c r="G62">
        <f t="shared" si="4"/>
        <v>0</v>
      </c>
      <c r="H62">
        <f>IF(B62&lt;$B$41,-$B$13*B62,IF(AND($B$41&lt;=B62,B62&lt;=$B$41+$G$8),-$B$13*B62+(-B62+B49)*B39,-$B$13*B62+(-B62+$B$41)*$B$16+(-B62+$B$41+$G$8)*$B$10))</f>
        <v>1488.7108523057286</v>
      </c>
      <c r="I62">
        <f t="shared" si="6"/>
        <v>1488.7108523057286</v>
      </c>
      <c r="J62" s="41">
        <f t="shared" si="7"/>
        <v>1860.888565382161</v>
      </c>
      <c r="K62">
        <f t="shared" si="8"/>
        <v>0.56162534157986432</v>
      </c>
      <c r="L62">
        <f t="shared" si="9"/>
        <v>36.277486907674358</v>
      </c>
      <c r="M62" s="41">
        <f t="shared" si="10"/>
        <v>62.836960397792623</v>
      </c>
      <c r="N62" s="5">
        <f t="shared" si="11"/>
        <v>0</v>
      </c>
      <c r="O62" s="4">
        <f>SUM($N$54:N62)*0.1+$O$30</f>
        <v>3.7E-7</v>
      </c>
      <c r="P62" s="4">
        <f>-SUM(O62:$O$234)</f>
        <v>-6.4009999999999897E-5</v>
      </c>
      <c r="Q62" s="5">
        <f t="shared" si="12"/>
        <v>-9.8530761680677957E-8</v>
      </c>
      <c r="R62" s="4">
        <f>SUM($Q$54:Q62)*0.1+$O$8</f>
        <v>1.549556611572437E-4</v>
      </c>
      <c r="S62" s="4">
        <f>-SUM(R62:$R$234)</f>
        <v>-2.5597928325567933E-2</v>
      </c>
      <c r="T62">
        <f t="shared" si="13"/>
        <v>1.549561028958799E-4</v>
      </c>
      <c r="U62">
        <f t="shared" si="14"/>
        <v>2.5598008356921307E-2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25">
      <c r="A63" s="7"/>
      <c r="B63">
        <f t="shared" si="15"/>
        <v>0.89999999999999991</v>
      </c>
      <c r="C63">
        <f t="shared" si="0"/>
        <v>0</v>
      </c>
      <c r="D63">
        <f t="shared" si="1"/>
        <v>-1860.888565382161</v>
      </c>
      <c r="E63">
        <f t="shared" si="2"/>
        <v>0</v>
      </c>
      <c r="F63">
        <f t="shared" si="3"/>
        <v>36287.327024952137</v>
      </c>
      <c r="G63">
        <f t="shared" si="4"/>
        <v>0</v>
      </c>
      <c r="H63">
        <f t="shared" ref="H63:H64" si="16">IF(B63&lt;$B$41,-$B$13*B63,IF(AND($B$41&lt;=B63,B63&lt;=$B$41+$G$8),-$B$13*B63+(-B63+B50)*B33,-$B$13*B63+(-B63+$B$41)*$B$16+(-B63+$B$41+$G$8)*$B$10))</f>
        <v>1674.7997088439447</v>
      </c>
      <c r="I63">
        <f t="shared" si="6"/>
        <v>1674.7997088439447</v>
      </c>
      <c r="J63" s="41">
        <f t="shared" si="7"/>
        <v>1860.888565382161</v>
      </c>
      <c r="K63">
        <f t="shared" si="8"/>
        <v>0.63182850927734735</v>
      </c>
      <c r="L63">
        <f t="shared" si="9"/>
        <v>36.277486907674358</v>
      </c>
      <c r="M63" s="41">
        <f t="shared" si="10"/>
        <v>62.837627073868646</v>
      </c>
      <c r="N63" s="5">
        <f t="shared" si="11"/>
        <v>0</v>
      </c>
      <c r="O63" s="4">
        <f>SUM($N$54:N63)*0.1+$O$30</f>
        <v>3.7E-7</v>
      </c>
      <c r="P63" s="4">
        <f>-SUM(O63:$O$234)</f>
        <v>-6.3639999999999899E-5</v>
      </c>
      <c r="Q63" s="5">
        <f t="shared" si="12"/>
        <v>-1.108471068907627E-7</v>
      </c>
      <c r="R63" s="4">
        <f>SUM($Q$54:Q63)*0.1+$O$8</f>
        <v>1.5494457644655462E-4</v>
      </c>
      <c r="S63" s="4">
        <f>-SUM(R63:$R$234)</f>
        <v>-2.5442972664410687E-2</v>
      </c>
      <c r="T63">
        <f t="shared" si="13"/>
        <v>1.5494501821679266E-4</v>
      </c>
      <c r="U63">
        <f t="shared" si="14"/>
        <v>2.544305225501747E-2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25">
      <c r="A64" s="7"/>
      <c r="B64">
        <f t="shared" si="15"/>
        <v>0.99999999999999989</v>
      </c>
      <c r="C64">
        <f t="shared" si="0"/>
        <v>0</v>
      </c>
      <c r="D64">
        <f t="shared" si="1"/>
        <v>-1860.888565382161</v>
      </c>
      <c r="E64">
        <f t="shared" si="2"/>
        <v>0</v>
      </c>
      <c r="F64">
        <f t="shared" si="3"/>
        <v>36287.327024952137</v>
      </c>
      <c r="G64">
        <f t="shared" si="4"/>
        <v>0</v>
      </c>
      <c r="H64">
        <f t="shared" si="16"/>
        <v>1860.8885653821608</v>
      </c>
      <c r="I64">
        <f t="shared" si="6"/>
        <v>1860.8885653821608</v>
      </c>
      <c r="J64" s="41">
        <f t="shared" si="7"/>
        <v>1860.888565382161</v>
      </c>
      <c r="K64">
        <f t="shared" si="8"/>
        <v>0.70203167697483038</v>
      </c>
      <c r="L64">
        <f t="shared" si="9"/>
        <v>36.277486907674358</v>
      </c>
      <c r="M64" s="41">
        <f t="shared" si="10"/>
        <v>62.838372174054044</v>
      </c>
      <c r="N64" s="5">
        <f t="shared" si="11"/>
        <v>0</v>
      </c>
      <c r="O64" s="4">
        <f>SUM($N$54:N64)*0.1+$O$30</f>
        <v>3.7E-7</v>
      </c>
      <c r="P64" s="4">
        <f>-SUM(O64:$O$234)</f>
        <v>-6.3269999999999901E-5</v>
      </c>
      <c r="Q64" s="5">
        <f t="shared" si="12"/>
        <v>-1.2316345210084745E-7</v>
      </c>
      <c r="R64" s="4">
        <f>SUM($Q$54:Q64)*0.1+$O$8</f>
        <v>1.5493226010134453E-4</v>
      </c>
      <c r="S64" s="4">
        <f>-SUM(R64:$R$234)</f>
        <v>-2.5288028087964133E-2</v>
      </c>
      <c r="T64">
        <f t="shared" si="13"/>
        <v>1.5493270190670099E-4</v>
      </c>
      <c r="U64">
        <f t="shared" si="14"/>
        <v>2.5288107237801782E-2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25">
      <c r="A65" s="7"/>
      <c r="B65">
        <f t="shared" si="15"/>
        <v>1.0999999999999999</v>
      </c>
      <c r="C65">
        <f t="shared" si="0"/>
        <v>0</v>
      </c>
      <c r="D65">
        <f t="shared" si="1"/>
        <v>-1860.888565382161</v>
      </c>
      <c r="E65">
        <f t="shared" si="2"/>
        <v>0</v>
      </c>
      <c r="F65">
        <f t="shared" si="3"/>
        <v>36287.327024952137</v>
      </c>
      <c r="G65">
        <f t="shared" si="4"/>
        <v>0</v>
      </c>
      <c r="H65">
        <f t="shared" si="5"/>
        <v>2046.9774219203769</v>
      </c>
      <c r="I65">
        <f t="shared" si="6"/>
        <v>2046.9774219203769</v>
      </c>
      <c r="J65" s="41">
        <f t="shared" si="7"/>
        <v>1860.888565382161</v>
      </c>
      <c r="K65">
        <f t="shared" si="8"/>
        <v>0.7722348446723134</v>
      </c>
      <c r="L65">
        <f t="shared" si="9"/>
        <v>36.277486907674358</v>
      </c>
      <c r="M65" s="41">
        <f t="shared" si="10"/>
        <v>62.839195695559155</v>
      </c>
      <c r="N65" s="5">
        <f t="shared" si="11"/>
        <v>0</v>
      </c>
      <c r="O65" s="4">
        <f>SUM($N$54:N65)*0.1+$O$30</f>
        <v>3.7E-7</v>
      </c>
      <c r="P65" s="4">
        <f>-SUM(O65:$O$234)</f>
        <v>-6.2899999999999903E-5</v>
      </c>
      <c r="Q65" s="5">
        <f t="shared" si="12"/>
        <v>-1.3547979731093219E-7</v>
      </c>
      <c r="R65" s="4">
        <f>SUM($Q$54:Q65)*0.1+$O$8</f>
        <v>1.5491871212161345E-4</v>
      </c>
      <c r="S65" s="4">
        <f>-SUM(R65:$R$234)</f>
        <v>-2.5133095827862793E-2</v>
      </c>
      <c r="T65">
        <f t="shared" si="13"/>
        <v>1.5491915396560665E-4</v>
      </c>
      <c r="U65">
        <f t="shared" si="14"/>
        <v>2.5133174536905084E-2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25">
      <c r="A66" s="7"/>
      <c r="B66">
        <f t="shared" si="15"/>
        <v>1.2</v>
      </c>
      <c r="C66">
        <f t="shared" si="0"/>
        <v>0</v>
      </c>
      <c r="D66">
        <f t="shared" si="1"/>
        <v>-1860.888565382161</v>
      </c>
      <c r="E66">
        <f t="shared" si="2"/>
        <v>0</v>
      </c>
      <c r="F66">
        <f t="shared" si="3"/>
        <v>36287.327024952137</v>
      </c>
      <c r="G66">
        <f t="shared" si="4"/>
        <v>0</v>
      </c>
      <c r="H66">
        <f>IF(B66&lt;$B$41,-$B$13*B66,IF(AND($B$41&lt;=B66,B66&lt;=$B$41+$G$8),-$B$13*B66+(-B66+B53)*#REF!,-$B$13*B66+(-B66+$B$41)*$B$16+(-B66+$B$41+$G$8)*$B$10))</f>
        <v>2233.0662784585929</v>
      </c>
      <c r="I66">
        <f t="shared" si="6"/>
        <v>2233.0662784585929</v>
      </c>
      <c r="J66" s="41">
        <f t="shared" si="7"/>
        <v>1860.888565382161</v>
      </c>
      <c r="K66">
        <f t="shared" si="8"/>
        <v>0.84243801236979643</v>
      </c>
      <c r="L66">
        <f t="shared" si="9"/>
        <v>36.277486907674358</v>
      </c>
      <c r="M66" s="41">
        <f t="shared" si="10"/>
        <v>62.840097635300815</v>
      </c>
      <c r="N66" s="5">
        <f t="shared" si="11"/>
        <v>0</v>
      </c>
      <c r="O66" s="4">
        <f>SUM($N$54:N66)*0.1+$O$30</f>
        <v>3.7E-7</v>
      </c>
      <c r="P66" s="4">
        <f>-SUM(O66:$O$234)</f>
        <v>-6.2529999999999904E-5</v>
      </c>
      <c r="Q66" s="5">
        <f t="shared" si="12"/>
        <v>-1.4779614252101692E-7</v>
      </c>
      <c r="R66" s="4">
        <f>SUM($Q$54:Q66)*0.1+$O$8</f>
        <v>1.5490393250736133E-4</v>
      </c>
      <c r="S66" s="4">
        <f>-SUM(R66:$R$234)</f>
        <v>-2.4978177115741178E-2</v>
      </c>
      <c r="T66">
        <f t="shared" si="13"/>
        <v>1.549043743935114E-4</v>
      </c>
      <c r="U66">
        <f t="shared" si="14"/>
        <v>2.4978255383958189E-2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25">
      <c r="A67" s="7"/>
      <c r="B67">
        <f t="shared" si="15"/>
        <v>1.3</v>
      </c>
      <c r="C67">
        <f t="shared" si="0"/>
        <v>0</v>
      </c>
      <c r="D67">
        <f t="shared" si="1"/>
        <v>-1860.888565382161</v>
      </c>
      <c r="E67">
        <f t="shared" si="2"/>
        <v>0</v>
      </c>
      <c r="F67">
        <f t="shared" si="3"/>
        <v>36287.327024952137</v>
      </c>
      <c r="G67">
        <f t="shared" si="4"/>
        <v>0</v>
      </c>
      <c r="H67">
        <f>IF(B67&lt;$B$41,-$B$13*B67,IF(AND($B$41&lt;=B67,B67&lt;=$B$41+$G$8),-$B$13*B67+(-B67+B54)*#REF!,-$B$13*B67+(-B67+$B$41)*$B$16+(-B67+$B$41+$G$8)*$B$10))</f>
        <v>2419.1551349968095</v>
      </c>
      <c r="I67">
        <f t="shared" si="6"/>
        <v>2419.1551349968095</v>
      </c>
      <c r="J67" s="41">
        <f t="shared" si="7"/>
        <v>1860.888565382161</v>
      </c>
      <c r="K67">
        <f t="shared" si="8"/>
        <v>0.91264118006727968</v>
      </c>
      <c r="L67">
        <f t="shared" si="9"/>
        <v>36.277486907674358</v>
      </c>
      <c r="M67" s="41">
        <f t="shared" si="10"/>
        <v>62.841077989902502</v>
      </c>
      <c r="N67" s="5">
        <f t="shared" si="11"/>
        <v>0</v>
      </c>
      <c r="O67" s="4">
        <f>SUM($N$54:N67)*0.1+$O$30</f>
        <v>3.7E-7</v>
      </c>
      <c r="P67" s="4">
        <f>-SUM(O67:$O$234)</f>
        <v>-6.2159999999999906E-5</v>
      </c>
      <c r="Q67" s="5">
        <f t="shared" si="12"/>
        <v>-1.6011248773110171E-7</v>
      </c>
      <c r="R67" s="4">
        <f>SUM($Q$54:Q67)*0.1+$O$8</f>
        <v>1.5488792125858822E-4</v>
      </c>
      <c r="S67" s="4">
        <f>-SUM(R67:$R$234)</f>
        <v>-2.4823273183233824E-2</v>
      </c>
      <c r="T67">
        <f t="shared" si="13"/>
        <v>1.5488836319041733E-4</v>
      </c>
      <c r="U67">
        <f t="shared" si="14"/>
        <v>2.4823351010591934E-2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25">
      <c r="A68" s="7"/>
      <c r="B68">
        <f t="shared" si="15"/>
        <v>1.4000000000000001</v>
      </c>
      <c r="C68">
        <f t="shared" si="0"/>
        <v>0</v>
      </c>
      <c r="D68">
        <f t="shared" si="1"/>
        <v>-1860.888565382161</v>
      </c>
      <c r="E68">
        <f t="shared" si="2"/>
        <v>0</v>
      </c>
      <c r="F68">
        <f t="shared" si="3"/>
        <v>36287.327024952137</v>
      </c>
      <c r="G68">
        <f t="shared" si="4"/>
        <v>0</v>
      </c>
      <c r="H68">
        <f>IF(B68&lt;$B$41,-$B$13*B68,IF(AND($B$41&lt;=B68,B68&lt;=$B$41+$G$8),-$B$13*B68+(-B68+B55)*#REF!,-$B$13*B68+(-B68+$B$41)*$B$16+(-B68+$B$41+$G$8)*$B$10))</f>
        <v>2605.2439915350255</v>
      </c>
      <c r="I68">
        <f t="shared" si="6"/>
        <v>2605.2439915350255</v>
      </c>
      <c r="J68" s="41">
        <f t="shared" si="7"/>
        <v>1860.888565382161</v>
      </c>
      <c r="K68">
        <f t="shared" si="8"/>
        <v>0.9828443477647627</v>
      </c>
      <c r="L68">
        <f t="shared" si="9"/>
        <v>36.277486907674358</v>
      </c>
      <c r="M68" s="41">
        <f t="shared" si="10"/>
        <v>62.84213675569432</v>
      </c>
      <c r="N68" s="5">
        <f t="shared" si="11"/>
        <v>0</v>
      </c>
      <c r="O68" s="4">
        <f>SUM($N$54:N68)*0.1+$O$30</f>
        <v>3.7E-7</v>
      </c>
      <c r="P68" s="4">
        <f>-SUM(O68:$O$234)</f>
        <v>-6.1789999999999908E-5</v>
      </c>
      <c r="Q68" s="5">
        <f t="shared" si="12"/>
        <v>-1.7242883294118644E-7</v>
      </c>
      <c r="R68" s="4">
        <f>SUM($Q$54:Q68)*0.1+$O$8</f>
        <v>1.548706783752941E-4</v>
      </c>
      <c r="S68" s="4">
        <f>-SUM(R68:$R$234)</f>
        <v>-2.4668385261975227E-2</v>
      </c>
      <c r="T68">
        <f t="shared" si="13"/>
        <v>1.5487112035632658E-4</v>
      </c>
      <c r="U68">
        <f t="shared" si="14"/>
        <v>2.4668462648437108E-2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25">
      <c r="A69" s="7"/>
      <c r="B69">
        <f t="shared" si="15"/>
        <v>1.5000000000000002</v>
      </c>
      <c r="C69">
        <f t="shared" si="0"/>
        <v>0</v>
      </c>
      <c r="D69">
        <f t="shared" si="1"/>
        <v>-1860.888565382161</v>
      </c>
      <c r="E69">
        <f t="shared" si="2"/>
        <v>0</v>
      </c>
      <c r="F69">
        <f t="shared" si="3"/>
        <v>36287.327024952137</v>
      </c>
      <c r="G69">
        <f t="shared" si="4"/>
        <v>0</v>
      </c>
      <c r="H69">
        <f>IF(B69&lt;$B$41,-$B$13*B69,IF(AND($B$41&lt;=B69,B69&lt;=$B$41+$G$8),-$B$13*B69+(-B69+B56)*#REF!,-$B$13*B69+(-B69+$B$41)*$B$16+(-B69+$B$41+$G$8)*$B$10))</f>
        <v>2791.3328480732421</v>
      </c>
      <c r="I69">
        <f t="shared" si="6"/>
        <v>2791.3328480732421</v>
      </c>
      <c r="J69" s="41">
        <f t="shared" si="7"/>
        <v>1860.888565382161</v>
      </c>
      <c r="K69">
        <f t="shared" si="8"/>
        <v>1.0530475154622458</v>
      </c>
      <c r="L69">
        <f t="shared" si="9"/>
        <v>36.277486907674358</v>
      </c>
      <c r="M69" s="41">
        <f t="shared" si="10"/>
        <v>62.843273928713124</v>
      </c>
      <c r="N69" s="5">
        <f t="shared" si="11"/>
        <v>0</v>
      </c>
      <c r="O69" s="4">
        <f>SUM($N$54:N69)*0.1+$O$30</f>
        <v>3.7E-7</v>
      </c>
      <c r="P69" s="4">
        <f>-SUM(O69:$O$234)</f>
        <v>-6.141999999999991E-5</v>
      </c>
      <c r="Q69" s="5">
        <f t="shared" si="12"/>
        <v>-1.8474517815127123E-7</v>
      </c>
      <c r="R69" s="4">
        <f>SUM($Q$54:Q69)*0.1+$O$8</f>
        <v>1.5485220385747899E-4</v>
      </c>
      <c r="S69" s="4">
        <f>-SUM(R69:$R$234)</f>
        <v>-2.4513514583599932E-2</v>
      </c>
      <c r="T69">
        <f t="shared" si="13"/>
        <v>1.5485264589124148E-4</v>
      </c>
      <c r="U69">
        <f t="shared" si="14"/>
        <v>2.4513591529124544E-2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25">
      <c r="A70" s="7"/>
      <c r="B70">
        <f t="shared" si="15"/>
        <v>1.6000000000000003</v>
      </c>
      <c r="C70">
        <f t="shared" si="0"/>
        <v>0</v>
      </c>
      <c r="D70">
        <f t="shared" si="1"/>
        <v>-1860.888565382161</v>
      </c>
      <c r="E70">
        <f t="shared" si="2"/>
        <v>0</v>
      </c>
      <c r="F70">
        <f t="shared" si="3"/>
        <v>36287.327024952137</v>
      </c>
      <c r="G70">
        <f t="shared" si="4"/>
        <v>0</v>
      </c>
      <c r="H70">
        <f>IF(B70&lt;$B$41,-$B$13*B70,IF(AND($B$41&lt;=B70,B70&lt;=$B$41+$G$8),-$B$13*B70+(-B70+B57)*#REF!,-$B$13*B70+(-B70+$B$41)*$B$16+(-B70+$B$41+$G$8)*$B$10))</f>
        <v>2977.4217046114582</v>
      </c>
      <c r="I70">
        <f t="shared" si="6"/>
        <v>2977.4217046114582</v>
      </c>
      <c r="J70" s="41">
        <f t="shared" si="7"/>
        <v>1860.888565382161</v>
      </c>
      <c r="K70">
        <f t="shared" si="8"/>
        <v>1.1232506831597289</v>
      </c>
      <c r="L70">
        <f t="shared" si="9"/>
        <v>36.277486907674358</v>
      </c>
      <c r="M70" s="41">
        <f t="shared" si="10"/>
        <v>62.84448950470258</v>
      </c>
      <c r="N70" s="5">
        <f t="shared" si="11"/>
        <v>0</v>
      </c>
      <c r="O70" s="4">
        <f>SUM($N$54:N70)*0.1+$O$30</f>
        <v>3.7E-7</v>
      </c>
      <c r="P70" s="4">
        <f>-SUM(O70:$O$234)</f>
        <v>-6.1049999999999912E-5</v>
      </c>
      <c r="Q70" s="5">
        <f t="shared" si="12"/>
        <v>-1.9706152336135597E-7</v>
      </c>
      <c r="R70" s="4">
        <f>SUM($Q$54:Q70)*0.1+$O$8</f>
        <v>1.5483249770514284E-4</v>
      </c>
      <c r="S70" s="4">
        <f>-SUM(R70:$R$234)</f>
        <v>-2.4358662379742456E-2</v>
      </c>
      <c r="T70">
        <f t="shared" si="13"/>
        <v>1.5483293979516461E-4</v>
      </c>
      <c r="U70">
        <f t="shared" si="14"/>
        <v>2.4358738884285049E-2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25">
      <c r="A71" s="7"/>
      <c r="B71">
        <f t="shared" si="15"/>
        <v>1.7000000000000004</v>
      </c>
      <c r="C71">
        <f t="shared" si="0"/>
        <v>0</v>
      </c>
      <c r="D71">
        <f t="shared" si="1"/>
        <v>-1860.888565382161</v>
      </c>
      <c r="E71">
        <f t="shared" si="2"/>
        <v>0</v>
      </c>
      <c r="F71">
        <f t="shared" si="3"/>
        <v>36287.327024952137</v>
      </c>
      <c r="G71">
        <f t="shared" si="4"/>
        <v>0</v>
      </c>
      <c r="H71">
        <f>IF(B71&lt;$B$41,-$B$13*B71,IF(AND($B$41&lt;=B71,B71&lt;=$B$41+$G$8),-$B$13*B71+(-B71+B58)*#REF!,-$B$13*B71+(-B71+$B$41)*$B$16+(-B71+$B$41+$G$8)*$B$10))</f>
        <v>3163.5105611496742</v>
      </c>
      <c r="I71">
        <f t="shared" si="6"/>
        <v>3163.5105611496742</v>
      </c>
      <c r="J71" s="41">
        <f t="shared" si="7"/>
        <v>1860.888565382161</v>
      </c>
      <c r="K71">
        <f t="shared" si="8"/>
        <v>1.1934538508572119</v>
      </c>
      <c r="L71">
        <f t="shared" si="9"/>
        <v>36.277486907674358</v>
      </c>
      <c r="M71" s="41">
        <f t="shared" si="10"/>
        <v>62.845783479113216</v>
      </c>
      <c r="N71" s="5">
        <f t="shared" si="11"/>
        <v>0</v>
      </c>
      <c r="O71" s="4">
        <f>SUM($N$54:N71)*0.1+$O$30</f>
        <v>3.7E-7</v>
      </c>
      <c r="P71" s="4">
        <f>-SUM(O71:$O$234)</f>
        <v>-6.0679999999999907E-5</v>
      </c>
      <c r="Q71" s="5">
        <f t="shared" si="12"/>
        <v>-2.0937786857144073E-7</v>
      </c>
      <c r="R71" s="4">
        <f>SUM($Q$54:Q71)*0.1+$O$8</f>
        <v>1.5481155991828571E-4</v>
      </c>
      <c r="S71" s="4">
        <f>-SUM(R71:$R$234)</f>
        <v>-2.4203829882037307E-2</v>
      </c>
      <c r="T71">
        <f t="shared" si="13"/>
        <v>1.5481200206809859E-4</v>
      </c>
      <c r="U71">
        <f t="shared" si="14"/>
        <v>2.4203905945549411E-2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25">
      <c r="A72" s="7"/>
      <c r="B72">
        <f t="shared" si="15"/>
        <v>1.8000000000000005</v>
      </c>
      <c r="C72">
        <f t="shared" si="0"/>
        <v>0</v>
      </c>
      <c r="D72">
        <f t="shared" si="1"/>
        <v>-1860.888565382161</v>
      </c>
      <c r="E72">
        <f t="shared" si="2"/>
        <v>0</v>
      </c>
      <c r="F72">
        <f t="shared" si="3"/>
        <v>36287.327024952137</v>
      </c>
      <c r="G72">
        <f t="shared" si="4"/>
        <v>0</v>
      </c>
      <c r="H72">
        <f>IF(B72&lt;$B$41,-$B$13*B72,IF(AND($B$41&lt;=B72,B72&lt;=$B$41+$G$8),-$B$13*B72+(-B72+B59)*#REF!,-$B$13*B72+(-B72+$B$41)*$B$16+(-B72+$B$41+$G$8)*$B$10))</f>
        <v>3349.5994176878908</v>
      </c>
      <c r="I72">
        <f t="shared" si="6"/>
        <v>3349.5994176878908</v>
      </c>
      <c r="J72" s="41">
        <f t="shared" si="7"/>
        <v>1860.888565382161</v>
      </c>
      <c r="K72">
        <f t="shared" si="8"/>
        <v>1.2636570185546951</v>
      </c>
      <c r="L72">
        <f t="shared" si="9"/>
        <v>36.277486907674358</v>
      </c>
      <c r="M72" s="41">
        <f t="shared" si="10"/>
        <v>62.847155847102549</v>
      </c>
      <c r="N72" s="5">
        <f t="shared" si="11"/>
        <v>0</v>
      </c>
      <c r="O72" s="4">
        <f>SUM($N$54:N72)*0.1+$O$30</f>
        <v>3.7E-7</v>
      </c>
      <c r="P72" s="4">
        <f>-SUM(O72:$O$234)</f>
        <v>-6.0309999999999909E-5</v>
      </c>
      <c r="Q72" s="5">
        <f t="shared" si="12"/>
        <v>-2.2169421378152549E-7</v>
      </c>
      <c r="R72" s="4">
        <f>SUM($Q$54:Q72)*0.1+$O$8</f>
        <v>1.5478939049690755E-4</v>
      </c>
      <c r="S72" s="4">
        <f>-SUM(R72:$R$234)</f>
        <v>-2.4049018322119024E-2</v>
      </c>
      <c r="T72">
        <f t="shared" si="13"/>
        <v>1.5478983271004635E-4</v>
      </c>
      <c r="U72">
        <f t="shared" si="14"/>
        <v>2.4049093944548443E-2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25">
      <c r="A73" s="7"/>
      <c r="B73">
        <f t="shared" si="15"/>
        <v>1.9000000000000006</v>
      </c>
      <c r="C73">
        <f t="shared" si="0"/>
        <v>0</v>
      </c>
      <c r="D73">
        <f t="shared" si="1"/>
        <v>-1860.888565382161</v>
      </c>
      <c r="E73">
        <f t="shared" si="2"/>
        <v>0</v>
      </c>
      <c r="F73">
        <f t="shared" si="3"/>
        <v>36287.327024952137</v>
      </c>
      <c r="G73">
        <f t="shared" si="4"/>
        <v>0</v>
      </c>
      <c r="H73">
        <f>IF(B73&lt;$B$41,-$B$13*B73,IF(AND($B$41&lt;=B73,B73&lt;=$B$41+$G$8),-$B$13*B73+(-B73+B60)*#REF!,-$B$13*B73+(-B73+$B$41)*$B$16+(-B73+$B$41+$G$8)*$B$10))</f>
        <v>3535.6882742261068</v>
      </c>
      <c r="I73">
        <f t="shared" si="6"/>
        <v>3535.6882742261068</v>
      </c>
      <c r="J73" s="41">
        <f t="shared" si="7"/>
        <v>1860.888565382161</v>
      </c>
      <c r="K73">
        <f t="shared" si="8"/>
        <v>1.3338601862521782</v>
      </c>
      <c r="L73">
        <f t="shared" si="9"/>
        <v>36.277486907674358</v>
      </c>
      <c r="M73" s="41">
        <f t="shared" si="10"/>
        <v>62.848606603535153</v>
      </c>
      <c r="N73" s="5">
        <f t="shared" si="11"/>
        <v>0</v>
      </c>
      <c r="O73" s="4">
        <f>SUM($N$54:N73)*0.1+$O$30</f>
        <v>3.7E-7</v>
      </c>
      <c r="P73" s="4">
        <f>-SUM(O73:$O$234)</f>
        <v>-5.9939999999999911E-5</v>
      </c>
      <c r="Q73" s="5">
        <f t="shared" si="12"/>
        <v>-2.3401055899161022E-7</v>
      </c>
      <c r="R73" s="4">
        <f>SUM($Q$54:Q73)*0.1+$O$8</f>
        <v>1.5476598944100839E-4</v>
      </c>
      <c r="S73" s="4">
        <f>-SUM(R73:$R$234)</f>
        <v>-2.3894228931622116E-2</v>
      </c>
      <c r="T73">
        <f t="shared" si="13"/>
        <v>1.5476643172101086E-4</v>
      </c>
      <c r="U73">
        <f t="shared" si="14"/>
        <v>2.3894304112912924E-2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25">
      <c r="A74" s="7"/>
      <c r="B74">
        <f t="shared" si="15"/>
        <v>2.0000000000000004</v>
      </c>
      <c r="C74">
        <f t="shared" si="0"/>
        <v>0</v>
      </c>
      <c r="D74">
        <f t="shared" si="1"/>
        <v>-1860.888565382161</v>
      </c>
      <c r="E74">
        <f t="shared" si="2"/>
        <v>0</v>
      </c>
      <c r="F74">
        <f t="shared" si="3"/>
        <v>36287.327024952137</v>
      </c>
      <c r="G74">
        <f t="shared" si="4"/>
        <v>0</v>
      </c>
      <c r="H74">
        <f>IF(B74&lt;$B$41,-$B$13*B74,IF(AND($B$41&lt;=B74,B74&lt;=$B$41+$G$8),-$B$13*B74+(-B74+B61)*#REF!,-$B$13*B74+(-B74+$B$41)*$B$16+(-B74+$B$41+$G$8)*$B$10))</f>
        <v>3721.7771307643229</v>
      </c>
      <c r="I74">
        <f t="shared" si="6"/>
        <v>3721.7771307643229</v>
      </c>
      <c r="J74" s="41">
        <f t="shared" si="7"/>
        <v>1860.888565382161</v>
      </c>
      <c r="K74">
        <f t="shared" si="8"/>
        <v>1.4040633539496612</v>
      </c>
      <c r="L74">
        <f t="shared" si="9"/>
        <v>36.277486907674358</v>
      </c>
      <c r="M74" s="41">
        <f t="shared" si="10"/>
        <v>62.850135742982751</v>
      </c>
      <c r="N74" s="5">
        <f t="shared" si="11"/>
        <v>0</v>
      </c>
      <c r="O74" s="4">
        <f>SUM($N$54:N74)*0.1+$O$30</f>
        <v>3.7E-7</v>
      </c>
      <c r="P74" s="4">
        <f>-SUM(O74:$O$234)</f>
        <v>-5.9569999999999912E-5</v>
      </c>
      <c r="Q74" s="5">
        <f t="shared" si="12"/>
        <v>-2.4632690420169496E-7</v>
      </c>
      <c r="R74" s="4">
        <f>SUM($Q$54:Q74)*0.1+$O$8</f>
        <v>1.5474135675058823E-4</v>
      </c>
      <c r="S74" s="4">
        <f>-SUM(R74:$R$234)</f>
        <v>-2.3739462942181107E-2</v>
      </c>
      <c r="T74">
        <f t="shared" si="13"/>
        <v>1.5474179910099538E-4</v>
      </c>
      <c r="U74">
        <f t="shared" si="14"/>
        <v>2.3739537682273638E-2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25">
      <c r="A75" s="7"/>
      <c r="B75">
        <f t="shared" si="15"/>
        <v>2.1000000000000005</v>
      </c>
      <c r="C75">
        <f t="shared" si="0"/>
        <v>0</v>
      </c>
      <c r="D75">
        <f t="shared" si="1"/>
        <v>-1860.888565382161</v>
      </c>
      <c r="E75">
        <f t="shared" si="2"/>
        <v>0</v>
      </c>
      <c r="F75">
        <f t="shared" si="3"/>
        <v>36287.327024952137</v>
      </c>
      <c r="G75">
        <f t="shared" si="4"/>
        <v>0</v>
      </c>
      <c r="H75">
        <f>IF(B75&lt;$B$41,-$B$13*B75,IF(AND($B$41&lt;=B75,B75&lt;=$B$41+$G$8),-$B$13*B75+(-B75+B62)*#REF!,-$B$13*B75+(-B75+$B$41)*$B$16+(-B75+$B$41+$G$8)*$B$10))</f>
        <v>3907.865987302539</v>
      </c>
      <c r="I75">
        <f t="shared" si="6"/>
        <v>3907.865987302539</v>
      </c>
      <c r="J75" s="41">
        <f t="shared" si="7"/>
        <v>1860.888565382161</v>
      </c>
      <c r="K75">
        <f t="shared" si="8"/>
        <v>1.4742665216471442</v>
      </c>
      <c r="L75">
        <f t="shared" si="9"/>
        <v>36.277486907674358</v>
      </c>
      <c r="M75" s="41">
        <f t="shared" si="10"/>
        <v>62.851743259724337</v>
      </c>
      <c r="N75" s="5">
        <f t="shared" si="11"/>
        <v>0</v>
      </c>
      <c r="O75" s="4">
        <f>SUM($N$54:N75)*0.1+$O$30</f>
        <v>3.7E-7</v>
      </c>
      <c r="P75" s="4">
        <f>-SUM(O75:$O$234)</f>
        <v>-5.9199999999999914E-5</v>
      </c>
      <c r="Q75" s="5">
        <f t="shared" si="12"/>
        <v>-2.5864324941177975E-7</v>
      </c>
      <c r="R75" s="4">
        <f>SUM($Q$54:Q75)*0.1+$O$8</f>
        <v>1.5471549242564704E-4</v>
      </c>
      <c r="S75" s="4">
        <f>-SUM(R75:$R$234)</f>
        <v>-2.3584721585430519E-2</v>
      </c>
      <c r="T75">
        <f t="shared" si="13"/>
        <v>1.5471593485000325E-4</v>
      </c>
      <c r="U75">
        <f t="shared" si="14"/>
        <v>2.3584795884261375E-2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25">
      <c r="A76" s="7"/>
      <c r="B76">
        <f t="shared" si="15"/>
        <v>2.2000000000000006</v>
      </c>
      <c r="C76">
        <f t="shared" si="0"/>
        <v>0</v>
      </c>
      <c r="D76">
        <f t="shared" si="1"/>
        <v>-1860.888565382161</v>
      </c>
      <c r="E76">
        <f t="shared" si="2"/>
        <v>0</v>
      </c>
      <c r="F76">
        <f t="shared" si="3"/>
        <v>36287.327024952137</v>
      </c>
      <c r="G76">
        <f t="shared" si="4"/>
        <v>0</v>
      </c>
      <c r="H76">
        <f>IF(B76&lt;$B$41,-$B$13*B76,IF(AND($B$41&lt;=B76,B76&lt;=$B$41+$G$8),-$B$13*B76+(-B76+B63)*#REF!,-$B$13*B76+(-B76+$B$41)*$B$16+(-B76+$B$41+$G$8)*$B$10))</f>
        <v>4093.9548438407555</v>
      </c>
      <c r="I76">
        <f t="shared" si="6"/>
        <v>4093.9548438407555</v>
      </c>
      <c r="J76" s="41">
        <f t="shared" si="7"/>
        <v>1860.888565382161</v>
      </c>
      <c r="K76">
        <f t="shared" si="8"/>
        <v>1.5444696893446275</v>
      </c>
      <c r="L76">
        <f t="shared" si="9"/>
        <v>36.277486907674358</v>
      </c>
      <c r="M76" s="41">
        <f t="shared" si="10"/>
        <v>62.853429147746255</v>
      </c>
      <c r="N76" s="5">
        <f t="shared" si="11"/>
        <v>0</v>
      </c>
      <c r="O76" s="4">
        <f>SUM($N$54:N76)*0.1+$O$30</f>
        <v>3.7E-7</v>
      </c>
      <c r="P76" s="4">
        <f>-SUM(O76:$O$234)</f>
        <v>-5.8829999999999916E-5</v>
      </c>
      <c r="Q76" s="5">
        <f t="shared" si="12"/>
        <v>-2.7095959462186448E-7</v>
      </c>
      <c r="R76" s="4">
        <f>SUM($Q$54:Q76)*0.1+$O$8</f>
        <v>1.5468839646618485E-4</v>
      </c>
      <c r="S76" s="4">
        <f>-SUM(R76:$R$234)</f>
        <v>-2.3430006093004871E-2</v>
      </c>
      <c r="T76">
        <f t="shared" si="13"/>
        <v>1.5468883896803799E-4</v>
      </c>
      <c r="U76">
        <f t="shared" si="14"/>
        <v>2.3430079950506902E-2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25">
      <c r="A77" s="7"/>
      <c r="B77">
        <f t="shared" si="15"/>
        <v>2.3000000000000007</v>
      </c>
      <c r="C77">
        <f t="shared" si="0"/>
        <v>0</v>
      </c>
      <c r="D77">
        <f t="shared" si="1"/>
        <v>-1860.888565382161</v>
      </c>
      <c r="E77">
        <f t="shared" si="2"/>
        <v>0</v>
      </c>
      <c r="F77">
        <f t="shared" si="3"/>
        <v>36287.327024952137</v>
      </c>
      <c r="G77">
        <f t="shared" si="4"/>
        <v>0</v>
      </c>
      <c r="H77">
        <f>IF(B77&lt;$B$41,-$B$13*B77,IF(AND($B$41&lt;=B77,B77&lt;=$B$41+$G$8),-$B$13*B77+(-B77+B64)*#REF!,-$B$13*B77+(-B77+$B$41)*$B$16+(-B77+$B$41+$G$8)*$B$10))</f>
        <v>4280.0437003789721</v>
      </c>
      <c r="I77">
        <f t="shared" si="6"/>
        <v>4280.0437003789721</v>
      </c>
      <c r="J77" s="41">
        <f t="shared" si="7"/>
        <v>1860.888565382161</v>
      </c>
      <c r="K77">
        <f t="shared" si="8"/>
        <v>1.6146728570421107</v>
      </c>
      <c r="L77">
        <f t="shared" si="9"/>
        <v>36.277486907674358</v>
      </c>
      <c r="M77" s="41">
        <f t="shared" si="10"/>
        <v>62.85519340074233</v>
      </c>
      <c r="N77" s="5">
        <f t="shared" si="11"/>
        <v>0</v>
      </c>
      <c r="O77" s="4">
        <f>SUM($N$54:N77)*0.1+$O$30</f>
        <v>3.7E-7</v>
      </c>
      <c r="P77" s="4">
        <f>-SUM(O77:$O$234)</f>
        <v>-5.8459999999999918E-5</v>
      </c>
      <c r="Q77" s="5">
        <f t="shared" si="12"/>
        <v>-2.8327593983194927E-7</v>
      </c>
      <c r="R77" s="4">
        <f>SUM($Q$54:Q77)*0.1+$O$8</f>
        <v>1.5466006887220166E-4</v>
      </c>
      <c r="S77" s="4">
        <f>-SUM(R77:$R$234)</f>
        <v>-2.3275317696538685E-2</v>
      </c>
      <c r="T77">
        <f t="shared" si="13"/>
        <v>1.5466051145510335E-4</v>
      </c>
      <c r="U77">
        <f t="shared" si="14"/>
        <v>2.3275391112640983E-2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25">
      <c r="A78" s="7"/>
      <c r="B78">
        <f t="shared" si="15"/>
        <v>2.4000000000000008</v>
      </c>
      <c r="C78">
        <f t="shared" si="0"/>
        <v>0</v>
      </c>
      <c r="D78">
        <f t="shared" si="1"/>
        <v>-1860.888565382161</v>
      </c>
      <c r="E78">
        <f t="shared" si="2"/>
        <v>0</v>
      </c>
      <c r="F78">
        <f t="shared" si="3"/>
        <v>36287.327024952137</v>
      </c>
      <c r="G78">
        <f t="shared" si="4"/>
        <v>0</v>
      </c>
      <c r="H78">
        <f t="shared" si="5"/>
        <v>4466.1325569171877</v>
      </c>
      <c r="I78">
        <f t="shared" si="6"/>
        <v>4466.1325569171877</v>
      </c>
      <c r="J78" s="41">
        <f t="shared" si="7"/>
        <v>1860.888565382161</v>
      </c>
      <c r="K78">
        <f t="shared" si="8"/>
        <v>1.6848760247395935</v>
      </c>
      <c r="L78">
        <f t="shared" si="9"/>
        <v>36.277486907674358</v>
      </c>
      <c r="M78" s="41">
        <f t="shared" si="10"/>
        <v>62.857036012113994</v>
      </c>
      <c r="N78" s="5">
        <f t="shared" si="11"/>
        <v>0</v>
      </c>
      <c r="O78" s="4">
        <f>SUM($N$54:N78)*0.1+$O$30</f>
        <v>3.7E-7</v>
      </c>
      <c r="P78" s="4">
        <f>-SUM(O78:$O$234)</f>
        <v>-5.808999999999992E-5</v>
      </c>
      <c r="Q78" s="5">
        <f t="shared" si="12"/>
        <v>-2.95592285042034E-7</v>
      </c>
      <c r="R78" s="4">
        <f>SUM($Q$54:Q78)*0.1+$O$8</f>
        <v>1.5463050964369744E-4</v>
      </c>
      <c r="S78" s="4">
        <f>-SUM(R78:$R$234)</f>
        <v>-2.3120657627666484E-2</v>
      </c>
      <c r="T78">
        <f t="shared" si="13"/>
        <v>1.5463095231120323E-4</v>
      </c>
      <c r="U78">
        <f t="shared" si="14"/>
        <v>2.3120730602294391E-2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25">
      <c r="A79" s="7"/>
      <c r="B79">
        <f t="shared" si="15"/>
        <v>2.5000000000000009</v>
      </c>
      <c r="C79">
        <f t="shared" si="0"/>
        <v>0</v>
      </c>
      <c r="D79">
        <f t="shared" si="1"/>
        <v>-1860.888565382161</v>
      </c>
      <c r="E79">
        <f t="shared" si="2"/>
        <v>0</v>
      </c>
      <c r="F79">
        <f t="shared" si="3"/>
        <v>36287.327024952137</v>
      </c>
      <c r="G79">
        <f t="shared" si="4"/>
        <v>0</v>
      </c>
      <c r="H79">
        <f t="shared" si="5"/>
        <v>4652.2214134554042</v>
      </c>
      <c r="I79">
        <f t="shared" si="6"/>
        <v>4652.2214134554042</v>
      </c>
      <c r="J79" s="41">
        <f t="shared" si="7"/>
        <v>1860.888565382161</v>
      </c>
      <c r="K79">
        <f t="shared" si="8"/>
        <v>1.7550791924370768</v>
      </c>
      <c r="L79">
        <f t="shared" si="9"/>
        <v>36.277486907674358</v>
      </c>
      <c r="M79" s="41">
        <f t="shared" si="10"/>
        <v>62.858956974970397</v>
      </c>
      <c r="N79" s="5">
        <f t="shared" si="11"/>
        <v>0</v>
      </c>
      <c r="O79" s="4">
        <f>SUM($N$54:N79)*0.1+$O$30</f>
        <v>3.7E-7</v>
      </c>
      <c r="P79" s="4">
        <f>-SUM(O79:$O$234)</f>
        <v>-5.7719999999999922E-5</v>
      </c>
      <c r="Q79" s="5">
        <f t="shared" si="12"/>
        <v>-3.0790863025211874E-7</v>
      </c>
      <c r="R79" s="4">
        <f>SUM($Q$54:Q79)*0.1+$O$8</f>
        <v>1.5459971878067224E-4</v>
      </c>
      <c r="S79" s="4">
        <f>-SUM(R79:$R$234)</f>
        <v>-2.2966027118022786E-2</v>
      </c>
      <c r="T79">
        <f t="shared" si="13"/>
        <v>1.5460016153634169E-4</v>
      </c>
      <c r="U79">
        <f t="shared" si="14"/>
        <v>2.2966099651097877E-2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25">
      <c r="A80" s="7"/>
      <c r="B80">
        <f t="shared" si="15"/>
        <v>2.600000000000001</v>
      </c>
      <c r="C80">
        <f t="shared" si="0"/>
        <v>0</v>
      </c>
      <c r="D80">
        <f t="shared" si="1"/>
        <v>-1860.888565382161</v>
      </c>
      <c r="E80">
        <f t="shared" si="2"/>
        <v>0</v>
      </c>
      <c r="F80">
        <f t="shared" si="3"/>
        <v>36287.327024952137</v>
      </c>
      <c r="G80">
        <f t="shared" si="4"/>
        <v>0</v>
      </c>
      <c r="H80">
        <f t="shared" si="5"/>
        <v>4838.3102699936208</v>
      </c>
      <c r="I80">
        <f t="shared" si="6"/>
        <v>4838.3102699936208</v>
      </c>
      <c r="J80" s="41">
        <f t="shared" si="7"/>
        <v>1860.888565382161</v>
      </c>
      <c r="K80">
        <f t="shared" si="8"/>
        <v>1.82528236013456</v>
      </c>
      <c r="L80">
        <f t="shared" si="9"/>
        <v>36.277486907674358</v>
      </c>
      <c r="M80" s="41">
        <f t="shared" si="10"/>
        <v>62.860956282128512</v>
      </c>
      <c r="N80" s="5">
        <f t="shared" si="11"/>
        <v>0</v>
      </c>
      <c r="O80" s="4">
        <f>SUM($N$54:N80)*0.1+$O$30</f>
        <v>3.7E-7</v>
      </c>
      <c r="P80" s="4">
        <f>-SUM(O80:$O$234)</f>
        <v>-5.7349999999999924E-5</v>
      </c>
      <c r="Q80" s="5">
        <f t="shared" si="12"/>
        <v>-3.2022497546220352E-7</v>
      </c>
      <c r="R80" s="4">
        <f>SUM($Q$54:Q80)*0.1+$O$8</f>
        <v>1.5456769628312603E-4</v>
      </c>
      <c r="S80" s="4">
        <f>-SUM(R80:$R$234)</f>
        <v>-2.2811427399242114E-2</v>
      </c>
      <c r="T80">
        <f t="shared" si="13"/>
        <v>1.5456813913052291E-4</v>
      </c>
      <c r="U80">
        <f t="shared" si="14"/>
        <v>2.2811499490682188E-2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25">
      <c r="A81" s="7"/>
      <c r="B81">
        <f t="shared" si="15"/>
        <v>2.7000000000000011</v>
      </c>
      <c r="C81">
        <f t="shared" si="0"/>
        <v>0</v>
      </c>
      <c r="D81">
        <f t="shared" si="1"/>
        <v>-1860.888565382161</v>
      </c>
      <c r="E81">
        <f t="shared" si="2"/>
        <v>0</v>
      </c>
      <c r="F81">
        <f t="shared" si="3"/>
        <v>36287.327024952137</v>
      </c>
      <c r="G81">
        <f t="shared" si="4"/>
        <v>0</v>
      </c>
      <c r="H81">
        <f t="shared" si="5"/>
        <v>5024.3991265318364</v>
      </c>
      <c r="I81">
        <f t="shared" si="6"/>
        <v>5024.3991265318364</v>
      </c>
      <c r="J81" s="41">
        <f t="shared" si="7"/>
        <v>1860.888565382161</v>
      </c>
      <c r="K81">
        <f t="shared" si="8"/>
        <v>1.8954855278320428</v>
      </c>
      <c r="L81">
        <f t="shared" si="9"/>
        <v>36.277486907674358</v>
      </c>
      <c r="M81" s="41">
        <f t="shared" si="10"/>
        <v>62.863033926113324</v>
      </c>
      <c r="N81" s="5">
        <f t="shared" si="11"/>
        <v>0</v>
      </c>
      <c r="O81" s="4">
        <f>SUM($N$54:N81)*0.1+$O$30</f>
        <v>3.7E-7</v>
      </c>
      <c r="P81" s="4">
        <f>-SUM(O81:$O$234)</f>
        <v>-5.6979999999999925E-5</v>
      </c>
      <c r="Q81" s="5">
        <f t="shared" si="12"/>
        <v>-3.3254132067228826E-7</v>
      </c>
      <c r="R81" s="4">
        <f>SUM($Q$54:Q81)*0.1+$O$8</f>
        <v>1.545344421510588E-4</v>
      </c>
      <c r="S81" s="4">
        <f>-SUM(R81:$R$234)</f>
        <v>-2.2656859702958984E-2</v>
      </c>
      <c r="T81">
        <f t="shared" si="13"/>
        <v>1.5453488509375136E-4</v>
      </c>
      <c r="U81">
        <f t="shared" si="14"/>
        <v>2.2656931352678072E-2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25">
      <c r="A82" s="7"/>
      <c r="B82">
        <f t="shared" si="15"/>
        <v>2.8000000000000012</v>
      </c>
      <c r="C82">
        <f t="shared" si="0"/>
        <v>0</v>
      </c>
      <c r="D82">
        <f t="shared" si="1"/>
        <v>-1860.888565382161</v>
      </c>
      <c r="E82">
        <f t="shared" si="2"/>
        <v>0</v>
      </c>
      <c r="F82">
        <f t="shared" si="3"/>
        <v>36287.327024952137</v>
      </c>
      <c r="G82">
        <f t="shared" si="4"/>
        <v>0</v>
      </c>
      <c r="H82">
        <f t="shared" si="5"/>
        <v>5210.4879830700529</v>
      </c>
      <c r="I82">
        <f t="shared" si="6"/>
        <v>5210.4879830700529</v>
      </c>
      <c r="J82" s="41">
        <f t="shared" si="7"/>
        <v>1860.888565382161</v>
      </c>
      <c r="K82">
        <f t="shared" si="8"/>
        <v>1.9656886955295261</v>
      </c>
      <c r="L82">
        <f t="shared" si="9"/>
        <v>36.277486907674358</v>
      </c>
      <c r="M82" s="41">
        <f t="shared" si="10"/>
        <v>62.865189899157919</v>
      </c>
      <c r="N82" s="5">
        <f t="shared" si="11"/>
        <v>0</v>
      </c>
      <c r="O82" s="4">
        <f>SUM($N$54:N82)*0.1+$O$30</f>
        <v>3.7E-7</v>
      </c>
      <c r="P82" s="4">
        <f>-SUM(O82:$O$234)</f>
        <v>-5.6609999999999927E-5</v>
      </c>
      <c r="Q82" s="5">
        <f t="shared" si="12"/>
        <v>-3.4485766588237305E-7</v>
      </c>
      <c r="R82" s="4">
        <f>SUM($Q$54:Q82)*0.1+$O$8</f>
        <v>1.5449995638447056E-4</v>
      </c>
      <c r="S82" s="4">
        <f>-SUM(R82:$R$234)</f>
        <v>-2.2502325260807927E-2</v>
      </c>
      <c r="T82">
        <f t="shared" si="13"/>
        <v>1.545003994260316E-4</v>
      </c>
      <c r="U82">
        <f t="shared" si="14"/>
        <v>2.2502396468716275E-2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25">
      <c r="A83" s="7"/>
      <c r="B83">
        <f t="shared" si="15"/>
        <v>2.9000000000000012</v>
      </c>
      <c r="C83">
        <f t="shared" si="0"/>
        <v>0</v>
      </c>
      <c r="D83">
        <f t="shared" si="1"/>
        <v>-1860.888565382161</v>
      </c>
      <c r="E83">
        <f t="shared" si="2"/>
        <v>0</v>
      </c>
      <c r="F83">
        <f t="shared" si="3"/>
        <v>36287.327024952137</v>
      </c>
      <c r="G83">
        <f t="shared" si="4"/>
        <v>0</v>
      </c>
      <c r="H83">
        <f t="shared" si="5"/>
        <v>5396.5768396082694</v>
      </c>
      <c r="I83">
        <f t="shared" si="6"/>
        <v>5396.5768396082694</v>
      </c>
      <c r="J83" s="41">
        <f t="shared" si="7"/>
        <v>1860.888565382161</v>
      </c>
      <c r="K83">
        <f t="shared" si="8"/>
        <v>2.0358918632270093</v>
      </c>
      <c r="L83">
        <f t="shared" si="9"/>
        <v>36.277486907674358</v>
      </c>
      <c r="M83" s="41">
        <f t="shared" si="10"/>
        <v>62.867424193203654</v>
      </c>
      <c r="N83" s="5">
        <f t="shared" si="11"/>
        <v>0</v>
      </c>
      <c r="O83" s="4">
        <f>SUM($N$54:N83)*0.1+$O$30</f>
        <v>3.7E-7</v>
      </c>
      <c r="P83" s="4">
        <f>-SUM(O83:$O$234)</f>
        <v>-5.6239999999999929E-5</v>
      </c>
      <c r="Q83" s="5">
        <f t="shared" si="12"/>
        <v>-3.5717401109245778E-7</v>
      </c>
      <c r="R83" s="4">
        <f>SUM($Q$54:Q83)*0.1+$O$8</f>
        <v>1.544642389833613E-4</v>
      </c>
      <c r="S83" s="4">
        <f>-SUM(R83:$R$234)</f>
        <v>-2.234782530442346E-2</v>
      </c>
      <c r="T83">
        <f t="shared" si="13"/>
        <v>1.5446468212736836E-4</v>
      </c>
      <c r="U83">
        <f t="shared" si="14"/>
        <v>2.2347896070427514E-2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25">
      <c r="A84" s="7"/>
      <c r="B84">
        <f t="shared" si="15"/>
        <v>3.0000000000000013</v>
      </c>
      <c r="C84">
        <f t="shared" si="0"/>
        <v>0</v>
      </c>
      <c r="D84">
        <f t="shared" si="1"/>
        <v>-1860.888565382161</v>
      </c>
      <c r="E84">
        <f t="shared" si="2"/>
        <v>0</v>
      </c>
      <c r="F84">
        <f t="shared" si="3"/>
        <v>36287.327024952137</v>
      </c>
      <c r="G84">
        <f t="shared" si="4"/>
        <v>0</v>
      </c>
      <c r="H84">
        <f t="shared" si="5"/>
        <v>5582.6656961464851</v>
      </c>
      <c r="I84">
        <f t="shared" si="6"/>
        <v>5582.6656961464851</v>
      </c>
      <c r="J84" s="41">
        <f t="shared" si="7"/>
        <v>1860.888565382161</v>
      </c>
      <c r="K84">
        <f t="shared" si="8"/>
        <v>2.1060950309244921</v>
      </c>
      <c r="L84">
        <f t="shared" si="9"/>
        <v>36.277486907674358</v>
      </c>
      <c r="M84" s="41">
        <f t="shared" si="10"/>
        <v>62.869736799900309</v>
      </c>
      <c r="N84" s="5">
        <f t="shared" si="11"/>
        <v>0</v>
      </c>
      <c r="O84" s="4">
        <f>SUM($N$54:N84)*0.1+$O$30</f>
        <v>3.7E-7</v>
      </c>
      <c r="P84" s="4">
        <f>-SUM(O84:$O$234)</f>
        <v>-5.5869999999999931E-5</v>
      </c>
      <c r="Q84" s="5">
        <f t="shared" si="12"/>
        <v>-3.6949035630254252E-7</v>
      </c>
      <c r="R84" s="4">
        <f>SUM($Q$54:Q84)*0.1+$O$8</f>
        <v>1.5442728994773106E-4</v>
      </c>
      <c r="S84" s="4">
        <f>-SUM(R84:$R$234)</f>
        <v>-2.21933610654401E-2</v>
      </c>
      <c r="T84">
        <f t="shared" si="13"/>
        <v>1.5442773319776664E-4</v>
      </c>
      <c r="U84">
        <f t="shared" si="14"/>
        <v>2.2193431389442519E-2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25">
      <c r="A85" s="7"/>
      <c r="B85">
        <f t="shared" si="15"/>
        <v>3.1000000000000014</v>
      </c>
      <c r="C85">
        <f t="shared" si="0"/>
        <v>0</v>
      </c>
      <c r="D85">
        <f t="shared" si="1"/>
        <v>-1860.888565382161</v>
      </c>
      <c r="E85">
        <f t="shared" si="2"/>
        <v>0</v>
      </c>
      <c r="F85">
        <f t="shared" si="3"/>
        <v>36287.327024952137</v>
      </c>
      <c r="G85">
        <f t="shared" si="4"/>
        <v>0</v>
      </c>
      <c r="H85">
        <f t="shared" si="5"/>
        <v>5768.7545526847016</v>
      </c>
      <c r="I85">
        <f t="shared" si="6"/>
        <v>5768.7545526847016</v>
      </c>
      <c r="J85" s="41">
        <f t="shared" si="7"/>
        <v>1860.888565382161</v>
      </c>
      <c r="K85">
        <f t="shared" si="8"/>
        <v>2.1762981986219754</v>
      </c>
      <c r="L85">
        <f t="shared" si="9"/>
        <v>36.277486907674358</v>
      </c>
      <c r="M85" s="41">
        <f t="shared" si="10"/>
        <v>62.872127710606222</v>
      </c>
      <c r="N85" s="5">
        <f t="shared" si="11"/>
        <v>0</v>
      </c>
      <c r="O85" s="4">
        <f>SUM($N$54:N85)*0.1+$O$30</f>
        <v>3.7E-7</v>
      </c>
      <c r="P85" s="4">
        <f>-SUM(O85:$O$234)</f>
        <v>-5.5499999999999933E-5</v>
      </c>
      <c r="Q85" s="5">
        <f t="shared" si="12"/>
        <v>-3.818067015126273E-7</v>
      </c>
      <c r="R85" s="4">
        <f>SUM($Q$54:Q85)*0.1+$O$8</f>
        <v>1.543891092775798E-4</v>
      </c>
      <c r="S85" s="4">
        <f>-SUM(R85:$R$234)</f>
        <v>-2.2038933775492368E-2</v>
      </c>
      <c r="T85">
        <f t="shared" si="13"/>
        <v>1.543895526372315E-4</v>
      </c>
      <c r="U85">
        <f t="shared" si="14"/>
        <v>2.2039003657392007E-2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25">
      <c r="A86" s="7"/>
      <c r="B86">
        <f t="shared" si="15"/>
        <v>3.2000000000000015</v>
      </c>
      <c r="C86">
        <f t="shared" si="0"/>
        <v>0</v>
      </c>
      <c r="D86">
        <f t="shared" si="1"/>
        <v>-1860.888565382161</v>
      </c>
      <c r="E86">
        <f t="shared" si="2"/>
        <v>0</v>
      </c>
      <c r="F86">
        <f t="shared" si="3"/>
        <v>36287.327024952137</v>
      </c>
      <c r="G86">
        <f t="shared" si="4"/>
        <v>0</v>
      </c>
      <c r="H86">
        <f t="shared" si="5"/>
        <v>5954.8434092229181</v>
      </c>
      <c r="I86">
        <f t="shared" si="6"/>
        <v>5954.8434092229181</v>
      </c>
      <c r="J86" s="41">
        <f t="shared" si="7"/>
        <v>1860.888565382161</v>
      </c>
      <c r="K86">
        <f t="shared" si="8"/>
        <v>2.2465013663194586</v>
      </c>
      <c r="L86">
        <f t="shared" si="9"/>
        <v>36.277486907674358</v>
      </c>
      <c r="M86" s="41">
        <f t="shared" si="10"/>
        <v>62.874596916388491</v>
      </c>
      <c r="N86" s="5">
        <f t="shared" si="11"/>
        <v>0</v>
      </c>
      <c r="O86" s="4">
        <f>SUM($N$54:N86)*0.1+$O$30</f>
        <v>3.7E-7</v>
      </c>
      <c r="P86" s="4">
        <f>-SUM(O86:$O$234)</f>
        <v>-5.5129999999999935E-5</v>
      </c>
      <c r="Q86" s="5">
        <f t="shared" si="12"/>
        <v>-3.9412304672271204E-7</v>
      </c>
      <c r="R86" s="4">
        <f>SUM($Q$54:Q86)*0.1+$O$8</f>
        <v>1.5434969697290752E-4</v>
      </c>
      <c r="S86" s="4">
        <f>-SUM(R86:$R$234)</f>
        <v>-2.188454466621479E-2</v>
      </c>
      <c r="T86">
        <f t="shared" si="13"/>
        <v>1.5435014044576823E-4</v>
      </c>
      <c r="U86">
        <f t="shared" si="14"/>
        <v>2.1884614105906693E-2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25">
      <c r="A87" s="7"/>
      <c r="B87">
        <f t="shared" si="15"/>
        <v>3.3000000000000016</v>
      </c>
      <c r="C87">
        <f t="shared" si="0"/>
        <v>0</v>
      </c>
      <c r="D87">
        <f t="shared" si="1"/>
        <v>-1860.888565382161</v>
      </c>
      <c r="E87">
        <f t="shared" si="2"/>
        <v>0</v>
      </c>
      <c r="F87">
        <f t="shared" si="3"/>
        <v>36287.327024952137</v>
      </c>
      <c r="G87">
        <f t="shared" si="4"/>
        <v>0</v>
      </c>
      <c r="H87">
        <f t="shared" si="5"/>
        <v>6140.9322657611347</v>
      </c>
      <c r="I87">
        <f t="shared" si="6"/>
        <v>6140.9322657611347</v>
      </c>
      <c r="J87" s="41">
        <f t="shared" si="7"/>
        <v>1860.888565382161</v>
      </c>
      <c r="K87">
        <f t="shared" si="8"/>
        <v>2.3167045340169419</v>
      </c>
      <c r="L87">
        <f t="shared" si="9"/>
        <v>36.277486907674358</v>
      </c>
      <c r="M87" s="41">
        <f t="shared" si="10"/>
        <v>62.877144408023085</v>
      </c>
      <c r="N87" s="5">
        <f t="shared" si="11"/>
        <v>0</v>
      </c>
      <c r="O87" s="4">
        <f>SUM($N$54:N87)*0.1+$O$30</f>
        <v>3.7E-7</v>
      </c>
      <c r="P87" s="4">
        <f>-SUM(O87:$O$234)</f>
        <v>-5.4759999999999936E-5</v>
      </c>
      <c r="Q87" s="5">
        <f t="shared" si="12"/>
        <v>-4.0643939193279683E-7</v>
      </c>
      <c r="R87" s="4">
        <f>SUM($Q$54:Q87)*0.1+$O$8</f>
        <v>1.5430905303371424E-4</v>
      </c>
      <c r="S87" s="4">
        <f>-SUM(R87:$R$234)</f>
        <v>-2.1730194969241882E-2</v>
      </c>
      <c r="T87">
        <f t="shared" si="13"/>
        <v>1.543094966233823E-4</v>
      </c>
      <c r="U87">
        <f t="shared" si="14"/>
        <v>2.1730263966617275E-2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25">
      <c r="A88" s="7"/>
      <c r="B88">
        <f t="shared" si="15"/>
        <v>3.4000000000000017</v>
      </c>
      <c r="C88">
        <f t="shared" si="0"/>
        <v>0</v>
      </c>
      <c r="D88">
        <f t="shared" si="1"/>
        <v>-1860.888565382161</v>
      </c>
      <c r="E88">
        <f t="shared" si="2"/>
        <v>0</v>
      </c>
      <c r="F88">
        <f t="shared" si="3"/>
        <v>36287.327024952137</v>
      </c>
      <c r="G88">
        <f t="shared" si="4"/>
        <v>0</v>
      </c>
      <c r="H88">
        <f t="shared" si="5"/>
        <v>6327.0211222993503</v>
      </c>
      <c r="I88">
        <f t="shared" si="6"/>
        <v>6327.0211222993503</v>
      </c>
      <c r="J88" s="41">
        <f t="shared" si="7"/>
        <v>1860.888565382161</v>
      </c>
      <c r="K88">
        <f t="shared" si="8"/>
        <v>2.3869077017144247</v>
      </c>
      <c r="L88">
        <f t="shared" si="9"/>
        <v>36.277486907674358</v>
      </c>
      <c r="M88" s="41">
        <f t="shared" si="10"/>
        <v>62.879770175995056</v>
      </c>
      <c r="N88" s="5">
        <f t="shared" si="11"/>
        <v>0</v>
      </c>
      <c r="O88" s="4">
        <f>SUM($N$54:N88)*0.1+$O$30</f>
        <v>3.7E-7</v>
      </c>
      <c r="P88" s="4">
        <f>-SUM(O88:$O$234)</f>
        <v>-5.4389999999999938E-5</v>
      </c>
      <c r="Q88" s="5">
        <f t="shared" si="12"/>
        <v>-4.1875573714288156E-7</v>
      </c>
      <c r="R88" s="4">
        <f>SUM($Q$54:Q88)*0.1+$O$8</f>
        <v>1.5426717745999996E-4</v>
      </c>
      <c r="S88" s="4">
        <f>-SUM(R88:$R$234)</f>
        <v>-2.1575885916208168E-2</v>
      </c>
      <c r="T88">
        <f t="shared" si="13"/>
        <v>1.5426762117007935E-4</v>
      </c>
      <c r="U88">
        <f t="shared" si="14"/>
        <v>2.1575954471154457E-2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25">
      <c r="A89" s="7"/>
      <c r="B89">
        <f t="shared" si="15"/>
        <v>3.5000000000000018</v>
      </c>
      <c r="C89">
        <f t="shared" si="0"/>
        <v>0</v>
      </c>
      <c r="D89">
        <f t="shared" si="1"/>
        <v>-1860.888565382161</v>
      </c>
      <c r="E89">
        <f t="shared" si="2"/>
        <v>0</v>
      </c>
      <c r="F89">
        <f t="shared" si="3"/>
        <v>36287.327024952137</v>
      </c>
      <c r="G89">
        <f t="shared" si="4"/>
        <v>0</v>
      </c>
      <c r="H89">
        <f t="shared" si="5"/>
        <v>6513.1099788375668</v>
      </c>
      <c r="I89">
        <f t="shared" si="6"/>
        <v>6513.1099788375668</v>
      </c>
      <c r="J89" s="41">
        <f t="shared" si="7"/>
        <v>1860.888565382161</v>
      </c>
      <c r="K89">
        <f t="shared" si="8"/>
        <v>2.4571108694119079</v>
      </c>
      <c r="L89">
        <f t="shared" si="9"/>
        <v>36.277486907674358</v>
      </c>
      <c r="M89" s="41">
        <f t="shared" si="10"/>
        <v>62.882474210498714</v>
      </c>
      <c r="N89" s="5">
        <f t="shared" si="11"/>
        <v>0</v>
      </c>
      <c r="O89" s="4">
        <f>SUM($N$54:N89)*0.1+$O$30</f>
        <v>3.7E-7</v>
      </c>
      <c r="P89" s="4">
        <f>-SUM(O89:$O$234)</f>
        <v>-5.401999999999994E-5</v>
      </c>
      <c r="Q89" s="5">
        <f t="shared" si="12"/>
        <v>-4.3107208235296635E-7</v>
      </c>
      <c r="R89" s="4">
        <f>SUM($Q$54:Q89)*0.1+$O$8</f>
        <v>1.5422407025176467E-4</v>
      </c>
      <c r="S89" s="4">
        <f>-SUM(R89:$R$234)</f>
        <v>-2.1421618738748163E-2</v>
      </c>
      <c r="T89">
        <f t="shared" si="13"/>
        <v>1.5422451408586525E-4</v>
      </c>
      <c r="U89">
        <f t="shared" si="14"/>
        <v>2.1421686851148918E-2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25">
      <c r="A90" s="7"/>
      <c r="B90">
        <f t="shared" si="15"/>
        <v>3.6000000000000019</v>
      </c>
      <c r="C90">
        <f t="shared" si="0"/>
        <v>0</v>
      </c>
      <c r="D90">
        <f t="shared" si="1"/>
        <v>-1860.888565382161</v>
      </c>
      <c r="E90">
        <f t="shared" si="2"/>
        <v>0</v>
      </c>
      <c r="F90">
        <f t="shared" si="3"/>
        <v>36287.327024952137</v>
      </c>
      <c r="G90">
        <f t="shared" si="4"/>
        <v>0</v>
      </c>
      <c r="H90">
        <f t="shared" si="5"/>
        <v>6699.1988353757833</v>
      </c>
      <c r="I90">
        <f t="shared" si="6"/>
        <v>6699.1988353757833</v>
      </c>
      <c r="J90" s="41">
        <f t="shared" si="7"/>
        <v>1860.888565382161</v>
      </c>
      <c r="K90">
        <f t="shared" si="8"/>
        <v>2.5273140371093912</v>
      </c>
      <c r="L90">
        <f t="shared" si="9"/>
        <v>36.277486907674358</v>
      </c>
      <c r="M90" s="41">
        <f t="shared" si="10"/>
        <v>62.885256501437787</v>
      </c>
      <c r="N90" s="5">
        <f t="shared" si="11"/>
        <v>0</v>
      </c>
      <c r="O90" s="4">
        <f>SUM($N$54:N90)*0.1+$O$30</f>
        <v>3.7E-7</v>
      </c>
      <c r="P90" s="4">
        <f>-SUM(O90:$O$234)</f>
        <v>-5.3649999999999942E-5</v>
      </c>
      <c r="Q90" s="5">
        <f t="shared" si="12"/>
        <v>-4.4338842756305108E-7</v>
      </c>
      <c r="R90" s="4">
        <f>SUM($Q$54:Q90)*0.1+$O$8</f>
        <v>1.5417973140900837E-4</v>
      </c>
      <c r="S90" s="4">
        <f>-SUM(R90:$R$234)</f>
        <v>-2.1267394668496399E-2</v>
      </c>
      <c r="T90">
        <f t="shared" si="13"/>
        <v>1.5418017537074591E-4</v>
      </c>
      <c r="U90">
        <f t="shared" si="14"/>
        <v>2.1267462338231354E-2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25">
      <c r="A91" s="7"/>
      <c r="B91">
        <f t="shared" si="15"/>
        <v>3.700000000000002</v>
      </c>
      <c r="C91">
        <f t="shared" si="0"/>
        <v>0</v>
      </c>
      <c r="D91">
        <f t="shared" si="1"/>
        <v>-1860.888565382161</v>
      </c>
      <c r="E91">
        <f t="shared" si="2"/>
        <v>0</v>
      </c>
      <c r="F91">
        <f t="shared" si="3"/>
        <v>36287.327024952137</v>
      </c>
      <c r="G91">
        <f t="shared" si="4"/>
        <v>0</v>
      </c>
      <c r="H91">
        <f t="shared" si="5"/>
        <v>6885.287691913999</v>
      </c>
      <c r="I91">
        <f t="shared" si="6"/>
        <v>6885.287691913999</v>
      </c>
      <c r="J91" s="41">
        <f t="shared" si="7"/>
        <v>1860.888565382161</v>
      </c>
      <c r="K91">
        <f t="shared" si="8"/>
        <v>2.597517204806874</v>
      </c>
      <c r="L91">
        <f t="shared" si="9"/>
        <v>36.277486907674358</v>
      </c>
      <c r="M91" s="41">
        <f t="shared" si="10"/>
        <v>62.888117038425641</v>
      </c>
      <c r="N91" s="5">
        <f t="shared" si="11"/>
        <v>0</v>
      </c>
      <c r="O91" s="4">
        <f>SUM($N$54:N91)*0.1+$O$30</f>
        <v>3.7E-7</v>
      </c>
      <c r="P91" s="4">
        <f>-SUM(O91:$O$234)</f>
        <v>-5.3279999999999944E-5</v>
      </c>
      <c r="Q91" s="5">
        <f t="shared" si="12"/>
        <v>-4.5570477277313582E-7</v>
      </c>
      <c r="R91" s="4">
        <f>SUM($Q$54:Q91)*0.1+$O$8</f>
        <v>1.5413416093173105E-4</v>
      </c>
      <c r="S91" s="4">
        <f>-SUM(R91:$R$234)</f>
        <v>-2.1113214937087392E-2</v>
      </c>
      <c r="T91">
        <f t="shared" si="13"/>
        <v>1.5413460502472753E-4</v>
      </c>
      <c r="U91">
        <f t="shared" si="14"/>
        <v>2.1113282164032438E-2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25">
      <c r="A92" s="7"/>
      <c r="B92">
        <f t="shared" si="15"/>
        <v>3.800000000000002</v>
      </c>
      <c r="C92">
        <f t="shared" si="0"/>
        <v>0</v>
      </c>
      <c r="D92">
        <f t="shared" si="1"/>
        <v>-1860.888565382161</v>
      </c>
      <c r="E92">
        <f t="shared" si="2"/>
        <v>0</v>
      </c>
      <c r="F92">
        <f t="shared" si="3"/>
        <v>36287.327024952137</v>
      </c>
      <c r="G92">
        <f t="shared" si="4"/>
        <v>0</v>
      </c>
      <c r="H92">
        <f t="shared" si="5"/>
        <v>7071.3765484522155</v>
      </c>
      <c r="I92">
        <f t="shared" si="6"/>
        <v>7071.3765484522155</v>
      </c>
      <c r="J92" s="41">
        <f t="shared" si="7"/>
        <v>1860.888565382161</v>
      </c>
      <c r="K92">
        <f t="shared" si="8"/>
        <v>2.6677203725043572</v>
      </c>
      <c r="L92">
        <f t="shared" si="9"/>
        <v>36.277486907674358</v>
      </c>
      <c r="M92" s="41">
        <f t="shared" si="10"/>
        <v>62.891055810785431</v>
      </c>
      <c r="N92" s="5">
        <f t="shared" si="11"/>
        <v>0</v>
      </c>
      <c r="O92" s="4">
        <f>SUM($N$54:N92)*0.1+$O$30</f>
        <v>3.7E-7</v>
      </c>
      <c r="P92" s="4">
        <f>-SUM(O92:$O$234)</f>
        <v>-5.2909999999999946E-5</v>
      </c>
      <c r="Q92" s="5">
        <f t="shared" si="12"/>
        <v>-4.6802111798322061E-7</v>
      </c>
      <c r="R92" s="4">
        <f>SUM($Q$54:Q92)*0.1+$O$8</f>
        <v>1.5408735881993271E-4</v>
      </c>
      <c r="S92" s="4">
        <f>-SUM(R92:$R$234)</f>
        <v>-2.0959080776155659E-2</v>
      </c>
      <c r="T92">
        <f t="shared" si="13"/>
        <v>1.5408780304781652E-4</v>
      </c>
      <c r="U92">
        <f t="shared" si="14"/>
        <v>2.0959147560182825E-2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25">
      <c r="A93" s="7"/>
      <c r="B93">
        <f t="shared" si="15"/>
        <v>3.9000000000000021</v>
      </c>
      <c r="C93">
        <f t="shared" si="0"/>
        <v>0</v>
      </c>
      <c r="D93">
        <f t="shared" si="1"/>
        <v>-1860.888565382161</v>
      </c>
      <c r="E93">
        <f t="shared" si="2"/>
        <v>0</v>
      </c>
      <c r="F93">
        <f t="shared" si="3"/>
        <v>36287.327024952137</v>
      </c>
      <c r="G93">
        <f t="shared" si="4"/>
        <v>0</v>
      </c>
      <c r="H93">
        <f t="shared" si="5"/>
        <v>7257.465404990432</v>
      </c>
      <c r="I93">
        <f t="shared" si="6"/>
        <v>7257.465404990432</v>
      </c>
      <c r="J93" s="41">
        <f t="shared" si="7"/>
        <v>1860.888565382161</v>
      </c>
      <c r="K93">
        <f t="shared" si="8"/>
        <v>2.7379235402018405</v>
      </c>
      <c r="L93">
        <f t="shared" si="9"/>
        <v>36.277486907674358</v>
      </c>
      <c r="M93" s="41">
        <f t="shared" si="10"/>
        <v>62.894072807550359</v>
      </c>
      <c r="N93" s="5">
        <f t="shared" si="11"/>
        <v>0</v>
      </c>
      <c r="O93" s="4">
        <f>SUM($N$54:N93)*0.1+$O$30</f>
        <v>3.7E-7</v>
      </c>
      <c r="P93" s="4">
        <f>-SUM(O93:$O$234)</f>
        <v>-5.2539999999999948E-5</v>
      </c>
      <c r="Q93" s="5">
        <f t="shared" si="12"/>
        <v>-4.8033746319330534E-7</v>
      </c>
      <c r="R93" s="4">
        <f>SUM($Q$54:Q93)*0.1+$O$8</f>
        <v>1.5403932507361339E-4</v>
      </c>
      <c r="S93" s="4">
        <f>-SUM(R93:$R$234)</f>
        <v>-2.0804993417335722E-2</v>
      </c>
      <c r="T93">
        <f t="shared" si="13"/>
        <v>1.540397694400194E-4</v>
      </c>
      <c r="U93">
        <f t="shared" si="14"/>
        <v>2.0805059758313187E-2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25">
      <c r="A94" s="7"/>
      <c r="B94">
        <f t="shared" si="15"/>
        <v>4.0000000000000018</v>
      </c>
      <c r="C94">
        <f t="shared" si="0"/>
        <v>0</v>
      </c>
      <c r="D94">
        <f t="shared" si="1"/>
        <v>-1860.888565382161</v>
      </c>
      <c r="E94">
        <f t="shared" si="2"/>
        <v>0</v>
      </c>
      <c r="F94">
        <f t="shared" si="3"/>
        <v>36287.327024952137</v>
      </c>
      <c r="G94">
        <f t="shared" si="4"/>
        <v>0</v>
      </c>
      <c r="H94">
        <f t="shared" si="5"/>
        <v>7443.5542615286477</v>
      </c>
      <c r="I94">
        <f t="shared" si="6"/>
        <v>7443.5542615286477</v>
      </c>
      <c r="J94" s="41">
        <f t="shared" si="7"/>
        <v>1860.888565382161</v>
      </c>
      <c r="K94">
        <f t="shared" si="8"/>
        <v>2.8081267078993233</v>
      </c>
      <c r="L94">
        <f t="shared" si="9"/>
        <v>36.277486907674358</v>
      </c>
      <c r="M94" s="41">
        <f t="shared" si="10"/>
        <v>62.897168017463798</v>
      </c>
      <c r="N94" s="5">
        <f t="shared" si="11"/>
        <v>0</v>
      </c>
      <c r="O94" s="4">
        <f>SUM($N$54:N94)*0.1+$O$30</f>
        <v>3.7E-7</v>
      </c>
      <c r="P94" s="4">
        <f>-SUM(O94:$O$234)</f>
        <v>-5.2169999999999949E-5</v>
      </c>
      <c r="Q94" s="5">
        <f t="shared" si="12"/>
        <v>-4.9265380840339013E-7</v>
      </c>
      <c r="R94" s="4">
        <f>SUM($Q$54:Q94)*0.1+$O$8</f>
        <v>1.5399005969277306E-4</v>
      </c>
      <c r="S94" s="4">
        <f>-SUM(R94:$R$234)</f>
        <v>-2.0650954092262114E-2</v>
      </c>
      <c r="T94">
        <f t="shared" si="13"/>
        <v>1.539905042013429E-4</v>
      </c>
      <c r="U94">
        <f t="shared" si="14"/>
        <v>2.0651019990054181E-2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25">
      <c r="A95" s="7"/>
      <c r="B95">
        <f t="shared" si="15"/>
        <v>4.1000000000000014</v>
      </c>
      <c r="C95">
        <f t="shared" si="0"/>
        <v>0</v>
      </c>
      <c r="D95">
        <f t="shared" si="1"/>
        <v>-1860.888565382161</v>
      </c>
      <c r="E95">
        <f t="shared" si="2"/>
        <v>0</v>
      </c>
      <c r="F95">
        <f t="shared" si="3"/>
        <v>36287.327024952137</v>
      </c>
      <c r="G95">
        <f t="shared" si="4"/>
        <v>0</v>
      </c>
      <c r="H95">
        <f t="shared" si="5"/>
        <v>7629.6431180668624</v>
      </c>
      <c r="I95">
        <f t="shared" si="6"/>
        <v>7629.6431180668624</v>
      </c>
      <c r="J95" s="41">
        <f t="shared" si="7"/>
        <v>1860.888565382161</v>
      </c>
      <c r="K95">
        <f t="shared" si="8"/>
        <v>2.8783298755968056</v>
      </c>
      <c r="L95">
        <f t="shared" si="9"/>
        <v>36.277486907674358</v>
      </c>
      <c r="M95" s="41">
        <f t="shared" si="10"/>
        <v>62.900341428979594</v>
      </c>
      <c r="N95" s="5">
        <f t="shared" si="11"/>
        <v>0</v>
      </c>
      <c r="O95" s="4">
        <f>SUM($N$54:N95)*0.1+$O$30</f>
        <v>3.7E-7</v>
      </c>
      <c r="P95" s="4">
        <f>-SUM(O95:$O$234)</f>
        <v>-5.1799999999999951E-5</v>
      </c>
      <c r="Q95" s="5">
        <f t="shared" si="12"/>
        <v>-5.049701536134747E-7</v>
      </c>
      <c r="R95" s="4">
        <f>SUM($Q$54:Q95)*0.1+$O$8</f>
        <v>1.5393956267741171E-4</v>
      </c>
      <c r="S95" s="4">
        <f>-SUM(R95:$R$234)</f>
        <v>-2.0496964032569343E-2</v>
      </c>
      <c r="T95">
        <f t="shared" si="13"/>
        <v>1.5394000733179392E-4</v>
      </c>
      <c r="U95">
        <f t="shared" si="14"/>
        <v>2.0497029487036439E-2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25">
      <c r="A96" s="7"/>
      <c r="B96">
        <f t="shared" si="15"/>
        <v>4.2000000000000011</v>
      </c>
      <c r="C96">
        <f t="shared" si="0"/>
        <v>0</v>
      </c>
      <c r="D96">
        <f t="shared" si="1"/>
        <v>-1860.888565382161</v>
      </c>
      <c r="E96">
        <f t="shared" si="2"/>
        <v>0</v>
      </c>
      <c r="F96">
        <f t="shared" si="3"/>
        <v>36287.327024952137</v>
      </c>
      <c r="G96">
        <f t="shared" si="4"/>
        <v>0</v>
      </c>
      <c r="H96">
        <f t="shared" si="5"/>
        <v>7815.731974605078</v>
      </c>
      <c r="I96">
        <f t="shared" si="6"/>
        <v>7815.731974605078</v>
      </c>
      <c r="J96" s="41">
        <f t="shared" si="7"/>
        <v>1860.888565382161</v>
      </c>
      <c r="K96">
        <f t="shared" si="8"/>
        <v>2.9485330432942884</v>
      </c>
      <c r="L96">
        <f t="shared" si="9"/>
        <v>36.277486907674358</v>
      </c>
      <c r="M96" s="41">
        <f t="shared" si="10"/>
        <v>62.903593030262208</v>
      </c>
      <c r="N96" s="5">
        <f t="shared" si="11"/>
        <v>0</v>
      </c>
      <c r="O96" s="4">
        <f>SUM($N$54:N96)*0.1+$O$30</f>
        <v>3.7E-7</v>
      </c>
      <c r="P96" s="4">
        <f>-SUM(O96:$O$234)</f>
        <v>-5.1429999999999953E-5</v>
      </c>
      <c r="Q96" s="5">
        <f t="shared" si="12"/>
        <v>-5.1728649882355949E-7</v>
      </c>
      <c r="R96" s="4">
        <f>SUM($Q$54:Q96)*0.1+$O$8</f>
        <v>1.5388783402752934E-4</v>
      </c>
      <c r="S96" s="4">
        <f>-SUM(R96:$R$234)</f>
        <v>-2.0343024469891932E-2</v>
      </c>
      <c r="T96">
        <f t="shared" si="13"/>
        <v>1.5388827883137954E-4</v>
      </c>
      <c r="U96">
        <f t="shared" si="14"/>
        <v>2.0343089480890603E-2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25">
      <c r="A97" s="7"/>
      <c r="B97">
        <f t="shared" si="15"/>
        <v>4.3000000000000007</v>
      </c>
      <c r="C97">
        <f t="shared" si="0"/>
        <v>0</v>
      </c>
      <c r="D97">
        <f t="shared" si="1"/>
        <v>-1860.888565382161</v>
      </c>
      <c r="E97">
        <f t="shared" si="2"/>
        <v>0</v>
      </c>
      <c r="F97">
        <f t="shared" si="3"/>
        <v>36287.327024952137</v>
      </c>
      <c r="G97">
        <f t="shared" si="4"/>
        <v>0</v>
      </c>
      <c r="H97">
        <f t="shared" si="5"/>
        <v>8001.8208311432936</v>
      </c>
      <c r="I97">
        <f t="shared" si="6"/>
        <v>8001.8208311432936</v>
      </c>
      <c r="J97" s="41">
        <f t="shared" si="7"/>
        <v>1860.888565382161</v>
      </c>
      <c r="K97">
        <f t="shared" si="8"/>
        <v>3.0187362109917713</v>
      </c>
      <c r="L97">
        <f t="shared" si="9"/>
        <v>36.277486907674358</v>
      </c>
      <c r="M97" s="41">
        <f t="shared" si="10"/>
        <v>62.906922809186959</v>
      </c>
      <c r="N97" s="5">
        <f t="shared" si="11"/>
        <v>0</v>
      </c>
      <c r="O97" s="4">
        <f>SUM($N$54:N97)*0.1+$O$30</f>
        <v>3.7E-7</v>
      </c>
      <c r="P97" s="4">
        <f>-SUM(O97:$O$234)</f>
        <v>-5.1059999999999955E-5</v>
      </c>
      <c r="Q97" s="5">
        <f t="shared" si="12"/>
        <v>-5.2960284403364417E-7</v>
      </c>
      <c r="R97" s="4">
        <f>SUM($Q$54:Q97)*0.1+$O$8</f>
        <v>1.5383487374312599E-4</v>
      </c>
      <c r="S97" s="4">
        <f>-SUM(R97:$R$234)</f>
        <v>-2.0189136635864399E-2</v>
      </c>
      <c r="T97">
        <f t="shared" si="13"/>
        <v>1.5383531870010708E-4</v>
      </c>
      <c r="U97">
        <f t="shared" si="14"/>
        <v>2.0189201203247298E-2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25">
      <c r="A98" s="7"/>
      <c r="B98">
        <f t="shared" si="15"/>
        <v>4.4000000000000004</v>
      </c>
      <c r="C98">
        <f t="shared" si="0"/>
        <v>0</v>
      </c>
      <c r="D98">
        <f t="shared" si="1"/>
        <v>-1860.888565382161</v>
      </c>
      <c r="E98">
        <f t="shared" si="2"/>
        <v>0</v>
      </c>
      <c r="F98">
        <f t="shared" si="3"/>
        <v>36287.327024952137</v>
      </c>
      <c r="G98">
        <f t="shared" si="4"/>
        <v>0</v>
      </c>
      <c r="H98">
        <f t="shared" si="5"/>
        <v>8187.9096876815092</v>
      </c>
      <c r="I98">
        <f t="shared" si="6"/>
        <v>8187.9096876815092</v>
      </c>
      <c r="J98" s="41">
        <f t="shared" si="7"/>
        <v>1860.888565382161</v>
      </c>
      <c r="K98">
        <f t="shared" si="8"/>
        <v>3.0889393786892545</v>
      </c>
      <c r="L98">
        <f t="shared" si="9"/>
        <v>36.277486907674358</v>
      </c>
      <c r="M98" s="41">
        <f t="shared" si="10"/>
        <v>62.910330753340276</v>
      </c>
      <c r="N98" s="5">
        <f t="shared" si="11"/>
        <v>0</v>
      </c>
      <c r="O98" s="4">
        <f>SUM($N$54:N98)*0.1+$O$30</f>
        <v>3.7E-7</v>
      </c>
      <c r="P98" s="4">
        <f>-SUM(O98:$O$234)</f>
        <v>-5.0689999999999957E-5</v>
      </c>
      <c r="Q98" s="5">
        <f t="shared" si="12"/>
        <v>-5.4191918924372885E-7</v>
      </c>
      <c r="R98" s="4">
        <f>SUM($Q$54:Q98)*0.1+$O$8</f>
        <v>1.537806818242016E-4</v>
      </c>
      <c r="S98" s="4">
        <f>-SUM(R98:$R$234)</f>
        <v>-2.0035301762121271E-2</v>
      </c>
      <c r="T98">
        <f t="shared" si="13"/>
        <v>1.5378112693798394E-4</v>
      </c>
      <c r="U98">
        <f t="shared" si="14"/>
        <v>2.0035365885737143E-2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25">
      <c r="A99" s="7"/>
      <c r="B99">
        <f t="shared" si="15"/>
        <v>4.5</v>
      </c>
      <c r="C99">
        <f t="shared" si="0"/>
        <v>0</v>
      </c>
      <c r="D99">
        <f t="shared" si="1"/>
        <v>-1860.888565382161</v>
      </c>
      <c r="E99">
        <f t="shared" si="2"/>
        <v>0</v>
      </c>
      <c r="F99">
        <f t="shared" si="3"/>
        <v>36287.327024952137</v>
      </c>
      <c r="G99">
        <f t="shared" si="4"/>
        <v>0</v>
      </c>
      <c r="H99">
        <f t="shared" si="5"/>
        <v>8373.9985442197249</v>
      </c>
      <c r="I99">
        <f t="shared" si="6"/>
        <v>8373.9985442197249</v>
      </c>
      <c r="J99" s="41">
        <f t="shared" si="7"/>
        <v>1860.888565382161</v>
      </c>
      <c r="K99">
        <f t="shared" si="8"/>
        <v>3.1591425463867373</v>
      </c>
      <c r="L99">
        <f t="shared" si="9"/>
        <v>36.277486907674358</v>
      </c>
      <c r="M99" s="41">
        <f t="shared" si="10"/>
        <v>62.91381685001987</v>
      </c>
      <c r="N99" s="5">
        <f t="shared" si="11"/>
        <v>0</v>
      </c>
      <c r="O99" s="4">
        <f>SUM($N$54:N99)*0.1+$O$30</f>
        <v>3.7E-7</v>
      </c>
      <c r="P99" s="4">
        <f>-SUM(O99:$O$234)</f>
        <v>-5.0319999999999959E-5</v>
      </c>
      <c r="Q99" s="5">
        <f t="shared" si="12"/>
        <v>-5.5423553445381364E-7</v>
      </c>
      <c r="R99" s="4">
        <f>SUM($Q$54:Q99)*0.1+$O$8</f>
        <v>1.5372525827075622E-4</v>
      </c>
      <c r="S99" s="4">
        <f>-SUM(R99:$R$234)</f>
        <v>-1.988152108029707E-2</v>
      </c>
      <c r="T99">
        <f t="shared" si="13"/>
        <v>1.5372570354501783E-4</v>
      </c>
      <c r="U99">
        <f t="shared" si="14"/>
        <v>1.9881584759990759E-2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25">
      <c r="A100" s="7"/>
      <c r="B100">
        <f t="shared" si="15"/>
        <v>4.5999999999999996</v>
      </c>
      <c r="C100">
        <f t="shared" si="0"/>
        <v>0</v>
      </c>
      <c r="D100">
        <f t="shared" si="1"/>
        <v>-1860.888565382161</v>
      </c>
      <c r="E100">
        <f t="shared" si="2"/>
        <v>0</v>
      </c>
      <c r="F100">
        <f t="shared" si="3"/>
        <v>36287.327024952137</v>
      </c>
      <c r="G100">
        <f t="shared" si="4"/>
        <v>0</v>
      </c>
      <c r="H100">
        <f t="shared" si="5"/>
        <v>8560.0874007579405</v>
      </c>
      <c r="I100">
        <f t="shared" si="6"/>
        <v>8560.0874007579405</v>
      </c>
      <c r="J100" s="41">
        <f t="shared" si="7"/>
        <v>1860.888565382161</v>
      </c>
      <c r="K100">
        <f t="shared" si="8"/>
        <v>3.2293457140842201</v>
      </c>
      <c r="L100">
        <f t="shared" si="9"/>
        <v>36.277486907674358</v>
      </c>
      <c r="M100" s="41">
        <f t="shared" si="10"/>
        <v>62.917381086235046</v>
      </c>
      <c r="N100" s="5">
        <f t="shared" si="11"/>
        <v>0</v>
      </c>
      <c r="O100" s="4">
        <f>SUM($N$54:N100)*0.1+$O$30</f>
        <v>3.7E-7</v>
      </c>
      <c r="P100" s="4">
        <f>-SUM(O100:$O$234)</f>
        <v>-4.9949999999999961E-5</v>
      </c>
      <c r="Q100" s="5">
        <f t="shared" si="12"/>
        <v>-5.6655187966389832E-7</v>
      </c>
      <c r="R100" s="4">
        <f>SUM($Q$54:Q100)*0.1+$O$8</f>
        <v>1.5366860308278985E-4</v>
      </c>
      <c r="S100" s="4">
        <f>-SUM(R100:$R$234)</f>
        <v>-1.9727795822026314E-2</v>
      </c>
      <c r="T100">
        <f t="shared" si="13"/>
        <v>1.5366904852121655E-4</v>
      </c>
      <c r="U100">
        <f t="shared" si="14"/>
        <v>1.9727859057638741E-2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25">
      <c r="A101" s="7"/>
      <c r="B101">
        <f t="shared" si="15"/>
        <v>4.6999999999999993</v>
      </c>
      <c r="C101">
        <f t="shared" si="0"/>
        <v>0</v>
      </c>
      <c r="D101">
        <f t="shared" si="1"/>
        <v>-1860.888565382161</v>
      </c>
      <c r="E101">
        <f t="shared" si="2"/>
        <v>0</v>
      </c>
      <c r="F101">
        <f t="shared" si="3"/>
        <v>36287.327024952137</v>
      </c>
      <c r="G101">
        <f t="shared" si="4"/>
        <v>0</v>
      </c>
      <c r="H101">
        <f t="shared" si="5"/>
        <v>8746.1762572961561</v>
      </c>
      <c r="I101">
        <f t="shared" si="6"/>
        <v>8746.1762572961561</v>
      </c>
      <c r="J101" s="41">
        <f t="shared" si="7"/>
        <v>1860.888565382161</v>
      </c>
      <c r="K101">
        <f t="shared" si="8"/>
        <v>3.2995488817817029</v>
      </c>
      <c r="L101">
        <f t="shared" si="9"/>
        <v>36.277486907674358</v>
      </c>
      <c r="M101" s="41">
        <f t="shared" si="10"/>
        <v>62.921023448706876</v>
      </c>
      <c r="N101" s="5">
        <f t="shared" si="11"/>
        <v>0</v>
      </c>
      <c r="O101" s="4">
        <f>SUM($N$54:N101)*0.1+$O$30</f>
        <v>3.7E-7</v>
      </c>
      <c r="P101" s="4">
        <f>-SUM(O101:$O$234)</f>
        <v>-4.9579999999999962E-5</v>
      </c>
      <c r="Q101" s="5">
        <f t="shared" si="12"/>
        <v>-5.7886822487398301E-7</v>
      </c>
      <c r="R101" s="4">
        <f>SUM($Q$54:Q101)*0.1+$O$8</f>
        <v>1.5361071626030244E-4</v>
      </c>
      <c r="S101" s="4">
        <f>-SUM(R101:$R$234)</f>
        <v>-1.9574127218943523E-2</v>
      </c>
      <c r="T101">
        <f t="shared" si="13"/>
        <v>1.5361116186658814E-4</v>
      </c>
      <c r="U101">
        <f t="shared" si="14"/>
        <v>1.9574190010311684E-2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.75" thickBot="1" x14ac:dyDescent="0.3">
      <c r="A102" s="7"/>
      <c r="B102">
        <f t="shared" si="15"/>
        <v>4.7999999999999989</v>
      </c>
      <c r="C102">
        <f t="shared" si="0"/>
        <v>0</v>
      </c>
      <c r="D102">
        <f t="shared" si="1"/>
        <v>-1860.888565382161</v>
      </c>
      <c r="E102">
        <f t="shared" si="2"/>
        <v>0</v>
      </c>
      <c r="F102">
        <f t="shared" si="3"/>
        <v>36287.327024952137</v>
      </c>
      <c r="G102">
        <f t="shared" si="4"/>
        <v>0</v>
      </c>
      <c r="H102">
        <f t="shared" si="5"/>
        <v>8932.2651138343717</v>
      </c>
      <c r="I102">
        <f t="shared" si="6"/>
        <v>8932.2651138343717</v>
      </c>
      <c r="J102" s="41">
        <f t="shared" si="7"/>
        <v>1860.888565382161</v>
      </c>
      <c r="K102">
        <f t="shared" si="8"/>
        <v>3.3697520494791857</v>
      </c>
      <c r="L102">
        <f t="shared" si="9"/>
        <v>36.277486907674358</v>
      </c>
      <c r="M102" s="41">
        <f t="shared" si="10"/>
        <v>62.924743923868476</v>
      </c>
      <c r="N102" s="5">
        <f t="shared" si="11"/>
        <v>0</v>
      </c>
      <c r="O102" s="4">
        <f>SUM($N$54:N102)*0.1+$O$30</f>
        <v>3.7E-7</v>
      </c>
      <c r="P102" s="4">
        <f>-SUM(O102:$O$234)</f>
        <v>-4.9209999999999964E-5</v>
      </c>
      <c r="Q102" s="5">
        <f t="shared" si="12"/>
        <v>-5.9118457008406769E-7</v>
      </c>
      <c r="R102" s="4">
        <f>SUM($Q$54:Q102)*0.1+$O$8</f>
        <v>1.5355159780329404E-4</v>
      </c>
      <c r="S102" s="4">
        <f>-SUM(R102:$R$234)</f>
        <v>-1.9420516502683224E-2</v>
      </c>
      <c r="T102">
        <f t="shared" si="13"/>
        <v>1.5355204358114084E-4</v>
      </c>
      <c r="U102">
        <f t="shared" si="14"/>
        <v>1.9420578849640178E-2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25">
      <c r="A103" s="7"/>
      <c r="B103">
        <f t="shared" si="15"/>
        <v>4.8999999999999986</v>
      </c>
      <c r="C103">
        <f t="shared" si="0"/>
        <v>0</v>
      </c>
      <c r="D103">
        <f t="shared" si="1"/>
        <v>-1860.888565382161</v>
      </c>
      <c r="E103">
        <f t="shared" si="2"/>
        <v>0</v>
      </c>
      <c r="F103">
        <f t="shared" si="3"/>
        <v>36287.327024952137</v>
      </c>
      <c r="G103">
        <f t="shared" si="4"/>
        <v>0</v>
      </c>
      <c r="H103">
        <f t="shared" si="5"/>
        <v>9118.3539703725855</v>
      </c>
      <c r="I103">
        <f t="shared" si="6"/>
        <v>9118.3539703725855</v>
      </c>
      <c r="J103" s="41">
        <f t="shared" si="7"/>
        <v>1860.888565382161</v>
      </c>
      <c r="K103">
        <f t="shared" si="8"/>
        <v>3.4399552171766681</v>
      </c>
      <c r="L103">
        <f t="shared" si="9"/>
        <v>36.277486907674358</v>
      </c>
      <c r="M103" s="41">
        <f t="shared" si="10"/>
        <v>62.928542497865266</v>
      </c>
      <c r="N103" s="5">
        <f t="shared" si="11"/>
        <v>0</v>
      </c>
      <c r="O103" s="4">
        <f>SUM($N$54:N103)*0.1+$O$30</f>
        <v>3.7E-7</v>
      </c>
      <c r="P103" s="4">
        <f>-SUM(O103:$O$234)</f>
        <v>-4.8839999999999966E-5</v>
      </c>
      <c r="Q103" s="5">
        <f t="shared" si="12"/>
        <v>-6.0350091529415237E-7</v>
      </c>
      <c r="R103" s="4">
        <f>SUM($Q$54:Q103)*0.1+$O$8</f>
        <v>1.534912477117646E-4</v>
      </c>
      <c r="S103" s="4">
        <f>-SUM(R103:$R$234)</f>
        <v>-1.9266964904879929E-2</v>
      </c>
      <c r="T103">
        <f t="shared" si="13"/>
        <v>1.5349169366488298E-4</v>
      </c>
      <c r="U103">
        <f t="shared" si="14"/>
        <v>1.9267026807254794E-2</v>
      </c>
      <c r="X103" s="1"/>
      <c r="Y103" s="13"/>
      <c r="Z103" s="13"/>
      <c r="AA103" s="13"/>
      <c r="AB103" s="215" t="s">
        <v>212</v>
      </c>
      <c r="AC103" s="216"/>
      <c r="AD103" s="216"/>
      <c r="AE103" s="216"/>
      <c r="AF103" s="216"/>
      <c r="AG103" s="216"/>
      <c r="AH103" s="216"/>
      <c r="AI103" s="216"/>
      <c r="AJ103" s="216"/>
      <c r="AK103" s="217"/>
      <c r="AL103" s="13"/>
      <c r="AM103" s="13"/>
      <c r="AN103" s="1"/>
    </row>
    <row r="104" spans="1:40" ht="15.75" thickBot="1" x14ac:dyDescent="0.3">
      <c r="A104" s="7"/>
      <c r="B104">
        <f t="shared" si="15"/>
        <v>4.9999999999999982</v>
      </c>
      <c r="C104">
        <f t="shared" si="0"/>
        <v>0</v>
      </c>
      <c r="D104">
        <f t="shared" si="1"/>
        <v>-1860.888565382161</v>
      </c>
      <c r="E104">
        <f t="shared" si="2"/>
        <v>0</v>
      </c>
      <c r="F104">
        <f t="shared" si="3"/>
        <v>36287.327024952137</v>
      </c>
      <c r="G104">
        <f t="shared" si="4"/>
        <v>0</v>
      </c>
      <c r="H104">
        <f t="shared" si="5"/>
        <v>9304.4428269108012</v>
      </c>
      <c r="I104">
        <f t="shared" si="6"/>
        <v>9304.4428269108012</v>
      </c>
      <c r="J104" s="41">
        <f t="shared" si="7"/>
        <v>1860.888565382161</v>
      </c>
      <c r="K104">
        <f t="shared" si="8"/>
        <v>3.5101583848741509</v>
      </c>
      <c r="L104">
        <f t="shared" si="9"/>
        <v>36.277486907674358</v>
      </c>
      <c r="M104" s="41">
        <f t="shared" si="10"/>
        <v>62.932419156555198</v>
      </c>
      <c r="N104" s="5">
        <f t="shared" si="11"/>
        <v>0</v>
      </c>
      <c r="O104" s="4">
        <f>SUM($N$54:N104)*0.1+$O$30</f>
        <v>3.7E-7</v>
      </c>
      <c r="P104" s="4">
        <f>-SUM(O104:$O$234)</f>
        <v>-4.8469999999999968E-5</v>
      </c>
      <c r="Q104" s="5">
        <f t="shared" si="12"/>
        <v>-6.1581726050423705E-7</v>
      </c>
      <c r="R104" s="4">
        <f>SUM($Q$54:Q104)*0.1+$O$8</f>
        <v>1.5342966598571421E-4</v>
      </c>
      <c r="S104" s="4">
        <f>-SUM(R104:$R$234)</f>
        <v>-1.9113473657168166E-2</v>
      </c>
      <c r="T104">
        <f t="shared" si="13"/>
        <v>1.534301121178233E-4</v>
      </c>
      <c r="U104">
        <f t="shared" si="14"/>
        <v>1.9113535114786102E-2</v>
      </c>
      <c r="X104" s="1"/>
      <c r="Y104" s="13"/>
      <c r="Z104" s="13"/>
      <c r="AA104" s="13"/>
      <c r="AB104" s="221"/>
      <c r="AC104" s="222"/>
      <c r="AD104" s="222"/>
      <c r="AE104" s="222"/>
      <c r="AF104" s="222"/>
      <c r="AG104" s="222"/>
      <c r="AH104" s="222"/>
      <c r="AI104" s="222"/>
      <c r="AJ104" s="222"/>
      <c r="AK104" s="223"/>
      <c r="AL104" s="13"/>
      <c r="AM104" s="13"/>
      <c r="AN104" s="1"/>
    </row>
    <row r="105" spans="1:40" x14ac:dyDescent="0.25">
      <c r="A105" s="7"/>
      <c r="B105">
        <f t="shared" si="15"/>
        <v>5.0999999999999979</v>
      </c>
      <c r="C105">
        <f t="shared" si="0"/>
        <v>0</v>
      </c>
      <c r="D105">
        <f t="shared" si="1"/>
        <v>-1860.888565382161</v>
      </c>
      <c r="E105">
        <f t="shared" si="2"/>
        <v>0</v>
      </c>
      <c r="F105">
        <f t="shared" si="3"/>
        <v>36287.327024952137</v>
      </c>
      <c r="G105">
        <f t="shared" si="4"/>
        <v>0</v>
      </c>
      <c r="H105">
        <f t="shared" si="5"/>
        <v>9490.5316834490168</v>
      </c>
      <c r="I105">
        <f t="shared" si="6"/>
        <v>9490.5316834490168</v>
      </c>
      <c r="J105" s="41">
        <f t="shared" si="7"/>
        <v>1860.888565382161</v>
      </c>
      <c r="K105">
        <f t="shared" si="8"/>
        <v>3.5803615525716337</v>
      </c>
      <c r="L105">
        <f t="shared" si="9"/>
        <v>36.277486907674358</v>
      </c>
      <c r="M105" s="41">
        <f t="shared" si="10"/>
        <v>62.936373885509063</v>
      </c>
      <c r="N105" s="5">
        <f t="shared" si="11"/>
        <v>0</v>
      </c>
      <c r="O105" s="4">
        <f>SUM($N$54:N105)*0.1+$O$30</f>
        <v>3.7E-7</v>
      </c>
      <c r="P105" s="4">
        <f>-SUM(O105:$O$234)</f>
        <v>-4.809999999999997E-5</v>
      </c>
      <c r="Q105" s="5">
        <f t="shared" si="12"/>
        <v>-6.2813360571432173E-7</v>
      </c>
      <c r="R105" s="4">
        <f>SUM($Q$54:Q105)*0.1+$O$8</f>
        <v>1.5336685262514277E-4</v>
      </c>
      <c r="S105" s="4">
        <f>-SUM(R105:$R$234)</f>
        <v>-1.8960043991182451E-2</v>
      </c>
      <c r="T105">
        <f t="shared" si="13"/>
        <v>1.5336729893997044E-4</v>
      </c>
      <c r="U105">
        <f t="shared" si="14"/>
        <v>1.896010500386466E-2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25">
      <c r="A106" s="7"/>
      <c r="B106">
        <f t="shared" si="15"/>
        <v>5.1999999999999975</v>
      </c>
      <c r="C106">
        <f t="shared" si="0"/>
        <v>0</v>
      </c>
      <c r="D106">
        <f t="shared" si="1"/>
        <v>-1860.888565382161</v>
      </c>
      <c r="E106">
        <f t="shared" si="2"/>
        <v>0</v>
      </c>
      <c r="F106">
        <f t="shared" si="3"/>
        <v>36287.327024952137</v>
      </c>
      <c r="G106">
        <f t="shared" si="4"/>
        <v>0</v>
      </c>
      <c r="H106">
        <f t="shared" si="5"/>
        <v>9676.6205399872324</v>
      </c>
      <c r="I106">
        <f t="shared" si="6"/>
        <v>9676.6205399872324</v>
      </c>
      <c r="J106" s="41">
        <f t="shared" si="7"/>
        <v>1860.888565382161</v>
      </c>
      <c r="K106">
        <f t="shared" si="8"/>
        <v>3.6505647202691165</v>
      </c>
      <c r="L106">
        <f t="shared" si="9"/>
        <v>36.277486907674358</v>
      </c>
      <c r="M106" s="41">
        <f t="shared" si="10"/>
        <v>62.940406670010702</v>
      </c>
      <c r="N106" s="5">
        <f t="shared" si="11"/>
        <v>0</v>
      </c>
      <c r="O106" s="4">
        <f>SUM($N$54:N106)*0.1+$O$30</f>
        <v>3.7E-7</v>
      </c>
      <c r="P106" s="4">
        <f>-SUM(O106:$O$234)</f>
        <v>-4.7729999999999972E-5</v>
      </c>
      <c r="Q106" s="5">
        <f t="shared" si="12"/>
        <v>-6.4044995092440652E-7</v>
      </c>
      <c r="R106" s="4">
        <f>SUM($Q$54:Q106)*0.1+$O$8</f>
        <v>1.5330280763005031E-4</v>
      </c>
      <c r="S106" s="4">
        <f>-SUM(R106:$R$234)</f>
        <v>-1.8806677138557309E-2</v>
      </c>
      <c r="T106">
        <f t="shared" si="13"/>
        <v>1.5330325413133347E-4</v>
      </c>
      <c r="U106">
        <f t="shared" si="14"/>
        <v>1.880673770612102E-2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25">
      <c r="A107" s="7"/>
      <c r="B107">
        <f t="shared" si="15"/>
        <v>5.2999999999999972</v>
      </c>
      <c r="C107">
        <f t="shared" si="0"/>
        <v>0</v>
      </c>
      <c r="D107">
        <f t="shared" si="1"/>
        <v>-1860.888565382161</v>
      </c>
      <c r="E107">
        <f t="shared" si="2"/>
        <v>0</v>
      </c>
      <c r="F107">
        <f t="shared" si="3"/>
        <v>36287.327024952137</v>
      </c>
      <c r="G107">
        <f t="shared" si="4"/>
        <v>0</v>
      </c>
      <c r="H107">
        <f t="shared" si="5"/>
        <v>9862.709396525448</v>
      </c>
      <c r="I107">
        <f t="shared" si="6"/>
        <v>9862.709396525448</v>
      </c>
      <c r="J107" s="41">
        <f t="shared" si="7"/>
        <v>1860.888565382161</v>
      </c>
      <c r="K107">
        <f t="shared" si="8"/>
        <v>3.7207678879665993</v>
      </c>
      <c r="L107">
        <f t="shared" si="9"/>
        <v>36.277486907674358</v>
      </c>
      <c r="M107" s="41">
        <f t="shared" si="10"/>
        <v>62.944517495057319</v>
      </c>
      <c r="N107" s="5">
        <f t="shared" si="11"/>
        <v>0</v>
      </c>
      <c r="O107" s="4">
        <f>SUM($N$54:N107)*0.1+$O$30</f>
        <v>3.7E-7</v>
      </c>
      <c r="P107" s="4">
        <f>-SUM(O107:$O$234)</f>
        <v>-4.7359999999999973E-5</v>
      </c>
      <c r="Q107" s="5">
        <f t="shared" si="12"/>
        <v>-6.527662961344912E-7</v>
      </c>
      <c r="R107" s="4">
        <f>SUM($Q$54:Q107)*0.1+$O$8</f>
        <v>1.5323753100043687E-4</v>
      </c>
      <c r="S107" s="4">
        <f>-SUM(R107:$R$234)</f>
        <v>-1.8653374330927262E-2</v>
      </c>
      <c r="T107">
        <f t="shared" si="13"/>
        <v>1.5323797769192156E-4</v>
      </c>
      <c r="U107">
        <f t="shared" si="14"/>
        <v>1.8653434453185722E-2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25">
      <c r="A108" s="7"/>
      <c r="B108">
        <f t="shared" si="15"/>
        <v>5.3999999999999968</v>
      </c>
      <c r="C108">
        <f t="shared" si="0"/>
        <v>0</v>
      </c>
      <c r="D108">
        <f t="shared" si="1"/>
        <v>-1860.888565382161</v>
      </c>
      <c r="E108">
        <f t="shared" si="2"/>
        <v>0</v>
      </c>
      <c r="F108">
        <f t="shared" si="3"/>
        <v>36287.327024952137</v>
      </c>
      <c r="G108">
        <f t="shared" si="4"/>
        <v>0</v>
      </c>
      <c r="H108">
        <f t="shared" si="5"/>
        <v>10048.798253063664</v>
      </c>
      <c r="I108">
        <f t="shared" si="6"/>
        <v>10048.798253063664</v>
      </c>
      <c r="J108" s="41">
        <f t="shared" si="7"/>
        <v>1860.888565382161</v>
      </c>
      <c r="K108">
        <f t="shared" si="8"/>
        <v>3.7909710556640821</v>
      </c>
      <c r="L108">
        <f t="shared" si="9"/>
        <v>36.277486907674358</v>
      </c>
      <c r="M108" s="41">
        <f t="shared" si="10"/>
        <v>62.948706345359767</v>
      </c>
      <c r="N108" s="5">
        <f t="shared" si="11"/>
        <v>0</v>
      </c>
      <c r="O108" s="4">
        <f>SUM($N$54:N108)*0.1+$O$30</f>
        <v>3.7E-7</v>
      </c>
      <c r="P108" s="4">
        <f>-SUM(O108:$O$234)</f>
        <v>-4.6989999999999975E-5</v>
      </c>
      <c r="Q108" s="5">
        <f t="shared" si="12"/>
        <v>-6.6508264134457588E-7</v>
      </c>
      <c r="R108" s="4">
        <f>SUM($Q$54:Q108)*0.1+$O$8</f>
        <v>1.5317102273630241E-4</v>
      </c>
      <c r="S108" s="4">
        <f>-SUM(R108:$R$234)</f>
        <v>-1.8500136799926823E-2</v>
      </c>
      <c r="T108">
        <f t="shared" si="13"/>
        <v>1.5317146962174407E-4</v>
      </c>
      <c r="U108">
        <f t="shared" si="14"/>
        <v>1.8500196476689285E-2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25">
      <c r="A109" s="7"/>
      <c r="B109">
        <f t="shared" si="15"/>
        <v>5.4999999999999964</v>
      </c>
      <c r="C109">
        <f t="shared" si="0"/>
        <v>0</v>
      </c>
      <c r="D109">
        <f t="shared" si="1"/>
        <v>-1860.888565382161</v>
      </c>
      <c r="E109">
        <f t="shared" si="2"/>
        <v>0</v>
      </c>
      <c r="F109">
        <f t="shared" si="3"/>
        <v>36287.327024952137</v>
      </c>
      <c r="G109">
        <f t="shared" si="4"/>
        <v>0</v>
      </c>
      <c r="H109">
        <f t="shared" si="5"/>
        <v>10234.887109601879</v>
      </c>
      <c r="I109">
        <f t="shared" si="6"/>
        <v>10234.887109601879</v>
      </c>
      <c r="J109" s="41">
        <f t="shared" si="7"/>
        <v>1860.888565382161</v>
      </c>
      <c r="K109">
        <f t="shared" si="8"/>
        <v>3.8611742233615653</v>
      </c>
      <c r="L109">
        <f t="shared" si="9"/>
        <v>36.277486907674358</v>
      </c>
      <c r="M109" s="41">
        <f t="shared" si="10"/>
        <v>62.952973205342779</v>
      </c>
      <c r="N109" s="5">
        <f t="shared" si="11"/>
        <v>0</v>
      </c>
      <c r="O109" s="4">
        <f>SUM($N$54:N109)*0.1+$O$30</f>
        <v>3.7E-7</v>
      </c>
      <c r="P109" s="4">
        <f>-SUM(O109:$O$234)</f>
        <v>-4.6619999999999977E-5</v>
      </c>
      <c r="Q109" s="5">
        <f t="shared" si="12"/>
        <v>-6.7739898655466057E-7</v>
      </c>
      <c r="R109" s="4">
        <f>SUM($Q$54:Q109)*0.1+$O$8</f>
        <v>1.5310328283764694E-4</v>
      </c>
      <c r="S109" s="4">
        <f>-SUM(R109:$R$234)</f>
        <v>-1.834696577719052E-2</v>
      </c>
      <c r="T109">
        <f t="shared" si="13"/>
        <v>1.5310372992081059E-4</v>
      </c>
      <c r="U109">
        <f t="shared" si="14"/>
        <v>1.8347025008262241E-2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25">
      <c r="A110" s="7"/>
      <c r="B110">
        <f t="shared" si="15"/>
        <v>5.5999999999999961</v>
      </c>
      <c r="C110">
        <f t="shared" si="0"/>
        <v>0</v>
      </c>
      <c r="D110">
        <f t="shared" si="1"/>
        <v>-1860.888565382161</v>
      </c>
      <c r="E110">
        <f t="shared" si="2"/>
        <v>0</v>
      </c>
      <c r="F110">
        <f t="shared" si="3"/>
        <v>36287.327024952137</v>
      </c>
      <c r="G110">
        <f t="shared" si="4"/>
        <v>0</v>
      </c>
      <c r="H110">
        <f t="shared" si="5"/>
        <v>10420.975966140095</v>
      </c>
      <c r="I110">
        <f t="shared" si="6"/>
        <v>10420.975966140095</v>
      </c>
      <c r="J110" s="41">
        <f t="shared" si="7"/>
        <v>1860.888565382161</v>
      </c>
      <c r="K110">
        <f t="shared" si="8"/>
        <v>3.9313773910590482</v>
      </c>
      <c r="L110">
        <f t="shared" si="9"/>
        <v>36.277486907674358</v>
      </c>
      <c r="M110" s="41">
        <f t="shared" si="10"/>
        <v>62.957318059145308</v>
      </c>
      <c r="N110" s="5">
        <f t="shared" si="11"/>
        <v>0</v>
      </c>
      <c r="O110" s="4">
        <f>SUM($N$54:N110)*0.1+$O$30</f>
        <v>3.7E-7</v>
      </c>
      <c r="P110" s="4">
        <f>-SUM(O110:$O$234)</f>
        <v>-4.6249999999999979E-5</v>
      </c>
      <c r="Q110" s="5">
        <f t="shared" si="12"/>
        <v>-6.8971533176474535E-7</v>
      </c>
      <c r="R110" s="4">
        <f>SUM($Q$54:Q110)*0.1+$O$8</f>
        <v>1.5303431130447048E-4</v>
      </c>
      <c r="S110" s="4">
        <f>-SUM(R110:$R$234)</f>
        <v>-1.8193862494352873E-2</v>
      </c>
      <c r="T110">
        <f t="shared" si="13"/>
        <v>1.5303475858913091E-4</v>
      </c>
      <c r="U110">
        <f t="shared" si="14"/>
        <v>1.8193921279535098E-2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25">
      <c r="A111" s="7"/>
      <c r="B111">
        <f t="shared" si="15"/>
        <v>5.6999999999999957</v>
      </c>
      <c r="C111">
        <f t="shared" si="0"/>
        <v>0</v>
      </c>
      <c r="D111">
        <f t="shared" si="1"/>
        <v>-1860.888565382161</v>
      </c>
      <c r="E111">
        <f t="shared" si="2"/>
        <v>0</v>
      </c>
      <c r="F111">
        <f t="shared" si="3"/>
        <v>36287.327024952137</v>
      </c>
      <c r="G111">
        <f t="shared" si="4"/>
        <v>0</v>
      </c>
      <c r="H111">
        <f t="shared" si="5"/>
        <v>10607.064822678311</v>
      </c>
      <c r="I111">
        <f t="shared" si="6"/>
        <v>10607.064822678311</v>
      </c>
      <c r="J111" s="41">
        <f t="shared" si="7"/>
        <v>1860.888565382161</v>
      </c>
      <c r="K111">
        <f t="shared" si="8"/>
        <v>4.0015805587565305</v>
      </c>
      <c r="L111">
        <f t="shared" si="9"/>
        <v>36.277486907674358</v>
      </c>
      <c r="M111" s="41">
        <f t="shared" si="10"/>
        <v>62.961740890620803</v>
      </c>
      <c r="N111" s="5">
        <f t="shared" si="11"/>
        <v>0</v>
      </c>
      <c r="O111" s="4">
        <f>SUM($N$54:N111)*0.1+$O$30</f>
        <v>3.7E-7</v>
      </c>
      <c r="P111" s="4">
        <f>-SUM(O111:$O$234)</f>
        <v>-4.5879999999999981E-5</v>
      </c>
      <c r="Q111" s="5">
        <f t="shared" si="12"/>
        <v>-7.0203167697483003E-7</v>
      </c>
      <c r="R111" s="4">
        <f>SUM($Q$54:Q111)*0.1+$O$8</f>
        <v>1.5296410813677298E-4</v>
      </c>
      <c r="S111" s="4">
        <f>-SUM(R111:$R$234)</f>
        <v>-1.8040828183048401E-2</v>
      </c>
      <c r="T111">
        <f t="shared" si="13"/>
        <v>1.5296455562671497E-4</v>
      </c>
      <c r="U111">
        <f t="shared" si="14"/>
        <v>1.8040886522138359E-2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25">
      <c r="A112" s="7"/>
      <c r="B112">
        <f t="shared" si="15"/>
        <v>5.7999999999999954</v>
      </c>
      <c r="C112">
        <f t="shared" si="0"/>
        <v>0</v>
      </c>
      <c r="D112">
        <f t="shared" si="1"/>
        <v>-1860.888565382161</v>
      </c>
      <c r="E112">
        <f t="shared" si="2"/>
        <v>0</v>
      </c>
      <c r="F112">
        <f t="shared" si="3"/>
        <v>36287.327024952137</v>
      </c>
      <c r="G112">
        <f t="shared" si="4"/>
        <v>0</v>
      </c>
      <c r="H112">
        <f t="shared" si="5"/>
        <v>10793.153679216524</v>
      </c>
      <c r="I112">
        <f t="shared" si="6"/>
        <v>10793.153679216524</v>
      </c>
      <c r="J112" s="41">
        <f t="shared" si="7"/>
        <v>1860.888565382161</v>
      </c>
      <c r="K112">
        <f t="shared" si="8"/>
        <v>4.0717837264540133</v>
      </c>
      <c r="L112">
        <f t="shared" si="9"/>
        <v>36.277486907674358</v>
      </c>
      <c r="M112" s="41">
        <f t="shared" si="10"/>
        <v>62.966241683337508</v>
      </c>
      <c r="N112" s="5">
        <f t="shared" si="11"/>
        <v>0</v>
      </c>
      <c r="O112" s="4">
        <f>SUM($N$54:N112)*0.1+$O$30</f>
        <v>3.7E-7</v>
      </c>
      <c r="P112" s="4">
        <f>-SUM(O112:$O$234)</f>
        <v>-4.5509999999999983E-5</v>
      </c>
      <c r="Q112" s="5">
        <f t="shared" si="12"/>
        <v>-7.1434802218491461E-7</v>
      </c>
      <c r="R112" s="4">
        <f>SUM($Q$54:Q112)*0.1+$O$8</f>
        <v>1.5289267333455449E-4</v>
      </c>
      <c r="S112" s="4">
        <f>-SUM(R112:$R$234)</f>
        <v>-1.7887864074911629E-2</v>
      </c>
      <c r="T112">
        <f t="shared" si="13"/>
        <v>1.5289312103357295E-4</v>
      </c>
      <c r="U112">
        <f t="shared" si="14"/>
        <v>1.7887921967702509E-2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25">
      <c r="A113" s="7"/>
      <c r="B113">
        <f t="shared" si="15"/>
        <v>5.899999999999995</v>
      </c>
      <c r="C113">
        <f t="shared" si="0"/>
        <v>0</v>
      </c>
      <c r="D113">
        <f t="shared" si="1"/>
        <v>-1860.888565382161</v>
      </c>
      <c r="E113">
        <f t="shared" si="2"/>
        <v>0</v>
      </c>
      <c r="F113">
        <f t="shared" si="3"/>
        <v>36287.327024952137</v>
      </c>
      <c r="G113">
        <f t="shared" si="4"/>
        <v>0</v>
      </c>
      <c r="H113">
        <f t="shared" si="5"/>
        <v>10979.24253575474</v>
      </c>
      <c r="I113">
        <f t="shared" si="6"/>
        <v>10979.24253575474</v>
      </c>
      <c r="J113" s="41">
        <f t="shared" si="7"/>
        <v>1860.888565382161</v>
      </c>
      <c r="K113">
        <f t="shared" si="8"/>
        <v>4.1419868941514961</v>
      </c>
      <c r="L113">
        <f t="shared" si="9"/>
        <v>36.277486907674358</v>
      </c>
      <c r="M113" s="41">
        <f t="shared" si="10"/>
        <v>62.97082042057874</v>
      </c>
      <c r="N113" s="5">
        <f t="shared" si="11"/>
        <v>0</v>
      </c>
      <c r="O113" s="4">
        <f>SUM($N$54:N113)*0.1+$O$30</f>
        <v>3.7E-7</v>
      </c>
      <c r="P113" s="4">
        <f>-SUM(O113:$O$234)</f>
        <v>-4.5139999999999985E-5</v>
      </c>
      <c r="Q113" s="5">
        <f t="shared" si="12"/>
        <v>-7.266643673949994E-7</v>
      </c>
      <c r="R113" s="4">
        <f>SUM($Q$54:Q113)*0.1+$O$8</f>
        <v>1.5282000689781499E-4</v>
      </c>
      <c r="S113" s="4">
        <f>-SUM(R113:$R$234)</f>
        <v>-1.7734971401577076E-2</v>
      </c>
      <c r="T113">
        <f t="shared" si="13"/>
        <v>1.5282045480971524E-4</v>
      </c>
      <c r="U113">
        <f t="shared" si="14"/>
        <v>1.7735028847858037E-2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25">
      <c r="A114" s="7"/>
      <c r="B114">
        <f t="shared" si="15"/>
        <v>5.9999999999999947</v>
      </c>
      <c r="C114">
        <f t="shared" si="0"/>
        <v>0</v>
      </c>
      <c r="D114">
        <f t="shared" si="1"/>
        <v>-1860.888565382161</v>
      </c>
      <c r="E114">
        <f t="shared" si="2"/>
        <v>0</v>
      </c>
      <c r="F114">
        <f t="shared" si="3"/>
        <v>36287.327024952137</v>
      </c>
      <c r="G114">
        <f t="shared" si="4"/>
        <v>0</v>
      </c>
      <c r="H114">
        <f t="shared" si="5"/>
        <v>11165.331392292956</v>
      </c>
      <c r="I114">
        <f t="shared" si="6"/>
        <v>11165.331392292956</v>
      </c>
      <c r="J114" s="41">
        <f t="shared" si="7"/>
        <v>1860.888565382161</v>
      </c>
      <c r="K114">
        <f t="shared" si="8"/>
        <v>4.2121900618489789</v>
      </c>
      <c r="L114">
        <f t="shared" si="9"/>
        <v>36.277486907674358</v>
      </c>
      <c r="M114" s="41">
        <f t="shared" si="10"/>
        <v>62.97547708534325</v>
      </c>
      <c r="N114" s="5">
        <f t="shared" si="11"/>
        <v>0</v>
      </c>
      <c r="O114" s="4">
        <f>SUM($N$54:N114)*0.1+$O$30</f>
        <v>3.7E-7</v>
      </c>
      <c r="P114" s="4">
        <f>-SUM(O114:$O$234)</f>
        <v>-4.4769999999999986E-5</v>
      </c>
      <c r="Q114" s="5">
        <f t="shared" si="12"/>
        <v>-7.3898071260508408E-7</v>
      </c>
      <c r="R114" s="4">
        <f>SUM($Q$54:Q114)*0.1+$O$8</f>
        <v>1.527461088265545E-4</v>
      </c>
      <c r="S114" s="4">
        <f>-SUM(R114:$R$234)</f>
        <v>-1.7582151394679259E-2</v>
      </c>
      <c r="T114">
        <f t="shared" si="13"/>
        <v>1.5274655695515245E-4</v>
      </c>
      <c r="U114">
        <f t="shared" si="14"/>
        <v>1.75822083942354E-2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25">
      <c r="A115" s="7"/>
      <c r="B115">
        <f t="shared" si="15"/>
        <v>6.0999999999999943</v>
      </c>
      <c r="C115">
        <f t="shared" si="0"/>
        <v>0</v>
      </c>
      <c r="D115">
        <f t="shared" si="1"/>
        <v>-1860.888565382161</v>
      </c>
      <c r="E115">
        <f t="shared" si="2"/>
        <v>0</v>
      </c>
      <c r="F115">
        <f t="shared" si="3"/>
        <v>36287.327024952137</v>
      </c>
      <c r="G115">
        <f t="shared" si="4"/>
        <v>0</v>
      </c>
      <c r="H115">
        <f t="shared" si="5"/>
        <v>11351.420248831171</v>
      </c>
      <c r="I115">
        <f t="shared" si="6"/>
        <v>11351.420248831171</v>
      </c>
      <c r="J115" s="41">
        <f t="shared" si="7"/>
        <v>1860.888565382161</v>
      </c>
      <c r="K115">
        <f t="shared" si="8"/>
        <v>4.2823932295464617</v>
      </c>
      <c r="L115">
        <f t="shared" si="9"/>
        <v>36.277486907674358</v>
      </c>
      <c r="M115" s="41">
        <f t="shared" si="10"/>
        <v>62.980211660345503</v>
      </c>
      <c r="N115" s="5">
        <f t="shared" si="11"/>
        <v>0</v>
      </c>
      <c r="O115" s="4">
        <f>SUM($N$54:N115)*0.1+$O$30</f>
        <v>3.7E-7</v>
      </c>
      <c r="P115" s="4">
        <f>-SUM(O115:$O$234)</f>
        <v>-4.4399999999999988E-5</v>
      </c>
      <c r="Q115" s="5">
        <f t="shared" si="12"/>
        <v>-7.5129705781516876E-7</v>
      </c>
      <c r="R115" s="4">
        <f>SUM($Q$54:Q115)*0.1+$O$8</f>
        <v>1.5267097912077297E-4</v>
      </c>
      <c r="S115" s="4">
        <f>-SUM(R115:$R$234)</f>
        <v>-1.7429405285852705E-2</v>
      </c>
      <c r="T115">
        <f t="shared" si="13"/>
        <v>1.5267142746989529E-4</v>
      </c>
      <c r="U115">
        <f t="shared" si="14"/>
        <v>1.7429461838465068E-2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25">
      <c r="A116" s="7"/>
      <c r="B116">
        <f t="shared" si="15"/>
        <v>6.199999999999994</v>
      </c>
      <c r="C116">
        <f t="shared" si="0"/>
        <v>0</v>
      </c>
      <c r="D116">
        <f t="shared" si="1"/>
        <v>-1860.888565382161</v>
      </c>
      <c r="E116">
        <f t="shared" si="2"/>
        <v>0</v>
      </c>
      <c r="F116">
        <f t="shared" si="3"/>
        <v>36287.327024952137</v>
      </c>
      <c r="G116">
        <f t="shared" si="4"/>
        <v>0</v>
      </c>
      <c r="H116">
        <f t="shared" si="5"/>
        <v>11537.509105369387</v>
      </c>
      <c r="I116">
        <f t="shared" si="6"/>
        <v>11537.509105369387</v>
      </c>
      <c r="J116" s="41">
        <f t="shared" si="7"/>
        <v>1860.888565382161</v>
      </c>
      <c r="K116">
        <f t="shared" si="8"/>
        <v>4.3525963972439445</v>
      </c>
      <c r="L116">
        <f t="shared" si="9"/>
        <v>36.277486907674358</v>
      </c>
      <c r="M116" s="41">
        <f t="shared" si="10"/>
        <v>62.985024128015979</v>
      </c>
      <c r="N116" s="5">
        <f t="shared" si="11"/>
        <v>0</v>
      </c>
      <c r="O116" s="4">
        <f>SUM($N$54:N116)*0.1+$O$30</f>
        <v>3.7E-7</v>
      </c>
      <c r="P116" s="4">
        <f>-SUM(O116:$O$234)</f>
        <v>-4.402999999999999E-5</v>
      </c>
      <c r="Q116" s="5">
        <f t="shared" si="12"/>
        <v>-7.6361340302525344E-7</v>
      </c>
      <c r="R116" s="4">
        <f>SUM($Q$54:Q116)*0.1+$O$8</f>
        <v>1.5259461778047045E-4</v>
      </c>
      <c r="S116" s="4">
        <f>-SUM(R116:$R$234)</f>
        <v>-1.727673430673193E-2</v>
      </c>
      <c r="T116">
        <f t="shared" si="13"/>
        <v>1.525950663539548E-4</v>
      </c>
      <c r="U116">
        <f t="shared" si="14"/>
        <v>1.727679041217749E-2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25">
      <c r="A117" s="7"/>
      <c r="B117">
        <f t="shared" si="15"/>
        <v>6.2999999999999936</v>
      </c>
      <c r="C117">
        <f t="shared" si="0"/>
        <v>0</v>
      </c>
      <c r="D117">
        <f t="shared" si="1"/>
        <v>-1860.888565382161</v>
      </c>
      <c r="E117">
        <f t="shared" si="2"/>
        <v>0</v>
      </c>
      <c r="F117">
        <f t="shared" si="3"/>
        <v>36287.327024952137</v>
      </c>
      <c r="G117">
        <f t="shared" si="4"/>
        <v>0</v>
      </c>
      <c r="H117">
        <f t="shared" si="5"/>
        <v>11723.597961907602</v>
      </c>
      <c r="I117">
        <f t="shared" si="6"/>
        <v>11723.597961907602</v>
      </c>
      <c r="J117" s="41">
        <f t="shared" si="7"/>
        <v>1860.888565382161</v>
      </c>
      <c r="K117">
        <f t="shared" si="8"/>
        <v>4.4227995649414273</v>
      </c>
      <c r="L117">
        <f t="shared" si="9"/>
        <v>36.277486907674358</v>
      </c>
      <c r="M117" s="41">
        <f t="shared" si="10"/>
        <v>62.989914470501546</v>
      </c>
      <c r="N117" s="5">
        <f t="shared" si="11"/>
        <v>0</v>
      </c>
      <c r="O117" s="4">
        <f>SUM($N$54:N117)*0.1+$O$30</f>
        <v>3.7E-7</v>
      </c>
      <c r="P117" s="4">
        <f>-SUM(O117:$O$234)</f>
        <v>-4.3659999999999992E-5</v>
      </c>
      <c r="Q117" s="5">
        <f t="shared" si="12"/>
        <v>-7.7592974823533823E-7</v>
      </c>
      <c r="R117" s="4">
        <f>SUM($Q$54:Q117)*0.1+$O$8</f>
        <v>1.5251702480564692E-4</v>
      </c>
      <c r="S117" s="4">
        <f>-SUM(R117:$R$234)</f>
        <v>-1.7124139688951462E-2</v>
      </c>
      <c r="T117">
        <f t="shared" si="13"/>
        <v>1.5251747360734219E-4</v>
      </c>
      <c r="U117">
        <f t="shared" si="14"/>
        <v>1.7124195347003102E-2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25">
      <c r="A118" s="7"/>
      <c r="B118">
        <f t="shared" si="15"/>
        <v>6.3999999999999932</v>
      </c>
      <c r="C118">
        <f t="shared" si="0"/>
        <v>0</v>
      </c>
      <c r="D118">
        <f t="shared" si="1"/>
        <v>-1860.888565382161</v>
      </c>
      <c r="E118">
        <f t="shared" si="2"/>
        <v>0</v>
      </c>
      <c r="F118">
        <f t="shared" si="3"/>
        <v>36287.327024952137</v>
      </c>
      <c r="G118">
        <f t="shared" si="4"/>
        <v>0</v>
      </c>
      <c r="H118">
        <f t="shared" si="5"/>
        <v>11909.686818445818</v>
      </c>
      <c r="I118">
        <f t="shared" si="6"/>
        <v>11909.686818445818</v>
      </c>
      <c r="J118" s="41">
        <f t="shared" si="7"/>
        <v>1860.888565382161</v>
      </c>
      <c r="K118">
        <f t="shared" si="8"/>
        <v>4.4930027326389101</v>
      </c>
      <c r="L118">
        <f t="shared" si="9"/>
        <v>36.277486907674358</v>
      </c>
      <c r="M118" s="41">
        <f t="shared" si="10"/>
        <v>62.994882669665749</v>
      </c>
      <c r="N118" s="5">
        <f t="shared" si="11"/>
        <v>0</v>
      </c>
      <c r="O118" s="4">
        <f>SUM($N$54:N118)*0.1+$O$30</f>
        <v>3.7E-7</v>
      </c>
      <c r="P118" s="4">
        <f>-SUM(O118:$O$234)</f>
        <v>-4.3289999999999994E-5</v>
      </c>
      <c r="Q118" s="5">
        <f t="shared" si="12"/>
        <v>-7.8824609344542291E-7</v>
      </c>
      <c r="R118" s="4">
        <f>SUM($Q$54:Q118)*0.1+$O$8</f>
        <v>1.5243820019630237E-4</v>
      </c>
      <c r="S118" s="4">
        <f>-SUM(R118:$R$234)</f>
        <v>-1.6971622664145813E-2</v>
      </c>
      <c r="T118">
        <f t="shared" si="13"/>
        <v>1.5243864923006881E-4</v>
      </c>
      <c r="U118">
        <f t="shared" si="14"/>
        <v>1.6971677874572325E-2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25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-1860.888565382161</v>
      </c>
      <c r="E119">
        <f t="shared" ref="E119:E182" si="19">IF(B119&lt;$B$41,$B$14,IF(AND($B$41&lt;=B119,B119&lt;$B$41+$G$8),$B$14+$B$17,$B$14+$B$17+$B$11))</f>
        <v>0</v>
      </c>
      <c r="F119">
        <f t="shared" ref="F119:F182" si="20">IF(B119&lt;$B$41,-$G$6*$B$13,IF(AND($B$41&lt;=B119,B119&lt;$B$41+$G$8),-$G$6*$B$13,-$G$6*$B$13-$G$5*$B$10))</f>
        <v>36287.327024952137</v>
      </c>
      <c r="G119">
        <f t="shared" ref="G119:G182" si="21">IF(B119&lt;$B$41,$B$14*B119,IF(AND($B$41&lt;=B119,B119&lt;$B$41+$G$8),$B$14*B119-(-B119+$B$41)*$B$17,$B$14*B119-(-B119+$B$41)*$B$17-(-B119+$B$41+$G$8)*$B$11+$G$5*$B$12))</f>
        <v>0</v>
      </c>
      <c r="H119">
        <f t="shared" ref="H119:H182" si="22">IF(B119&lt;$B$41,-$B$13*B119,IF(AND($B$41&lt;=B119,B119&lt;=$B$41+$G$8),-$B$13*B119+(-B119+B106)*B81,-$B$13*B119+(-B119+$B$41)*$B$16+(-B119+$B$41+$G$8)*$B$10))</f>
        <v>12095.775674984034</v>
      </c>
      <c r="I119">
        <f t="shared" ref="I119:I182" si="23">SQRT(SUMSQ(H119,G119))</f>
        <v>12095.775674984034</v>
      </c>
      <c r="J119" s="41">
        <f t="shared" ref="J119:J182" si="24">SQRT(SUMSQ(D119:E119))</f>
        <v>1860.888565382161</v>
      </c>
      <c r="K119">
        <f t="shared" ref="K119:K182" si="25">32*I119/(PI()*$G$13^3)</f>
        <v>4.563205900336393</v>
      </c>
      <c r="L119">
        <f t="shared" ref="L119:L182" si="26">16*F119/(PI()*$G$13^3)*$G$23</f>
        <v>36.277486907674358</v>
      </c>
      <c r="M119" s="41">
        <f t="shared" ref="M119:M182" si="27">SQRT(K119^2+3*L119^2)</f>
        <v>62.999928707089175</v>
      </c>
      <c r="N119" s="5">
        <f t="shared" ref="N119:N182" si="28">-G119/($G$15*$B$42)</f>
        <v>0</v>
      </c>
      <c r="O119" s="4">
        <f>SUM($N$54:N119)*0.1+$O$30</f>
        <v>3.7E-7</v>
      </c>
      <c r="P119" s="4">
        <f>-SUM(O119:$O$234)</f>
        <v>-4.2919999999999996E-5</v>
      </c>
      <c r="Q119" s="5">
        <f t="shared" ref="Q119:Q182" si="29">-H119/($B$42*$G$15)</f>
        <v>-8.0056243865550759E-7</v>
      </c>
      <c r="R119" s="4">
        <f>SUM($Q$54:Q119)*0.1+$O$8</f>
        <v>1.5235814395243681E-4</v>
      </c>
      <c r="S119" s="4">
        <f>-SUM(R119:$R$234)</f>
        <v>-1.6819184463949512E-2</v>
      </c>
      <c r="T119">
        <f t="shared" ref="T119:T182" si="30">SQRT(SUMSQ(O119,R119))</f>
        <v>1.5235859322214633E-4</v>
      </c>
      <c r="U119">
        <f t="shared" ref="U119:U182" si="31">SQRT(S119^2+P119^2)</f>
        <v>1.6819239226515587E-2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25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-1860.888565382161</v>
      </c>
      <c r="E120">
        <f t="shared" si="19"/>
        <v>0</v>
      </c>
      <c r="F120">
        <f t="shared" si="20"/>
        <v>36287.327024952137</v>
      </c>
      <c r="G120">
        <f t="shared" si="21"/>
        <v>0</v>
      </c>
      <c r="H120">
        <f t="shared" si="22"/>
        <v>12281.864531522249</v>
      </c>
      <c r="I120">
        <f t="shared" si="23"/>
        <v>12281.864531522249</v>
      </c>
      <c r="J120" s="41">
        <f t="shared" si="24"/>
        <v>1860.888565382161</v>
      </c>
      <c r="K120">
        <f t="shared" si="25"/>
        <v>4.6334090680338758</v>
      </c>
      <c r="L120">
        <f t="shared" si="26"/>
        <v>36.277486907674358</v>
      </c>
      <c r="M120" s="41">
        <f t="shared" si="27"/>
        <v>63.00505256406975</v>
      </c>
      <c r="N120" s="5">
        <f t="shared" si="28"/>
        <v>0</v>
      </c>
      <c r="O120" s="4">
        <f>SUM($N$54:N120)*0.1+$O$30</f>
        <v>3.7E-7</v>
      </c>
      <c r="P120" s="4">
        <f>-SUM(O120:$O$234)</f>
        <v>-4.2549999999999997E-5</v>
      </c>
      <c r="Q120" s="5">
        <f t="shared" si="29"/>
        <v>-8.1287878386559238E-7</v>
      </c>
      <c r="R120" s="4">
        <f>SUM($Q$54:Q120)*0.1+$O$8</f>
        <v>1.5227685607405026E-4</v>
      </c>
      <c r="S120" s="4">
        <f>-SUM(R120:$R$234)</f>
        <v>-1.6666826319997077E-2</v>
      </c>
      <c r="T120">
        <f t="shared" si="30"/>
        <v>1.522773055835866E-4</v>
      </c>
      <c r="U120">
        <f t="shared" si="31"/>
        <v>1.6666880634463286E-2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25">
      <c r="A121" s="7"/>
      <c r="B121">
        <f t="shared" si="32"/>
        <v>6.6999999999999922</v>
      </c>
      <c r="C121">
        <f t="shared" si="17"/>
        <v>0</v>
      </c>
      <c r="D121">
        <f t="shared" si="18"/>
        <v>-1860.888565382161</v>
      </c>
      <c r="E121">
        <f t="shared" si="19"/>
        <v>0</v>
      </c>
      <c r="F121">
        <f t="shared" si="20"/>
        <v>36287.327024952137</v>
      </c>
      <c r="G121">
        <f t="shared" si="21"/>
        <v>0</v>
      </c>
      <c r="H121">
        <f t="shared" si="22"/>
        <v>12467.953388060465</v>
      </c>
      <c r="I121">
        <f t="shared" si="23"/>
        <v>12467.953388060465</v>
      </c>
      <c r="J121" s="41">
        <f t="shared" si="24"/>
        <v>1860.888565382161</v>
      </c>
      <c r="K121">
        <f t="shared" si="25"/>
        <v>4.7036122357313586</v>
      </c>
      <c r="L121">
        <f t="shared" si="26"/>
        <v>36.277486907674358</v>
      </c>
      <c r="M121" s="41">
        <f t="shared" si="27"/>
        <v>63.010254221623129</v>
      </c>
      <c r="N121" s="5">
        <f t="shared" si="28"/>
        <v>0</v>
      </c>
      <c r="O121" s="4">
        <f>SUM($N$54:N121)*0.1+$O$30</f>
        <v>3.7E-7</v>
      </c>
      <c r="P121" s="4">
        <f>-SUM(O121:$O$234)</f>
        <v>-4.2179999999999999E-5</v>
      </c>
      <c r="Q121" s="5">
        <f t="shared" si="29"/>
        <v>-8.2519512907567706E-7</v>
      </c>
      <c r="R121" s="4">
        <f>SUM($Q$54:Q121)*0.1+$O$8</f>
        <v>1.521943365611427E-4</v>
      </c>
      <c r="S121" s="4">
        <f>-SUM(R121:$R$234)</f>
        <v>-1.6514549463923025E-2</v>
      </c>
      <c r="T121">
        <f t="shared" si="30"/>
        <v>1.5219478631440164E-4</v>
      </c>
      <c r="U121">
        <f t="shared" si="31"/>
        <v>1.6514603330045813E-2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25">
      <c r="A122" s="7"/>
      <c r="B122">
        <f t="shared" si="32"/>
        <v>6.7999999999999918</v>
      </c>
      <c r="C122">
        <f t="shared" si="17"/>
        <v>0</v>
      </c>
      <c r="D122">
        <f t="shared" si="18"/>
        <v>-1860.888565382161</v>
      </c>
      <c r="E122">
        <f t="shared" si="19"/>
        <v>0</v>
      </c>
      <c r="F122">
        <f t="shared" si="20"/>
        <v>36287.327024952137</v>
      </c>
      <c r="G122">
        <f t="shared" si="21"/>
        <v>0</v>
      </c>
      <c r="H122">
        <f t="shared" si="22"/>
        <v>12654.042244598679</v>
      </c>
      <c r="I122">
        <f t="shared" si="23"/>
        <v>12654.042244598679</v>
      </c>
      <c r="J122" s="41">
        <f t="shared" si="24"/>
        <v>1860.888565382161</v>
      </c>
      <c r="K122">
        <f t="shared" si="25"/>
        <v>4.7738154034288414</v>
      </c>
      <c r="L122">
        <f t="shared" si="26"/>
        <v>36.277486907674358</v>
      </c>
      <c r="M122" s="41">
        <f t="shared" si="27"/>
        <v>63.015533660483015</v>
      </c>
      <c r="N122" s="5">
        <f t="shared" si="28"/>
        <v>0</v>
      </c>
      <c r="O122" s="4">
        <f>SUM($N$54:N122)*0.1+$O$30</f>
        <v>3.7E-7</v>
      </c>
      <c r="P122" s="4">
        <f>-SUM(O122:$O$234)</f>
        <v>-4.1810000000000001E-5</v>
      </c>
      <c r="Q122" s="5">
        <f t="shared" si="29"/>
        <v>-8.3751147428576164E-7</v>
      </c>
      <c r="R122" s="4">
        <f>SUM($Q$54:Q122)*0.1+$O$8</f>
        <v>1.5211058541371412E-4</v>
      </c>
      <c r="S122" s="4">
        <f>-SUM(R122:$R$234)</f>
        <v>-1.6362355127361883E-2</v>
      </c>
      <c r="T122">
        <f t="shared" si="30"/>
        <v>1.521110354146037E-4</v>
      </c>
      <c r="U122">
        <f t="shared" si="31"/>
        <v>1.6362408544893559E-2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25">
      <c r="A123" s="7"/>
      <c r="B123">
        <f t="shared" si="32"/>
        <v>6.8999999999999915</v>
      </c>
      <c r="C123">
        <f t="shared" si="17"/>
        <v>0</v>
      </c>
      <c r="D123">
        <f t="shared" si="18"/>
        <v>-1860.888565382161</v>
      </c>
      <c r="E123">
        <f t="shared" si="19"/>
        <v>0</v>
      </c>
      <c r="F123">
        <f t="shared" si="20"/>
        <v>36287.327024952137</v>
      </c>
      <c r="G123">
        <f t="shared" si="21"/>
        <v>0</v>
      </c>
      <c r="H123">
        <f t="shared" si="22"/>
        <v>12840.131101136894</v>
      </c>
      <c r="I123">
        <f t="shared" si="23"/>
        <v>12840.131101136894</v>
      </c>
      <c r="J123" s="41">
        <f t="shared" si="24"/>
        <v>1860.888565382161</v>
      </c>
      <c r="K123">
        <f t="shared" si="25"/>
        <v>4.8440185711263242</v>
      </c>
      <c r="L123">
        <f t="shared" si="26"/>
        <v>36.277486907674358</v>
      </c>
      <c r="M123" s="41">
        <f t="shared" si="27"/>
        <v>63.020890861101527</v>
      </c>
      <c r="N123" s="5">
        <f t="shared" si="28"/>
        <v>0</v>
      </c>
      <c r="O123" s="4">
        <f>SUM($N$54:N123)*0.1+$O$30</f>
        <v>3.7E-7</v>
      </c>
      <c r="P123" s="4">
        <f>-SUM(O123:$O$234)</f>
        <v>-4.1440000000000003E-5</v>
      </c>
      <c r="Q123" s="5">
        <f t="shared" si="29"/>
        <v>-8.4982781949584643E-7</v>
      </c>
      <c r="R123" s="4">
        <f>SUM($Q$54:Q123)*0.1+$O$8</f>
        <v>1.5202560263176453E-4</v>
      </c>
      <c r="S123" s="4">
        <f>-SUM(R123:$R$234)</f>
        <v>-1.6210244541948169E-2</v>
      </c>
      <c r="T123">
        <f t="shared" si="30"/>
        <v>1.5202605288420525E-4</v>
      </c>
      <c r="U123">
        <f t="shared" si="31"/>
        <v>1.6210297510636885E-2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25">
      <c r="A124" s="7"/>
      <c r="B124">
        <f t="shared" si="32"/>
        <v>6.9999999999999911</v>
      </c>
      <c r="C124">
        <f t="shared" si="17"/>
        <v>0</v>
      </c>
      <c r="D124">
        <f t="shared" si="18"/>
        <v>-1860.888565382161</v>
      </c>
      <c r="E124">
        <f t="shared" si="19"/>
        <v>0</v>
      </c>
      <c r="F124">
        <f t="shared" si="20"/>
        <v>36287.327024952137</v>
      </c>
      <c r="G124">
        <f t="shared" si="21"/>
        <v>0</v>
      </c>
      <c r="H124">
        <f t="shared" si="22"/>
        <v>13026.21995767511</v>
      </c>
      <c r="I124">
        <f t="shared" si="23"/>
        <v>13026.21995767511</v>
      </c>
      <c r="J124" s="41">
        <f t="shared" si="24"/>
        <v>1860.888565382161</v>
      </c>
      <c r="K124">
        <f t="shared" si="25"/>
        <v>4.914221738823807</v>
      </c>
      <c r="L124">
        <f t="shared" si="26"/>
        <v>36.277486907674358</v>
      </c>
      <c r="M124" s="41">
        <f t="shared" si="27"/>
        <v>63.026325803649556</v>
      </c>
      <c r="N124" s="5">
        <f t="shared" si="28"/>
        <v>0</v>
      </c>
      <c r="O124" s="4">
        <f>SUM($N$54:N124)*0.1+$O$30</f>
        <v>3.7E-7</v>
      </c>
      <c r="P124" s="4">
        <f>-SUM(O124:$O$234)</f>
        <v>-4.1070000000000005E-5</v>
      </c>
      <c r="Q124" s="5">
        <f t="shared" si="29"/>
        <v>-8.6214416470593111E-7</v>
      </c>
      <c r="R124" s="4">
        <f>SUM($Q$54:Q124)*0.1+$O$8</f>
        <v>1.5193938821529395E-4</v>
      </c>
      <c r="S124" s="4">
        <f>-SUM(R124:$R$234)</f>
        <v>-1.6058218939316405E-2</v>
      </c>
      <c r="T124">
        <f t="shared" si="30"/>
        <v>1.5193983872321902E-4</v>
      </c>
      <c r="U124">
        <f t="shared" si="31"/>
        <v>1.6058271458906159E-2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25">
      <c r="A125" s="7"/>
      <c r="B125">
        <f t="shared" si="32"/>
        <v>7.0999999999999908</v>
      </c>
      <c r="C125">
        <f t="shared" si="17"/>
        <v>0</v>
      </c>
      <c r="D125">
        <f t="shared" si="18"/>
        <v>-1860.888565382161</v>
      </c>
      <c r="E125">
        <f t="shared" si="19"/>
        <v>0</v>
      </c>
      <c r="F125">
        <f t="shared" si="20"/>
        <v>36287.327024952137</v>
      </c>
      <c r="G125">
        <f t="shared" si="21"/>
        <v>0</v>
      </c>
      <c r="H125">
        <f t="shared" si="22"/>
        <v>13212.308814213326</v>
      </c>
      <c r="I125">
        <f t="shared" si="23"/>
        <v>13212.308814213326</v>
      </c>
      <c r="J125" s="41">
        <f t="shared" si="24"/>
        <v>1860.888565382161</v>
      </c>
      <c r="K125">
        <f t="shared" si="25"/>
        <v>4.9844249065212898</v>
      </c>
      <c r="L125">
        <f t="shared" si="26"/>
        <v>36.277486907674358</v>
      </c>
      <c r="M125" s="41">
        <f t="shared" si="27"/>
        <v>63.031838468017128</v>
      </c>
      <c r="N125" s="5">
        <f t="shared" si="28"/>
        <v>0</v>
      </c>
      <c r="O125" s="4">
        <f>SUM($N$54:N125)*0.1+$O$30</f>
        <v>3.7E-7</v>
      </c>
      <c r="P125" s="4">
        <f>-SUM(O125:$O$234)</f>
        <v>-4.0700000000000007E-5</v>
      </c>
      <c r="Q125" s="5">
        <f t="shared" si="29"/>
        <v>-8.7446050991601579E-7</v>
      </c>
      <c r="R125" s="4">
        <f>SUM($Q$54:Q125)*0.1+$O$8</f>
        <v>1.5185194216430235E-4</v>
      </c>
      <c r="S125" s="4">
        <f>-SUM(R125:$R$234)</f>
        <v>-1.5906279551101108E-2</v>
      </c>
      <c r="T125">
        <f t="shared" si="30"/>
        <v>1.518523929316579E-4</v>
      </c>
      <c r="U125">
        <f t="shared" si="31"/>
        <v>1.5906331621331718E-2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25">
      <c r="A126" s="7"/>
      <c r="B126">
        <f t="shared" si="32"/>
        <v>7.1999999999999904</v>
      </c>
      <c r="C126">
        <f t="shared" si="17"/>
        <v>0</v>
      </c>
      <c r="D126">
        <f t="shared" si="18"/>
        <v>-1860.888565382161</v>
      </c>
      <c r="E126">
        <f t="shared" si="19"/>
        <v>0</v>
      </c>
      <c r="F126">
        <f t="shared" si="20"/>
        <v>36287.327024952137</v>
      </c>
      <c r="G126">
        <f t="shared" si="21"/>
        <v>0</v>
      </c>
      <c r="H126">
        <f t="shared" si="22"/>
        <v>13398.397670751541</v>
      </c>
      <c r="I126">
        <f t="shared" si="23"/>
        <v>13398.397670751541</v>
      </c>
      <c r="J126" s="41">
        <f t="shared" si="24"/>
        <v>1860.888565382161</v>
      </c>
      <c r="K126">
        <f t="shared" si="25"/>
        <v>5.0546280742187726</v>
      </c>
      <c r="L126">
        <f t="shared" si="26"/>
        <v>36.277486907674358</v>
      </c>
      <c r="M126" s="41">
        <f t="shared" si="27"/>
        <v>63.037428833813763</v>
      </c>
      <c r="N126" s="5">
        <f t="shared" si="28"/>
        <v>0</v>
      </c>
      <c r="O126" s="4">
        <f>SUM($N$54:N126)*0.1+$O$30</f>
        <v>3.7E-7</v>
      </c>
      <c r="P126" s="4">
        <f>-SUM(O126:$O$234)</f>
        <v>-4.0330000000000009E-5</v>
      </c>
      <c r="Q126" s="5">
        <f t="shared" si="29"/>
        <v>-8.8677685512610047E-7</v>
      </c>
      <c r="R126" s="4">
        <f>SUM($Q$54:Q126)*0.1+$O$8</f>
        <v>1.5176326447878974E-4</v>
      </c>
      <c r="S126" s="4">
        <f>-SUM(R126:$R$234)</f>
        <v>-1.5754427608936809E-2</v>
      </c>
      <c r="T126">
        <f t="shared" si="30"/>
        <v>1.5176371550953502E-4</v>
      </c>
      <c r="U126">
        <f t="shared" si="31"/>
        <v>1.5754479229543907E-2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25">
      <c r="A127" s="7"/>
      <c r="B127">
        <f t="shared" si="32"/>
        <v>7.2999999999999901</v>
      </c>
      <c r="C127">
        <f t="shared" si="17"/>
        <v>0</v>
      </c>
      <c r="D127">
        <f t="shared" si="18"/>
        <v>-1860.888565382161</v>
      </c>
      <c r="E127">
        <f t="shared" si="19"/>
        <v>0</v>
      </c>
      <c r="F127">
        <f t="shared" si="20"/>
        <v>36287.327024952137</v>
      </c>
      <c r="G127">
        <f t="shared" si="21"/>
        <v>0</v>
      </c>
      <c r="H127">
        <f t="shared" si="22"/>
        <v>13584.486527289757</v>
      </c>
      <c r="I127">
        <f t="shared" si="23"/>
        <v>13584.486527289757</v>
      </c>
      <c r="J127" s="41">
        <f t="shared" si="24"/>
        <v>1860.888565382161</v>
      </c>
      <c r="K127">
        <f t="shared" si="25"/>
        <v>5.1248312419162554</v>
      </c>
      <c r="L127">
        <f t="shared" si="26"/>
        <v>36.277486907674358</v>
      </c>
      <c r="M127" s="41">
        <f t="shared" si="27"/>
        <v>63.043096880368864</v>
      </c>
      <c r="N127" s="5">
        <f t="shared" si="28"/>
        <v>0</v>
      </c>
      <c r="O127" s="4">
        <f>SUM($N$54:N127)*0.1+$O$30</f>
        <v>3.7E-7</v>
      </c>
      <c r="P127" s="4">
        <f>-SUM(O127:$O$234)</f>
        <v>-3.996000000000001E-5</v>
      </c>
      <c r="Q127" s="5">
        <f t="shared" si="29"/>
        <v>-8.9909320033618526E-7</v>
      </c>
      <c r="R127" s="4">
        <f>SUM($Q$54:Q127)*0.1+$O$8</f>
        <v>1.5167335515875612E-4</v>
      </c>
      <c r="S127" s="4">
        <f>-SUM(R127:$R$234)</f>
        <v>-1.5602664344458015E-2</v>
      </c>
      <c r="T127">
        <f t="shared" si="30"/>
        <v>1.5167380645686378E-4</v>
      </c>
      <c r="U127">
        <f t="shared" si="31"/>
        <v>1.5602715515173038E-2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25">
      <c r="A128" s="7"/>
      <c r="B128">
        <f t="shared" si="32"/>
        <v>7.3999999999999897</v>
      </c>
      <c r="C128">
        <f t="shared" si="17"/>
        <v>0</v>
      </c>
      <c r="D128">
        <f t="shared" si="18"/>
        <v>-1860.888565382161</v>
      </c>
      <c r="E128">
        <f t="shared" si="19"/>
        <v>0</v>
      </c>
      <c r="F128">
        <f t="shared" si="20"/>
        <v>36287.327024952137</v>
      </c>
      <c r="G128">
        <f t="shared" si="21"/>
        <v>0</v>
      </c>
      <c r="H128">
        <f t="shared" si="22"/>
        <v>13770.575383827972</v>
      </c>
      <c r="I128">
        <f t="shared" si="23"/>
        <v>13770.575383827972</v>
      </c>
      <c r="J128" s="41">
        <f t="shared" si="24"/>
        <v>1860.888565382161</v>
      </c>
      <c r="K128">
        <f t="shared" si="25"/>
        <v>5.1950344096137382</v>
      </c>
      <c r="L128">
        <f t="shared" si="26"/>
        <v>36.277486907674358</v>
      </c>
      <c r="M128" s="41">
        <f t="shared" si="27"/>
        <v>63.048842586732114</v>
      </c>
      <c r="N128" s="5">
        <f t="shared" si="28"/>
        <v>0</v>
      </c>
      <c r="O128" s="4">
        <f>SUM($N$54:N128)*0.1+$O$30</f>
        <v>3.7E-7</v>
      </c>
      <c r="P128" s="4">
        <f>-SUM(O128:$O$234)</f>
        <v>-3.9590000000000012E-5</v>
      </c>
      <c r="Q128" s="5">
        <f t="shared" si="29"/>
        <v>-9.1140954554626994E-7</v>
      </c>
      <c r="R128" s="4">
        <f>SUM($Q$54:Q128)*0.1+$O$8</f>
        <v>1.5158221420420148E-4</v>
      </c>
      <c r="S128" s="4">
        <f>-SUM(R128:$R$234)</f>
        <v>-1.545099098929926E-2</v>
      </c>
      <c r="T128">
        <f t="shared" si="30"/>
        <v>1.5158266577365771E-4</v>
      </c>
      <c r="U128">
        <f t="shared" si="31"/>
        <v>1.5451041709849435E-2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25">
      <c r="A129" s="7"/>
      <c r="B129">
        <f t="shared" si="32"/>
        <v>7.4999999999999893</v>
      </c>
      <c r="C129">
        <f t="shared" si="17"/>
        <v>0</v>
      </c>
      <c r="D129">
        <f t="shared" si="18"/>
        <v>-1860.888565382161</v>
      </c>
      <c r="E129">
        <f t="shared" si="19"/>
        <v>0</v>
      </c>
      <c r="F129">
        <f t="shared" si="20"/>
        <v>36287.327024952137</v>
      </c>
      <c r="G129">
        <f t="shared" si="21"/>
        <v>0</v>
      </c>
      <c r="H129">
        <f t="shared" si="22"/>
        <v>13956.664240366188</v>
      </c>
      <c r="I129">
        <f t="shared" si="23"/>
        <v>13956.664240366188</v>
      </c>
      <c r="J129" s="41">
        <f t="shared" si="24"/>
        <v>1860.888565382161</v>
      </c>
      <c r="K129">
        <f t="shared" si="25"/>
        <v>5.265237577311221</v>
      </c>
      <c r="L129">
        <f t="shared" si="26"/>
        <v>36.277486907674358</v>
      </c>
      <c r="M129" s="41">
        <f t="shared" si="27"/>
        <v>63.054665931673796</v>
      </c>
      <c r="N129" s="5">
        <f t="shared" si="28"/>
        <v>0</v>
      </c>
      <c r="O129" s="4">
        <f>SUM($N$54:N129)*0.1+$O$30</f>
        <v>3.7E-7</v>
      </c>
      <c r="P129" s="4">
        <f>-SUM(O129:$O$234)</f>
        <v>-3.9220000000000014E-5</v>
      </c>
      <c r="Q129" s="5">
        <f t="shared" si="29"/>
        <v>-9.2372589075635462E-7</v>
      </c>
      <c r="R129" s="4">
        <f>SUM($Q$54:Q129)*0.1+$O$8</f>
        <v>1.5148984161512586E-4</v>
      </c>
      <c r="S129" s="4">
        <f>-SUM(R129:$R$234)</f>
        <v>-1.5299408775095056E-2</v>
      </c>
      <c r="T129">
        <f t="shared" si="30"/>
        <v>1.5149029345993067E-4</v>
      </c>
      <c r="U129">
        <f t="shared" si="31"/>
        <v>1.5299459045203384E-2</v>
      </c>
      <c r="X129" s="1"/>
    </row>
    <row r="130" spans="1:24" x14ac:dyDescent="0.25">
      <c r="A130" s="7"/>
      <c r="B130">
        <f t="shared" si="32"/>
        <v>7.599999999999989</v>
      </c>
      <c r="C130">
        <f t="shared" si="17"/>
        <v>0</v>
      </c>
      <c r="D130">
        <f t="shared" si="18"/>
        <v>-1860.888565382161</v>
      </c>
      <c r="E130">
        <f t="shared" si="19"/>
        <v>0</v>
      </c>
      <c r="F130">
        <f t="shared" si="20"/>
        <v>36287.327024952137</v>
      </c>
      <c r="G130">
        <f t="shared" si="21"/>
        <v>0</v>
      </c>
      <c r="H130">
        <f t="shared" si="22"/>
        <v>14142.753096904404</v>
      </c>
      <c r="I130">
        <f t="shared" si="23"/>
        <v>14142.753096904404</v>
      </c>
      <c r="J130" s="41">
        <f t="shared" si="24"/>
        <v>1860.888565382161</v>
      </c>
      <c r="K130">
        <f t="shared" si="25"/>
        <v>5.3354407450087038</v>
      </c>
      <c r="L130">
        <f t="shared" si="26"/>
        <v>36.277486907674358</v>
      </c>
      <c r="M130" s="41">
        <f t="shared" si="27"/>
        <v>63.060566893685255</v>
      </c>
      <c r="N130" s="5">
        <f t="shared" si="28"/>
        <v>0</v>
      </c>
      <c r="O130" s="4">
        <f>SUM($N$54:N130)*0.1+$O$30</f>
        <v>3.7E-7</v>
      </c>
      <c r="P130" s="4">
        <f>-SUM(O130:$O$234)</f>
        <v>-3.8850000000000016E-5</v>
      </c>
      <c r="Q130" s="5">
        <f t="shared" si="29"/>
        <v>-9.3604223596643941E-7</v>
      </c>
      <c r="R130" s="4">
        <f>SUM($Q$54:Q130)*0.1+$O$8</f>
        <v>1.5139623739152922E-4</v>
      </c>
      <c r="S130" s="4">
        <f>-SUM(R130:$R$234)</f>
        <v>-1.5147918933479934E-2</v>
      </c>
      <c r="T130">
        <f t="shared" si="30"/>
        <v>1.5139668951569669E-4</v>
      </c>
      <c r="U130">
        <f t="shared" si="31"/>
        <v>1.5147968752865179E-2</v>
      </c>
      <c r="X130" s="1"/>
    </row>
    <row r="131" spans="1:24" x14ac:dyDescent="0.25">
      <c r="A131" s="7"/>
      <c r="B131">
        <f t="shared" si="32"/>
        <v>7.6999999999999886</v>
      </c>
      <c r="C131">
        <f t="shared" si="17"/>
        <v>0</v>
      </c>
      <c r="D131">
        <f t="shared" si="18"/>
        <v>-1860.888565382161</v>
      </c>
      <c r="E131">
        <f t="shared" si="19"/>
        <v>0</v>
      </c>
      <c r="F131">
        <f t="shared" si="20"/>
        <v>36287.327024952137</v>
      </c>
      <c r="G131">
        <f t="shared" si="21"/>
        <v>0</v>
      </c>
      <c r="H131">
        <f t="shared" si="22"/>
        <v>14328.841953442619</v>
      </c>
      <c r="I131">
        <f t="shared" si="23"/>
        <v>14328.841953442619</v>
      </c>
      <c r="J131" s="41">
        <f t="shared" si="24"/>
        <v>1860.888565382161</v>
      </c>
      <c r="K131">
        <f t="shared" si="25"/>
        <v>5.4056439127061866</v>
      </c>
      <c r="L131">
        <f t="shared" si="26"/>
        <v>36.277486907674358</v>
      </c>
      <c r="M131" s="41">
        <f t="shared" si="27"/>
        <v>63.066545450979248</v>
      </c>
      <c r="N131" s="5">
        <f t="shared" si="28"/>
        <v>0</v>
      </c>
      <c r="O131" s="4">
        <f>SUM($N$54:N131)*0.1+$O$30</f>
        <v>3.7E-7</v>
      </c>
      <c r="P131" s="4">
        <f>-SUM(O131:$O$234)</f>
        <v>-3.8480000000000018E-5</v>
      </c>
      <c r="Q131" s="5">
        <f t="shared" si="29"/>
        <v>-9.4835858117652409E-7</v>
      </c>
      <c r="R131" s="4">
        <f>SUM($Q$54:Q131)*0.1+$O$8</f>
        <v>1.5130140153341156E-4</v>
      </c>
      <c r="S131" s="4">
        <f>-SUM(R131:$R$234)</f>
        <v>-1.4996522696088402E-2</v>
      </c>
      <c r="T131">
        <f t="shared" si="30"/>
        <v>1.5130185394097005E-4</v>
      </c>
      <c r="U131">
        <f t="shared" si="31"/>
        <v>1.4996572064465084E-2</v>
      </c>
      <c r="X131" s="1"/>
    </row>
    <row r="132" spans="1:24" x14ac:dyDescent="0.25">
      <c r="A132" s="7"/>
      <c r="B132">
        <f t="shared" si="32"/>
        <v>7.7999999999999883</v>
      </c>
      <c r="C132">
        <f t="shared" si="17"/>
        <v>0</v>
      </c>
      <c r="D132">
        <f t="shared" si="18"/>
        <v>-1860.888565382161</v>
      </c>
      <c r="E132">
        <f t="shared" si="19"/>
        <v>0</v>
      </c>
      <c r="F132">
        <f t="shared" si="20"/>
        <v>36287.327024952137</v>
      </c>
      <c r="G132">
        <f t="shared" si="21"/>
        <v>0</v>
      </c>
      <c r="H132">
        <f t="shared" si="22"/>
        <v>14514.930809980833</v>
      </c>
      <c r="I132">
        <f t="shared" si="23"/>
        <v>14514.930809980833</v>
      </c>
      <c r="J132" s="41">
        <f t="shared" si="24"/>
        <v>1860.888565382161</v>
      </c>
      <c r="K132">
        <f t="shared" si="25"/>
        <v>5.4758470804036694</v>
      </c>
      <c r="L132">
        <f t="shared" si="26"/>
        <v>36.277486907674358</v>
      </c>
      <c r="M132" s="41">
        <f t="shared" si="27"/>
        <v>63.072601581490353</v>
      </c>
      <c r="N132" s="5">
        <f t="shared" si="28"/>
        <v>0</v>
      </c>
      <c r="O132" s="4">
        <f>SUM($N$54:N132)*0.1+$O$30</f>
        <v>3.7E-7</v>
      </c>
      <c r="P132" s="4">
        <f>-SUM(O132:$O$234)</f>
        <v>-3.811000000000002E-5</v>
      </c>
      <c r="Q132" s="5">
        <f t="shared" si="29"/>
        <v>-9.6067492638660877E-7</v>
      </c>
      <c r="R132" s="4">
        <f>SUM($Q$54:Q132)*0.1+$O$8</f>
        <v>1.5120533404077289E-4</v>
      </c>
      <c r="S132" s="4">
        <f>-SUM(R132:$R$234)</f>
        <v>-1.4845221294554992E-2</v>
      </c>
      <c r="T132">
        <f t="shared" si="30"/>
        <v>1.5120578673576523E-4</v>
      </c>
      <c r="U132">
        <f t="shared" si="31"/>
        <v>1.4845270211633366E-2</v>
      </c>
      <c r="X132" s="1"/>
    </row>
    <row r="133" spans="1:24" x14ac:dyDescent="0.25">
      <c r="A133" s="7"/>
      <c r="B133">
        <f t="shared" si="32"/>
        <v>7.8999999999999879</v>
      </c>
      <c r="C133">
        <f t="shared" si="17"/>
        <v>0</v>
      </c>
      <c r="D133">
        <f t="shared" si="18"/>
        <v>-1860.888565382161</v>
      </c>
      <c r="E133">
        <f t="shared" si="19"/>
        <v>0</v>
      </c>
      <c r="F133">
        <f t="shared" si="20"/>
        <v>36287.327024952137</v>
      </c>
      <c r="G133">
        <f t="shared" si="21"/>
        <v>0</v>
      </c>
      <c r="H133">
        <f t="shared" si="22"/>
        <v>14701.019666519049</v>
      </c>
      <c r="I133">
        <f t="shared" si="23"/>
        <v>14701.019666519049</v>
      </c>
      <c r="J133" s="41">
        <f t="shared" si="24"/>
        <v>1860.888565382161</v>
      </c>
      <c r="K133">
        <f t="shared" si="25"/>
        <v>5.5460502481011522</v>
      </c>
      <c r="L133">
        <f t="shared" si="26"/>
        <v>36.277486907674358</v>
      </c>
      <c r="M133" s="41">
        <f t="shared" si="27"/>
        <v>63.078735262875369</v>
      </c>
      <c r="N133" s="5">
        <f t="shared" si="28"/>
        <v>0</v>
      </c>
      <c r="O133" s="4">
        <f>SUM($N$54:N133)*0.1+$O$30</f>
        <v>3.7E-7</v>
      </c>
      <c r="P133" s="4">
        <f>-SUM(O133:$O$234)</f>
        <v>-3.7740000000000022E-5</v>
      </c>
      <c r="Q133" s="5">
        <f t="shared" si="29"/>
        <v>-9.7299127159669346E-7</v>
      </c>
      <c r="R133" s="4">
        <f>SUM($Q$54:Q133)*0.1+$O$8</f>
        <v>1.5110803491361324E-4</v>
      </c>
      <c r="S133" s="4">
        <f>-SUM(R133:$R$234)</f>
        <v>-1.469401596051422E-2</v>
      </c>
      <c r="T133">
        <f t="shared" si="30"/>
        <v>1.5110848790009698E-4</v>
      </c>
      <c r="U133">
        <f t="shared" si="31"/>
        <v>1.469406442600027E-2</v>
      </c>
      <c r="X133" s="1"/>
    </row>
    <row r="134" spans="1:24" x14ac:dyDescent="0.25">
      <c r="A134" s="7"/>
      <c r="B134">
        <f t="shared" si="32"/>
        <v>7.9999999999999876</v>
      </c>
      <c r="C134">
        <f t="shared" si="17"/>
        <v>0</v>
      </c>
      <c r="D134">
        <f t="shared" si="18"/>
        <v>-1860.888565382161</v>
      </c>
      <c r="E134">
        <f t="shared" si="19"/>
        <v>0</v>
      </c>
      <c r="F134">
        <f t="shared" si="20"/>
        <v>36287.327024952137</v>
      </c>
      <c r="G134">
        <f t="shared" si="21"/>
        <v>0</v>
      </c>
      <c r="H134">
        <f t="shared" si="22"/>
        <v>14887.108523057264</v>
      </c>
      <c r="I134">
        <f t="shared" si="23"/>
        <v>14887.108523057264</v>
      </c>
      <c r="J134" s="41">
        <f t="shared" si="24"/>
        <v>1860.888565382161</v>
      </c>
      <c r="K134">
        <f t="shared" si="25"/>
        <v>5.616253415798635</v>
      </c>
      <c r="L134">
        <f t="shared" si="26"/>
        <v>36.277486907674358</v>
      </c>
      <c r="M134" s="41">
        <f t="shared" si="27"/>
        <v>63.084946472513742</v>
      </c>
      <c r="N134" s="5">
        <f t="shared" si="28"/>
        <v>0</v>
      </c>
      <c r="O134" s="4">
        <f>SUM($N$54:N134)*0.1+$O$30</f>
        <v>3.7E-7</v>
      </c>
      <c r="P134" s="4">
        <f>-SUM(O134:$O$234)</f>
        <v>-3.7370000000000023E-5</v>
      </c>
      <c r="Q134" s="5">
        <f t="shared" si="29"/>
        <v>-9.8530761680677814E-7</v>
      </c>
      <c r="R134" s="4">
        <f>SUM($Q$54:Q134)*0.1+$O$8</f>
        <v>1.5100950415193254E-4</v>
      </c>
      <c r="S134" s="4">
        <f>-SUM(R134:$R$234)</f>
        <v>-1.4542907925600606E-2</v>
      </c>
      <c r="T134">
        <f t="shared" si="30"/>
        <v>1.5100995743398026E-4</v>
      </c>
      <c r="U134">
        <f t="shared" si="31"/>
        <v>1.4542955939196025E-2</v>
      </c>
      <c r="X134" s="1"/>
    </row>
    <row r="135" spans="1:24" x14ac:dyDescent="0.25">
      <c r="A135" s="7"/>
      <c r="B135">
        <f t="shared" si="32"/>
        <v>8.0999999999999872</v>
      </c>
      <c r="C135">
        <f t="shared" si="17"/>
        <v>0</v>
      </c>
      <c r="D135">
        <f t="shared" si="18"/>
        <v>-1860.888565382161</v>
      </c>
      <c r="E135">
        <f t="shared" si="19"/>
        <v>0</v>
      </c>
      <c r="F135">
        <f t="shared" si="20"/>
        <v>36287.327024952137</v>
      </c>
      <c r="G135">
        <f t="shared" si="21"/>
        <v>0</v>
      </c>
      <c r="H135">
        <f t="shared" si="22"/>
        <v>15073.19737959548</v>
      </c>
      <c r="I135">
        <f t="shared" si="23"/>
        <v>15073.19737959548</v>
      </c>
      <c r="J135" s="41">
        <f t="shared" si="24"/>
        <v>1860.888565382161</v>
      </c>
      <c r="K135">
        <f t="shared" si="25"/>
        <v>5.6864565834961178</v>
      </c>
      <c r="L135">
        <f t="shared" si="26"/>
        <v>36.277486907674358</v>
      </c>
      <c r="M135" s="41">
        <f t="shared" si="27"/>
        <v>63.091235187507941</v>
      </c>
      <c r="N135" s="5">
        <f t="shared" si="28"/>
        <v>0</v>
      </c>
      <c r="O135" s="4">
        <f>SUM($N$54:N135)*0.1+$O$30</f>
        <v>3.7E-7</v>
      </c>
      <c r="P135" s="4">
        <f>-SUM(O135:$O$234)</f>
        <v>-3.7000000000000025E-5</v>
      </c>
      <c r="Q135" s="5">
        <f t="shared" si="29"/>
        <v>-9.9762396201686282E-7</v>
      </c>
      <c r="R135" s="4">
        <f>SUM($Q$54:Q135)*0.1+$O$8</f>
        <v>1.5090974175573085E-4</v>
      </c>
      <c r="S135" s="4">
        <f>-SUM(R135:$R$234)</f>
        <v>-1.4391898421448673E-2</v>
      </c>
      <c r="T135">
        <f t="shared" si="30"/>
        <v>1.5091019533743032E-4</v>
      </c>
      <c r="U135">
        <f t="shared" si="31"/>
        <v>1.4391945982850853E-2</v>
      </c>
      <c r="X135" s="1"/>
    </row>
    <row r="136" spans="1:24" x14ac:dyDescent="0.25">
      <c r="A136" s="7"/>
      <c r="B136">
        <f t="shared" si="32"/>
        <v>8.1999999999999869</v>
      </c>
      <c r="C136">
        <f t="shared" si="17"/>
        <v>0</v>
      </c>
      <c r="D136">
        <f t="shared" si="18"/>
        <v>-1860.888565382161</v>
      </c>
      <c r="E136">
        <f t="shared" si="19"/>
        <v>0</v>
      </c>
      <c r="F136">
        <f t="shared" si="20"/>
        <v>36287.327024952137</v>
      </c>
      <c r="G136">
        <f t="shared" si="21"/>
        <v>0</v>
      </c>
      <c r="H136">
        <f t="shared" si="22"/>
        <v>15259.286236133696</v>
      </c>
      <c r="I136">
        <f t="shared" si="23"/>
        <v>15259.286236133696</v>
      </c>
      <c r="J136" s="41">
        <f t="shared" si="24"/>
        <v>1860.888565382161</v>
      </c>
      <c r="K136">
        <f t="shared" si="25"/>
        <v>5.7566597511936006</v>
      </c>
      <c r="L136">
        <f t="shared" si="26"/>
        <v>36.277486907674358</v>
      </c>
      <c r="M136" s="41">
        <f t="shared" si="27"/>
        <v>63.097601384683919</v>
      </c>
      <c r="N136" s="5">
        <f t="shared" si="28"/>
        <v>0</v>
      </c>
      <c r="O136" s="4">
        <f>SUM($N$54:N136)*0.1+$O$30</f>
        <v>3.7E-7</v>
      </c>
      <c r="P136" s="4">
        <f>-SUM(O136:$O$234)</f>
        <v>-3.6630000000000027E-5</v>
      </c>
      <c r="Q136" s="5">
        <f t="shared" si="29"/>
        <v>-1.0099403072269475E-6</v>
      </c>
      <c r="R136" s="4">
        <f>SUM($Q$54:Q136)*0.1+$O$8</f>
        <v>1.5080874772500815E-4</v>
      </c>
      <c r="S136" s="4">
        <f>-SUM(R136:$R$234)</f>
        <v>-1.4240988679692942E-2</v>
      </c>
      <c r="T136">
        <f t="shared" si="30"/>
        <v>1.508092016104626E-4</v>
      </c>
      <c r="U136">
        <f t="shared" si="31"/>
        <v>1.4241035788594963E-2</v>
      </c>
      <c r="X136" s="1"/>
    </row>
    <row r="137" spans="1:24" x14ac:dyDescent="0.25">
      <c r="A137" s="7"/>
      <c r="B137">
        <f t="shared" si="32"/>
        <v>8.2999999999999865</v>
      </c>
      <c r="C137">
        <f t="shared" si="17"/>
        <v>0</v>
      </c>
      <c r="D137">
        <f t="shared" si="18"/>
        <v>-1860.888565382161</v>
      </c>
      <c r="E137">
        <f t="shared" si="19"/>
        <v>0</v>
      </c>
      <c r="F137">
        <f t="shared" si="20"/>
        <v>36287.327024952137</v>
      </c>
      <c r="G137">
        <f t="shared" si="21"/>
        <v>0</v>
      </c>
      <c r="H137">
        <f t="shared" si="22"/>
        <v>15445.375092671911</v>
      </c>
      <c r="I137">
        <f t="shared" si="23"/>
        <v>15445.375092671911</v>
      </c>
      <c r="J137" s="41">
        <f t="shared" si="24"/>
        <v>1860.888565382161</v>
      </c>
      <c r="K137">
        <f t="shared" si="25"/>
        <v>5.8268629188910834</v>
      </c>
      <c r="L137">
        <f t="shared" si="26"/>
        <v>36.277486907674358</v>
      </c>
      <c r="M137" s="41">
        <f t="shared" si="27"/>
        <v>63.104045040591508</v>
      </c>
      <c r="N137" s="5">
        <f t="shared" si="28"/>
        <v>0</v>
      </c>
      <c r="O137" s="4">
        <f>SUM($N$54:N137)*0.1+$O$30</f>
        <v>3.7E-7</v>
      </c>
      <c r="P137" s="4">
        <f>-SUM(O137:$O$234)</f>
        <v>-3.6260000000000029E-5</v>
      </c>
      <c r="Q137" s="5">
        <f t="shared" si="29"/>
        <v>-1.0222566524370322E-6</v>
      </c>
      <c r="R137" s="4">
        <f>SUM($Q$54:Q137)*0.1+$O$8</f>
        <v>1.5070652205976447E-4</v>
      </c>
      <c r="S137" s="4">
        <f>-SUM(R137:$R$234)</f>
        <v>-1.4090179931967935E-2</v>
      </c>
      <c r="T137">
        <f t="shared" si="30"/>
        <v>1.5070697625309279E-4</v>
      </c>
      <c r="U137">
        <f t="shared" si="31"/>
        <v>1.4090226588058544E-2</v>
      </c>
      <c r="X137" s="1"/>
    </row>
    <row r="138" spans="1:24" x14ac:dyDescent="0.25">
      <c r="A138" s="7"/>
      <c r="B138">
        <f t="shared" si="32"/>
        <v>8.3999999999999861</v>
      </c>
      <c r="C138">
        <f t="shared" si="17"/>
        <v>0</v>
      </c>
      <c r="D138">
        <f t="shared" si="18"/>
        <v>-1860.888565382161</v>
      </c>
      <c r="E138">
        <f t="shared" si="19"/>
        <v>0</v>
      </c>
      <c r="F138">
        <f t="shared" si="20"/>
        <v>36287.327024952137</v>
      </c>
      <c r="G138">
        <f t="shared" si="21"/>
        <v>0</v>
      </c>
      <c r="H138">
        <f t="shared" si="22"/>
        <v>15631.463949210127</v>
      </c>
      <c r="I138">
        <f t="shared" si="23"/>
        <v>15631.463949210127</v>
      </c>
      <c r="J138" s="41">
        <f t="shared" si="24"/>
        <v>1860.888565382161</v>
      </c>
      <c r="K138">
        <f t="shared" si="25"/>
        <v>5.8970660865885662</v>
      </c>
      <c r="L138">
        <f t="shared" si="26"/>
        <v>36.277486907674358</v>
      </c>
      <c r="M138" s="41">
        <f t="shared" si="27"/>
        <v>63.110566131504847</v>
      </c>
      <c r="N138" s="5">
        <f t="shared" si="28"/>
        <v>0</v>
      </c>
      <c r="O138" s="4">
        <f>SUM($N$54:N138)*0.1+$O$30</f>
        <v>3.7E-7</v>
      </c>
      <c r="P138" s="4">
        <f>-SUM(O138:$O$234)</f>
        <v>-3.5890000000000031E-5</v>
      </c>
      <c r="Q138" s="5">
        <f t="shared" si="29"/>
        <v>-1.0345729976471171E-6</v>
      </c>
      <c r="R138" s="4">
        <f>SUM($Q$54:Q138)*0.1+$O$8</f>
        <v>1.5060306475999974E-4</v>
      </c>
      <c r="S138" s="4">
        <f>-SUM(R138:$R$234)</f>
        <v>-1.3939473409908171E-2</v>
      </c>
      <c r="T138">
        <f t="shared" si="30"/>
        <v>1.5060351926533681E-4</v>
      </c>
      <c r="U138">
        <f t="shared" si="31"/>
        <v>1.3939519612871777E-2</v>
      </c>
      <c r="X138" s="1"/>
    </row>
    <row r="139" spans="1:24" x14ac:dyDescent="0.25">
      <c r="A139" s="7"/>
      <c r="B139">
        <f t="shared" si="32"/>
        <v>8.4999999999999858</v>
      </c>
      <c r="C139">
        <f t="shared" si="17"/>
        <v>0</v>
      </c>
      <c r="D139">
        <f t="shared" si="18"/>
        <v>-1860.888565382161</v>
      </c>
      <c r="E139">
        <f t="shared" si="19"/>
        <v>0</v>
      </c>
      <c r="F139">
        <f t="shared" si="20"/>
        <v>36287.327024952137</v>
      </c>
      <c r="G139">
        <f t="shared" si="21"/>
        <v>0</v>
      </c>
      <c r="H139">
        <f t="shared" si="22"/>
        <v>15817.552805748343</v>
      </c>
      <c r="I139">
        <f t="shared" si="23"/>
        <v>15817.552805748343</v>
      </c>
      <c r="J139" s="41">
        <f t="shared" si="24"/>
        <v>1860.888565382161</v>
      </c>
      <c r="K139">
        <f t="shared" si="25"/>
        <v>5.967269254286049</v>
      </c>
      <c r="L139">
        <f t="shared" si="26"/>
        <v>36.277486907674358</v>
      </c>
      <c r="M139" s="41">
        <f t="shared" si="27"/>
        <v>63.117164633422831</v>
      </c>
      <c r="N139" s="5">
        <f t="shared" si="28"/>
        <v>0</v>
      </c>
      <c r="O139" s="4">
        <f>SUM($N$54:N139)*0.1+$O$30</f>
        <v>3.7E-7</v>
      </c>
      <c r="P139" s="4">
        <f>-SUM(O139:$O$234)</f>
        <v>-3.5520000000000033E-5</v>
      </c>
      <c r="Q139" s="5">
        <f t="shared" si="29"/>
        <v>-1.0468893428572018E-6</v>
      </c>
      <c r="R139" s="4">
        <f>SUM($Q$54:Q139)*0.1+$O$8</f>
        <v>1.5049837582571402E-4</v>
      </c>
      <c r="S139" s="4">
        <f>-SUM(R139:$R$234)</f>
        <v>-1.378887034514817E-2</v>
      </c>
      <c r="T139">
        <f t="shared" si="30"/>
        <v>1.5049883064721089E-4</v>
      </c>
      <c r="U139">
        <f t="shared" si="31"/>
        <v>1.3788916094664823E-2</v>
      </c>
      <c r="X139" s="1"/>
    </row>
    <row r="140" spans="1:24" x14ac:dyDescent="0.25">
      <c r="A140" s="7"/>
      <c r="B140">
        <f t="shared" si="32"/>
        <v>8.5999999999999854</v>
      </c>
      <c r="C140">
        <f t="shared" si="17"/>
        <v>0</v>
      </c>
      <c r="D140">
        <f t="shared" si="18"/>
        <v>-1860.888565382161</v>
      </c>
      <c r="E140">
        <f t="shared" si="19"/>
        <v>0</v>
      </c>
      <c r="F140">
        <f t="shared" si="20"/>
        <v>36287.327024952137</v>
      </c>
      <c r="G140">
        <f t="shared" si="21"/>
        <v>0</v>
      </c>
      <c r="H140">
        <f t="shared" si="22"/>
        <v>16003.641662286558</v>
      </c>
      <c r="I140">
        <f t="shared" si="23"/>
        <v>16003.641662286558</v>
      </c>
      <c r="J140" s="41">
        <f t="shared" si="24"/>
        <v>1860.888565382161</v>
      </c>
      <c r="K140">
        <f t="shared" si="25"/>
        <v>6.0374724219835318</v>
      </c>
      <c r="L140">
        <f t="shared" si="26"/>
        <v>36.277486907674358</v>
      </c>
      <c r="M140" s="41">
        <f t="shared" si="27"/>
        <v>63.123840522069514</v>
      </c>
      <c r="N140" s="5">
        <f t="shared" si="28"/>
        <v>0</v>
      </c>
      <c r="O140" s="4">
        <f>SUM($N$54:N140)*0.1+$O$30</f>
        <v>3.7E-7</v>
      </c>
      <c r="P140" s="4">
        <f>-SUM(O140:$O$234)</f>
        <v>-3.5150000000000034E-5</v>
      </c>
      <c r="Q140" s="5">
        <f t="shared" si="29"/>
        <v>-1.0592056880672864E-6</v>
      </c>
      <c r="R140" s="4">
        <f>SUM($Q$54:Q140)*0.1+$O$8</f>
        <v>1.5039245525690729E-4</v>
      </c>
      <c r="S140" s="4">
        <f>-SUM(R140:$R$234)</f>
        <v>-1.3638371969322457E-2</v>
      </c>
      <c r="T140">
        <f t="shared" si="30"/>
        <v>1.5039291039873142E-4</v>
      </c>
      <c r="U140">
        <f t="shared" si="31"/>
        <v>1.3638417265067839E-2</v>
      </c>
      <c r="X140" s="1"/>
    </row>
    <row r="141" spans="1:24" x14ac:dyDescent="0.25">
      <c r="A141" s="7"/>
      <c r="B141">
        <f t="shared" si="32"/>
        <v>8.6999999999999851</v>
      </c>
      <c r="C141">
        <f t="shared" si="17"/>
        <v>0</v>
      </c>
      <c r="D141">
        <f t="shared" si="18"/>
        <v>-1860.888565382161</v>
      </c>
      <c r="E141">
        <f t="shared" si="19"/>
        <v>0</v>
      </c>
      <c r="F141">
        <f t="shared" si="20"/>
        <v>36287.327024952137</v>
      </c>
      <c r="G141">
        <f t="shared" si="21"/>
        <v>0</v>
      </c>
      <c r="H141">
        <f t="shared" si="22"/>
        <v>16189.730518824774</v>
      </c>
      <c r="I141">
        <f t="shared" si="23"/>
        <v>16189.730518824774</v>
      </c>
      <c r="J141" s="41">
        <f t="shared" si="24"/>
        <v>1860.888565382161</v>
      </c>
      <c r="K141">
        <f t="shared" si="25"/>
        <v>6.1076755896810146</v>
      </c>
      <c r="L141">
        <f t="shared" si="26"/>
        <v>36.277486907674358</v>
      </c>
      <c r="M141" s="41">
        <f t="shared" si="27"/>
        <v>63.130593772894606</v>
      </c>
      <c r="N141" s="5">
        <f t="shared" si="28"/>
        <v>0</v>
      </c>
      <c r="O141" s="4">
        <f>SUM($N$54:N141)*0.1+$O$30</f>
        <v>3.7E-7</v>
      </c>
      <c r="P141" s="4">
        <f>-SUM(O141:$O$234)</f>
        <v>-3.4780000000000036E-5</v>
      </c>
      <c r="Q141" s="5">
        <f t="shared" si="29"/>
        <v>-1.0715220332773711E-6</v>
      </c>
      <c r="R141" s="4">
        <f>SUM($Q$54:Q141)*0.1+$O$8</f>
        <v>1.5028530305357957E-4</v>
      </c>
      <c r="S141" s="4">
        <f>-SUM(R141:$R$234)</f>
        <v>-1.3487979514065549E-2</v>
      </c>
      <c r="T141">
        <f t="shared" si="30"/>
        <v>1.5028575851991517E-4</v>
      </c>
      <c r="U141">
        <f t="shared" si="31"/>
        <v>1.3488024355710955E-2</v>
      </c>
      <c r="X141" s="1"/>
    </row>
    <row r="142" spans="1:24" x14ac:dyDescent="0.25">
      <c r="A142" s="7"/>
      <c r="B142">
        <f t="shared" si="32"/>
        <v>8.7999999999999847</v>
      </c>
      <c r="C142">
        <f t="shared" si="17"/>
        <v>0</v>
      </c>
      <c r="D142">
        <f t="shared" si="18"/>
        <v>-1860.888565382161</v>
      </c>
      <c r="E142">
        <f t="shared" si="19"/>
        <v>0</v>
      </c>
      <c r="F142">
        <f t="shared" si="20"/>
        <v>36287.327024952137</v>
      </c>
      <c r="G142">
        <f t="shared" si="21"/>
        <v>0</v>
      </c>
      <c r="H142">
        <f t="shared" si="22"/>
        <v>16375.819375362988</v>
      </c>
      <c r="I142">
        <f t="shared" si="23"/>
        <v>16375.819375362988</v>
      </c>
      <c r="J142" s="41">
        <f t="shared" si="24"/>
        <v>1860.888565382161</v>
      </c>
      <c r="K142">
        <f t="shared" si="25"/>
        <v>6.1778787573784966</v>
      </c>
      <c r="L142">
        <f t="shared" si="26"/>
        <v>36.277486907674358</v>
      </c>
      <c r="M142" s="41">
        <f t="shared" si="27"/>
        <v>63.137424361073855</v>
      </c>
      <c r="N142" s="5">
        <f t="shared" si="28"/>
        <v>0</v>
      </c>
      <c r="O142" s="4">
        <f>SUM($N$54:N142)*0.1+$O$30</f>
        <v>3.7E-7</v>
      </c>
      <c r="P142" s="4">
        <f>-SUM(O142:$O$234)</f>
        <v>-3.4410000000000038E-5</v>
      </c>
      <c r="Q142" s="5">
        <f t="shared" si="29"/>
        <v>-1.0838383784874558E-6</v>
      </c>
      <c r="R142" s="4">
        <f>SUM($Q$54:Q142)*0.1+$O$8</f>
        <v>1.5017691921573082E-4</v>
      </c>
      <c r="S142" s="4">
        <f>-SUM(R142:$R$234)</f>
        <v>-1.3337694211011971E-2</v>
      </c>
      <c r="T142">
        <f t="shared" si="30"/>
        <v>1.5017737501077898E-4</v>
      </c>
      <c r="U142">
        <f t="shared" si="31"/>
        <v>1.3337738598224297E-2</v>
      </c>
      <c r="X142" s="1"/>
    </row>
    <row r="143" spans="1:24" x14ac:dyDescent="0.25">
      <c r="A143" s="7"/>
      <c r="B143">
        <f t="shared" si="32"/>
        <v>8.8999999999999844</v>
      </c>
      <c r="C143">
        <f t="shared" si="17"/>
        <v>0</v>
      </c>
      <c r="D143">
        <f t="shared" si="18"/>
        <v>-1860.888565382161</v>
      </c>
      <c r="E143">
        <f t="shared" si="19"/>
        <v>0</v>
      </c>
      <c r="F143">
        <f t="shared" si="20"/>
        <v>36287.327024952137</v>
      </c>
      <c r="G143">
        <f t="shared" si="21"/>
        <v>0</v>
      </c>
      <c r="H143">
        <f t="shared" si="22"/>
        <v>16561.908231901205</v>
      </c>
      <c r="I143">
        <f t="shared" si="23"/>
        <v>16561.908231901205</v>
      </c>
      <c r="J143" s="41">
        <f t="shared" si="24"/>
        <v>1860.888565382161</v>
      </c>
      <c r="K143">
        <f t="shared" si="25"/>
        <v>6.2480819250759803</v>
      </c>
      <c r="L143">
        <f t="shared" si="26"/>
        <v>36.277486907674358</v>
      </c>
      <c r="M143" s="41">
        <f t="shared" si="27"/>
        <v>63.144332261509547</v>
      </c>
      <c r="N143" s="5">
        <f t="shared" si="28"/>
        <v>0</v>
      </c>
      <c r="O143" s="4">
        <f>SUM($N$54:N143)*0.1+$O$30</f>
        <v>3.7E-7</v>
      </c>
      <c r="P143" s="4">
        <f>-SUM(O143:$O$234)</f>
        <v>-3.404000000000004E-5</v>
      </c>
      <c r="Q143" s="5">
        <f t="shared" si="29"/>
        <v>-1.0961547236975405E-6</v>
      </c>
      <c r="R143" s="4">
        <f>SUM($Q$54:Q143)*0.1+$O$8</f>
        <v>1.5006730374336107E-4</v>
      </c>
      <c r="S143" s="4">
        <f>-SUM(R143:$R$234)</f>
        <v>-1.3187517291796239E-2</v>
      </c>
      <c r="T143">
        <f t="shared" si="30"/>
        <v>1.5006775987134007E-4</v>
      </c>
      <c r="U143">
        <f t="shared" si="31"/>
        <v>1.3187561224237969E-2</v>
      </c>
      <c r="X143" s="1"/>
    </row>
    <row r="144" spans="1:24" x14ac:dyDescent="0.25">
      <c r="A144" s="7"/>
      <c r="B144">
        <f t="shared" si="32"/>
        <v>8.999999999999984</v>
      </c>
      <c r="C144">
        <f t="shared" si="17"/>
        <v>0</v>
      </c>
      <c r="D144">
        <f t="shared" si="18"/>
        <v>-1860.888565382161</v>
      </c>
      <c r="E144">
        <f t="shared" si="19"/>
        <v>0</v>
      </c>
      <c r="F144">
        <f t="shared" si="20"/>
        <v>36287.327024952137</v>
      </c>
      <c r="G144">
        <f t="shared" si="21"/>
        <v>0</v>
      </c>
      <c r="H144">
        <f t="shared" si="22"/>
        <v>16747.997088439421</v>
      </c>
      <c r="I144">
        <f t="shared" si="23"/>
        <v>16747.997088439421</v>
      </c>
      <c r="J144" s="41">
        <f t="shared" si="24"/>
        <v>1860.888565382161</v>
      </c>
      <c r="K144">
        <f t="shared" si="25"/>
        <v>6.3182850927734631</v>
      </c>
      <c r="L144">
        <f t="shared" si="26"/>
        <v>36.277486907674358</v>
      </c>
      <c r="M144" s="41">
        <f t="shared" si="27"/>
        <v>63.151317448830923</v>
      </c>
      <c r="N144" s="5">
        <f t="shared" si="28"/>
        <v>0</v>
      </c>
      <c r="O144" s="4">
        <f>SUM($N$54:N144)*0.1+$O$30</f>
        <v>3.7E-7</v>
      </c>
      <c r="P144" s="4">
        <f>-SUM(O144:$O$234)</f>
        <v>-3.3670000000000042E-5</v>
      </c>
      <c r="Q144" s="5">
        <f t="shared" si="29"/>
        <v>-1.1084710689076252E-6</v>
      </c>
      <c r="R144" s="4">
        <f>SUM($Q$54:Q144)*0.1+$O$8</f>
        <v>1.4995645663647031E-4</v>
      </c>
      <c r="S144" s="4">
        <f>-SUM(R144:$R$234)</f>
        <v>-1.3037449988052879E-2</v>
      </c>
      <c r="T144">
        <f t="shared" si="30"/>
        <v>1.4995691310161596E-4</v>
      </c>
      <c r="U144">
        <f t="shared" si="31"/>
        <v>1.3037493465382063E-2</v>
      </c>
      <c r="X144" s="1"/>
    </row>
    <row r="145" spans="1:24" x14ac:dyDescent="0.25">
      <c r="A145" s="7"/>
      <c r="B145">
        <f t="shared" si="32"/>
        <v>9.0999999999999837</v>
      </c>
      <c r="C145">
        <f t="shared" si="17"/>
        <v>0</v>
      </c>
      <c r="D145">
        <f t="shared" si="18"/>
        <v>-1860.888565382161</v>
      </c>
      <c r="E145">
        <f t="shared" si="19"/>
        <v>0</v>
      </c>
      <c r="F145">
        <f t="shared" si="20"/>
        <v>36287.327024952137</v>
      </c>
      <c r="G145">
        <f t="shared" si="21"/>
        <v>0</v>
      </c>
      <c r="H145">
        <f t="shared" si="22"/>
        <v>16934.085944977636</v>
      </c>
      <c r="I145">
        <f t="shared" si="23"/>
        <v>16934.085944977636</v>
      </c>
      <c r="J145" s="41">
        <f t="shared" si="24"/>
        <v>1860.888565382161</v>
      </c>
      <c r="K145">
        <f t="shared" si="25"/>
        <v>6.3884882604709459</v>
      </c>
      <c r="L145">
        <f t="shared" si="26"/>
        <v>36.277486907674358</v>
      </c>
      <c r="M145" s="41">
        <f t="shared" si="27"/>
        <v>63.158379897394681</v>
      </c>
      <c r="N145" s="5">
        <f t="shared" si="28"/>
        <v>0</v>
      </c>
      <c r="O145" s="4">
        <f>SUM($N$54:N145)*0.1+$O$30</f>
        <v>3.7E-7</v>
      </c>
      <c r="P145" s="4">
        <f>-SUM(O145:$O$234)</f>
        <v>-3.3300000000000044E-5</v>
      </c>
      <c r="Q145" s="5">
        <f t="shared" si="29"/>
        <v>-1.1207874141177101E-6</v>
      </c>
      <c r="R145" s="4">
        <f>SUM($Q$54:Q145)*0.1+$O$8</f>
        <v>1.4984437789505853E-4</v>
      </c>
      <c r="S145" s="4">
        <f>-SUM(R145:$R$234)</f>
        <v>-1.2887493531416407E-2</v>
      </c>
      <c r="T145">
        <f t="shared" si="30"/>
        <v>1.4984483470162428E-4</v>
      </c>
      <c r="U145">
        <f t="shared" si="31"/>
        <v>1.2887536553286658E-2</v>
      </c>
      <c r="X145" s="1"/>
    </row>
    <row r="146" spans="1:24" x14ac:dyDescent="0.25">
      <c r="A146" s="7"/>
      <c r="B146">
        <f t="shared" si="32"/>
        <v>9.1999999999999833</v>
      </c>
      <c r="C146">
        <f t="shared" si="17"/>
        <v>0</v>
      </c>
      <c r="D146">
        <f t="shared" si="18"/>
        <v>-1860.888565382161</v>
      </c>
      <c r="E146">
        <f t="shared" si="19"/>
        <v>0</v>
      </c>
      <c r="F146">
        <f t="shared" si="20"/>
        <v>36287.327024952137</v>
      </c>
      <c r="G146">
        <f t="shared" si="21"/>
        <v>0</v>
      </c>
      <c r="H146">
        <f t="shared" si="22"/>
        <v>17120.174801515852</v>
      </c>
      <c r="I146">
        <f t="shared" si="23"/>
        <v>17120.174801515852</v>
      </c>
      <c r="J146" s="41">
        <f t="shared" si="24"/>
        <v>1860.888565382161</v>
      </c>
      <c r="K146">
        <f t="shared" si="25"/>
        <v>6.4586914281684287</v>
      </c>
      <c r="L146">
        <f t="shared" si="26"/>
        <v>36.277486907674358</v>
      </c>
      <c r="M146" s="41">
        <f t="shared" si="27"/>
        <v>63.165519581285409</v>
      </c>
      <c r="N146" s="5">
        <f t="shared" si="28"/>
        <v>0</v>
      </c>
      <c r="O146" s="4">
        <f>SUM($N$54:N146)*0.1+$O$30</f>
        <v>3.7E-7</v>
      </c>
      <c r="P146" s="4">
        <f>-SUM(O146:$O$234)</f>
        <v>-3.2930000000000046E-5</v>
      </c>
      <c r="Q146" s="5">
        <f t="shared" si="29"/>
        <v>-1.1331037593277947E-6</v>
      </c>
      <c r="R146" s="4">
        <f>SUM($Q$54:Q146)*0.1+$O$8</f>
        <v>1.4973106751912574E-4</v>
      </c>
      <c r="S146" s="4">
        <f>-SUM(R146:$R$234)</f>
        <v>-1.2737649153521349E-2</v>
      </c>
      <c r="T146">
        <f t="shared" si="30"/>
        <v>1.4973152467138306E-4</v>
      </c>
      <c r="U146">
        <f t="shared" si="31"/>
        <v>1.2737691719581815E-2</v>
      </c>
      <c r="X146" s="1"/>
    </row>
    <row r="147" spans="1:24" x14ac:dyDescent="0.25">
      <c r="A147" s="7"/>
      <c r="B147">
        <f t="shared" si="32"/>
        <v>9.2999999999999829</v>
      </c>
      <c r="C147">
        <f t="shared" si="17"/>
        <v>0</v>
      </c>
      <c r="D147">
        <f t="shared" si="18"/>
        <v>-1860.888565382161</v>
      </c>
      <c r="E147">
        <f t="shared" si="19"/>
        <v>0</v>
      </c>
      <c r="F147">
        <f t="shared" si="20"/>
        <v>36287.327024952137</v>
      </c>
      <c r="G147">
        <f t="shared" si="21"/>
        <v>0</v>
      </c>
      <c r="H147">
        <f t="shared" si="22"/>
        <v>17306.263658054064</v>
      </c>
      <c r="I147">
        <f t="shared" si="23"/>
        <v>17306.263658054064</v>
      </c>
      <c r="J147" s="41">
        <f t="shared" si="24"/>
        <v>1860.888565382161</v>
      </c>
      <c r="K147">
        <f t="shared" si="25"/>
        <v>6.5288945958659106</v>
      </c>
      <c r="L147">
        <f t="shared" si="26"/>
        <v>36.277486907674358</v>
      </c>
      <c r="M147" s="41">
        <f t="shared" si="27"/>
        <v>63.172736474316046</v>
      </c>
      <c r="N147" s="5">
        <f t="shared" si="28"/>
        <v>0</v>
      </c>
      <c r="O147" s="4">
        <f>SUM($N$54:N147)*0.1+$O$30</f>
        <v>3.7E-7</v>
      </c>
      <c r="P147" s="4">
        <f>-SUM(O147:$O$234)</f>
        <v>-3.2560000000000047E-5</v>
      </c>
      <c r="Q147" s="5">
        <f t="shared" si="29"/>
        <v>-1.1454201045378792E-6</v>
      </c>
      <c r="R147" s="4">
        <f>SUM($Q$54:Q147)*0.1+$O$8</f>
        <v>1.4961652550867196E-4</v>
      </c>
      <c r="S147" s="4">
        <f>-SUM(R147:$R$234)</f>
        <v>-1.2587918086002223E-2</v>
      </c>
      <c r="T147">
        <f t="shared" si="30"/>
        <v>1.496169830109105E-4</v>
      </c>
      <c r="U147">
        <f t="shared" si="31"/>
        <v>1.2587960195897582E-2</v>
      </c>
      <c r="X147" s="1"/>
    </row>
    <row r="148" spans="1:24" x14ac:dyDescent="0.25">
      <c r="A148" s="7"/>
      <c r="B148">
        <f t="shared" si="32"/>
        <v>9.3999999999999826</v>
      </c>
      <c r="C148">
        <f t="shared" si="17"/>
        <v>0</v>
      </c>
      <c r="D148">
        <f t="shared" si="18"/>
        <v>-1860.888565382161</v>
      </c>
      <c r="E148">
        <f t="shared" si="19"/>
        <v>0</v>
      </c>
      <c r="F148">
        <f t="shared" si="20"/>
        <v>36287.327024952137</v>
      </c>
      <c r="G148">
        <f t="shared" si="21"/>
        <v>0</v>
      </c>
      <c r="H148">
        <f t="shared" si="22"/>
        <v>17492.352514592279</v>
      </c>
      <c r="I148">
        <f t="shared" si="23"/>
        <v>17492.352514592279</v>
      </c>
      <c r="J148" s="41">
        <f t="shared" si="24"/>
        <v>1860.888565382161</v>
      </c>
      <c r="K148">
        <f t="shared" si="25"/>
        <v>6.5990977635633934</v>
      </c>
      <c r="L148">
        <f t="shared" si="26"/>
        <v>36.277486907674358</v>
      </c>
      <c r="M148" s="41">
        <f t="shared" si="27"/>
        <v>63.180030550028398</v>
      </c>
      <c r="N148" s="5">
        <f t="shared" si="28"/>
        <v>0</v>
      </c>
      <c r="O148" s="4">
        <f>SUM($N$54:N148)*0.1+$O$30</f>
        <v>3.7E-7</v>
      </c>
      <c r="P148" s="4">
        <f>-SUM(O148:$O$234)</f>
        <v>-3.2190000000000049E-5</v>
      </c>
      <c r="Q148" s="5">
        <f t="shared" si="29"/>
        <v>-1.1577364497479639E-6</v>
      </c>
      <c r="R148" s="4">
        <f>SUM($Q$54:Q148)*0.1+$O$8</f>
        <v>1.4950075186369717E-4</v>
      </c>
      <c r="S148" s="4">
        <f>-SUM(R148:$R$234)</f>
        <v>-1.2438301560493551E-2</v>
      </c>
      <c r="T148">
        <f t="shared" si="30"/>
        <v>1.4950120972022517E-4</v>
      </c>
      <c r="U148">
        <f t="shared" si="31"/>
        <v>1.2438343213863988E-2</v>
      </c>
      <c r="X148" s="1"/>
    </row>
    <row r="149" spans="1:24" x14ac:dyDescent="0.25">
      <c r="A149" s="7"/>
      <c r="B149">
        <f t="shared" si="32"/>
        <v>9.4999999999999822</v>
      </c>
      <c r="C149">
        <f t="shared" si="17"/>
        <v>0</v>
      </c>
      <c r="D149">
        <f t="shared" si="18"/>
        <v>-1860.888565382161</v>
      </c>
      <c r="E149">
        <f t="shared" si="19"/>
        <v>0</v>
      </c>
      <c r="F149">
        <f t="shared" si="20"/>
        <v>36287.327024952137</v>
      </c>
      <c r="G149">
        <f t="shared" si="21"/>
        <v>0</v>
      </c>
      <c r="H149">
        <f t="shared" si="22"/>
        <v>17678.441371130495</v>
      </c>
      <c r="I149">
        <f t="shared" si="23"/>
        <v>17678.441371130495</v>
      </c>
      <c r="J149" s="41">
        <f t="shared" si="24"/>
        <v>1860.888565382161</v>
      </c>
      <c r="K149">
        <f t="shared" si="25"/>
        <v>6.6693009312608762</v>
      </c>
      <c r="L149">
        <f t="shared" si="26"/>
        <v>36.277486907674358</v>
      </c>
      <c r="M149" s="41">
        <f t="shared" si="27"/>
        <v>63.187401781693559</v>
      </c>
      <c r="N149" s="5">
        <f t="shared" si="28"/>
        <v>0</v>
      </c>
      <c r="O149" s="4">
        <f>SUM($N$54:N149)*0.1+$O$30</f>
        <v>3.7E-7</v>
      </c>
      <c r="P149" s="4">
        <f>-SUM(O149:$O$234)</f>
        <v>-3.1820000000000051E-5</v>
      </c>
      <c r="Q149" s="5">
        <f t="shared" si="29"/>
        <v>-1.1700527949580486E-6</v>
      </c>
      <c r="R149" s="4">
        <f>SUM($Q$54:Q149)*0.1+$O$8</f>
        <v>1.4938374658420136E-4</v>
      </c>
      <c r="S149" s="4">
        <f>-SUM(R149:$R$234)</f>
        <v>-1.2288800808629855E-2</v>
      </c>
      <c r="T149">
        <f t="shared" si="30"/>
        <v>1.4938420479934582E-4</v>
      </c>
      <c r="U149">
        <f t="shared" si="31"/>
        <v>1.228884200511105E-2</v>
      </c>
      <c r="X149" s="1"/>
    </row>
    <row r="150" spans="1:24" x14ac:dyDescent="0.25">
      <c r="A150" s="7"/>
      <c r="B150">
        <f t="shared" si="32"/>
        <v>9.5999999999999819</v>
      </c>
      <c r="C150">
        <f t="shared" si="17"/>
        <v>0</v>
      </c>
      <c r="D150">
        <f t="shared" si="18"/>
        <v>-1860.888565382161</v>
      </c>
      <c r="E150">
        <f t="shared" si="19"/>
        <v>0</v>
      </c>
      <c r="F150">
        <f t="shared" si="20"/>
        <v>36287.327024952137</v>
      </c>
      <c r="G150">
        <f t="shared" si="21"/>
        <v>0</v>
      </c>
      <c r="H150">
        <f t="shared" si="22"/>
        <v>17864.530227668711</v>
      </c>
      <c r="I150">
        <f t="shared" si="23"/>
        <v>17864.530227668711</v>
      </c>
      <c r="J150" s="41">
        <f t="shared" si="24"/>
        <v>1860.888565382161</v>
      </c>
      <c r="K150">
        <f t="shared" si="25"/>
        <v>6.739504098958359</v>
      </c>
      <c r="L150">
        <f t="shared" si="26"/>
        <v>36.277486907674358</v>
      </c>
      <c r="M150" s="41">
        <f t="shared" si="27"/>
        <v>63.194850142312468</v>
      </c>
      <c r="N150" s="5">
        <f t="shared" si="28"/>
        <v>0</v>
      </c>
      <c r="O150" s="4">
        <f>SUM($N$54:N150)*0.1+$O$30</f>
        <v>3.7E-7</v>
      </c>
      <c r="P150" s="4">
        <f>-SUM(O150:$O$234)</f>
        <v>-3.1450000000000053E-5</v>
      </c>
      <c r="Q150" s="5">
        <f t="shared" si="29"/>
        <v>-1.1823691401681333E-6</v>
      </c>
      <c r="R150" s="4">
        <f>SUM($Q$54:Q150)*0.1+$O$8</f>
        <v>1.4926550967018454E-4</v>
      </c>
      <c r="S150" s="4">
        <f>-SUM(R150:$R$234)</f>
        <v>-1.2139417062045655E-2</v>
      </c>
      <c r="T150">
        <f t="shared" si="30"/>
        <v>1.4926596824829146E-4</v>
      </c>
      <c r="U150">
        <f t="shared" si="31"/>
        <v>1.2139457801268768E-2</v>
      </c>
      <c r="X150" s="1"/>
    </row>
    <row r="151" spans="1:24" x14ac:dyDescent="0.25">
      <c r="A151" s="7"/>
      <c r="B151">
        <f t="shared" si="32"/>
        <v>9.6999999999999815</v>
      </c>
      <c r="C151">
        <f t="shared" si="17"/>
        <v>0</v>
      </c>
      <c r="D151">
        <f t="shared" si="18"/>
        <v>-1860.888565382161</v>
      </c>
      <c r="E151">
        <f t="shared" si="19"/>
        <v>0</v>
      </c>
      <c r="F151">
        <f t="shared" si="20"/>
        <v>36287.327024952137</v>
      </c>
      <c r="G151">
        <f t="shared" si="21"/>
        <v>0</v>
      </c>
      <c r="H151">
        <f t="shared" si="22"/>
        <v>18050.619084206926</v>
      </c>
      <c r="I151">
        <f t="shared" si="23"/>
        <v>18050.619084206926</v>
      </c>
      <c r="J151" s="41">
        <f t="shared" si="24"/>
        <v>1860.888565382161</v>
      </c>
      <c r="K151">
        <f t="shared" si="25"/>
        <v>6.8097072666558418</v>
      </c>
      <c r="L151">
        <f t="shared" si="26"/>
        <v>36.277486907674358</v>
      </c>
      <c r="M151" s="41">
        <f t="shared" si="27"/>
        <v>63.202375604616314</v>
      </c>
      <c r="N151" s="5">
        <f t="shared" si="28"/>
        <v>0</v>
      </c>
      <c r="O151" s="4">
        <f>SUM($N$54:N151)*0.1+$O$30</f>
        <v>3.7E-7</v>
      </c>
      <c r="P151" s="4">
        <f>-SUM(O151:$O$234)</f>
        <v>-3.1080000000000055E-5</v>
      </c>
      <c r="Q151" s="5">
        <f t="shared" si="29"/>
        <v>-1.1946854853782179E-6</v>
      </c>
      <c r="R151" s="4">
        <f>SUM($Q$54:Q151)*0.1+$O$8</f>
        <v>1.4914604112164674E-4</v>
      </c>
      <c r="S151" s="4">
        <f>-SUM(R151:$R$234)</f>
        <v>-1.1990151552375469E-2</v>
      </c>
      <c r="T151">
        <f t="shared" si="30"/>
        <v>1.4914650006708148E-4</v>
      </c>
      <c r="U151">
        <f t="shared" si="31"/>
        <v>1.1990191833967122E-2</v>
      </c>
      <c r="X151" s="1"/>
    </row>
    <row r="152" spans="1:24" x14ac:dyDescent="0.25">
      <c r="A152" s="7"/>
      <c r="B152">
        <f t="shared" si="32"/>
        <v>9.7999999999999812</v>
      </c>
      <c r="C152">
        <f t="shared" si="17"/>
        <v>0</v>
      </c>
      <c r="D152">
        <f t="shared" si="18"/>
        <v>-1860.888565382161</v>
      </c>
      <c r="E152">
        <f t="shared" si="19"/>
        <v>0</v>
      </c>
      <c r="F152">
        <f t="shared" si="20"/>
        <v>36287.327024952137</v>
      </c>
      <c r="G152">
        <f t="shared" si="21"/>
        <v>0</v>
      </c>
      <c r="H152">
        <f t="shared" si="22"/>
        <v>18236.707940745142</v>
      </c>
      <c r="I152">
        <f t="shared" si="23"/>
        <v>18236.707940745142</v>
      </c>
      <c r="J152" s="41">
        <f t="shared" si="24"/>
        <v>1860.888565382161</v>
      </c>
      <c r="K152">
        <f t="shared" si="25"/>
        <v>6.8799104343533246</v>
      </c>
      <c r="L152">
        <f t="shared" si="26"/>
        <v>36.277486907674358</v>
      </c>
      <c r="M152" s="41">
        <f t="shared" si="27"/>
        <v>63.209978141067076</v>
      </c>
      <c r="N152" s="5">
        <f t="shared" si="28"/>
        <v>0</v>
      </c>
      <c r="O152" s="4">
        <f>SUM($N$54:N152)*0.1+$O$30</f>
        <v>3.7E-7</v>
      </c>
      <c r="P152" s="4">
        <f>-SUM(O152:$O$234)</f>
        <v>-3.0710000000000057E-5</v>
      </c>
      <c r="Q152" s="5">
        <f t="shared" si="29"/>
        <v>-1.2070018305883028E-6</v>
      </c>
      <c r="R152" s="4">
        <f>SUM($Q$54:Q152)*0.1+$O$8</f>
        <v>1.4902534093858789E-4</v>
      </c>
      <c r="S152" s="4">
        <f>-SUM(R152:$R$234)</f>
        <v>-1.1841005511253824E-2</v>
      </c>
      <c r="T152">
        <f t="shared" si="30"/>
        <v>1.4902580025573543E-4</v>
      </c>
      <c r="U152">
        <f t="shared" si="31"/>
        <v>1.1841045334836086E-2</v>
      </c>
      <c r="X152" s="1"/>
    </row>
    <row r="153" spans="1:24" x14ac:dyDescent="0.25">
      <c r="A153" s="7"/>
      <c r="B153">
        <f t="shared" si="32"/>
        <v>9.8999999999999808</v>
      </c>
      <c r="C153">
        <f t="shared" si="17"/>
        <v>0</v>
      </c>
      <c r="D153">
        <f t="shared" si="18"/>
        <v>-1860.888565382161</v>
      </c>
      <c r="E153">
        <f t="shared" si="19"/>
        <v>0</v>
      </c>
      <c r="F153">
        <f t="shared" si="20"/>
        <v>36287.327024952137</v>
      </c>
      <c r="G153">
        <f t="shared" si="21"/>
        <v>0</v>
      </c>
      <c r="H153">
        <f t="shared" si="22"/>
        <v>18422.796797283358</v>
      </c>
      <c r="I153">
        <f t="shared" si="23"/>
        <v>18422.796797283358</v>
      </c>
      <c r="J153" s="41">
        <f t="shared" si="24"/>
        <v>1860.888565382161</v>
      </c>
      <c r="K153">
        <f t="shared" si="25"/>
        <v>6.9501136020508074</v>
      </c>
      <c r="L153">
        <f t="shared" si="26"/>
        <v>36.277486907674358</v>
      </c>
      <c r="M153" s="41">
        <f t="shared" si="27"/>
        <v>63.217657723858018</v>
      </c>
      <c r="N153" s="5">
        <f t="shared" si="28"/>
        <v>0</v>
      </c>
      <c r="O153" s="4">
        <f>SUM($N$54:N153)*0.1+$O$30</f>
        <v>3.7E-7</v>
      </c>
      <c r="P153" s="4">
        <f>-SUM(O153:$O$234)</f>
        <v>-3.0340000000000058E-5</v>
      </c>
      <c r="Q153" s="5">
        <f t="shared" si="29"/>
        <v>-1.2193181757983875E-6</v>
      </c>
      <c r="R153" s="4">
        <f>SUM($Q$54:Q153)*0.1+$O$8</f>
        <v>1.4890340912100805E-4</v>
      </c>
      <c r="S153" s="4">
        <f>-SUM(R153:$R$234)</f>
        <v>-1.1691980170315235E-2</v>
      </c>
      <c r="T153">
        <f t="shared" si="30"/>
        <v>1.4890386881427327E-4</v>
      </c>
      <c r="U153">
        <f t="shared" si="31"/>
        <v>1.1692019535505603E-2</v>
      </c>
      <c r="X153" s="1"/>
    </row>
    <row r="154" spans="1:24" x14ac:dyDescent="0.25">
      <c r="A154" s="7"/>
      <c r="B154">
        <f t="shared" si="32"/>
        <v>9.9999999999999805</v>
      </c>
      <c r="C154">
        <f t="shared" si="17"/>
        <v>0</v>
      </c>
      <c r="D154">
        <f t="shared" si="18"/>
        <v>-1860.888565382161</v>
      </c>
      <c r="E154">
        <f t="shared" si="19"/>
        <v>0</v>
      </c>
      <c r="F154">
        <f t="shared" si="20"/>
        <v>36287.327024952137</v>
      </c>
      <c r="G154">
        <f t="shared" si="21"/>
        <v>0</v>
      </c>
      <c r="H154">
        <f t="shared" si="22"/>
        <v>18608.885653821573</v>
      </c>
      <c r="I154">
        <f t="shared" si="23"/>
        <v>18608.885653821573</v>
      </c>
      <c r="J154" s="41">
        <f t="shared" si="24"/>
        <v>1860.888565382161</v>
      </c>
      <c r="K154">
        <f t="shared" si="25"/>
        <v>7.0203167697482902</v>
      </c>
      <c r="L154">
        <f t="shared" si="26"/>
        <v>36.277486907674358</v>
      </c>
      <c r="M154" s="41">
        <f t="shared" si="27"/>
        <v>63.225414324914176</v>
      </c>
      <c r="N154" s="5">
        <f t="shared" si="28"/>
        <v>0</v>
      </c>
      <c r="O154" s="4">
        <f>SUM($N$54:N154)*0.1+$O$30</f>
        <v>3.7E-7</v>
      </c>
      <c r="P154" s="4">
        <f>-SUM(O154:$O$234)</f>
        <v>-2.9970000000000057E-5</v>
      </c>
      <c r="Q154" s="5">
        <f t="shared" si="29"/>
        <v>-1.2316345210084722E-6</v>
      </c>
      <c r="R154" s="4">
        <f>SUM($Q$54:Q154)*0.1+$O$8</f>
        <v>1.487802456689072E-4</v>
      </c>
      <c r="S154" s="4">
        <f>-SUM(R154:$R$234)</f>
        <v>-1.1543076761194227E-2</v>
      </c>
      <c r="T154">
        <f t="shared" si="30"/>
        <v>1.487807057427151E-4</v>
      </c>
      <c r="U154">
        <f t="shared" si="31"/>
        <v>1.1543115667605613E-2</v>
      </c>
      <c r="X154" s="1"/>
    </row>
    <row r="155" spans="1:24" x14ac:dyDescent="0.25">
      <c r="A155" s="7"/>
      <c r="B155">
        <f t="shared" si="32"/>
        <v>10.09999999999998</v>
      </c>
      <c r="C155">
        <f t="shared" si="17"/>
        <v>0</v>
      </c>
      <c r="D155">
        <f t="shared" si="18"/>
        <v>-1860.888565382161</v>
      </c>
      <c r="E155">
        <f t="shared" si="19"/>
        <v>0</v>
      </c>
      <c r="F155">
        <f t="shared" si="20"/>
        <v>36287.327024952137</v>
      </c>
      <c r="G155">
        <f t="shared" si="21"/>
        <v>0</v>
      </c>
      <c r="H155">
        <f t="shared" si="22"/>
        <v>18794.974510359789</v>
      </c>
      <c r="I155">
        <f t="shared" si="23"/>
        <v>18794.974510359789</v>
      </c>
      <c r="J155" s="41">
        <f t="shared" si="24"/>
        <v>1860.888565382161</v>
      </c>
      <c r="K155">
        <f t="shared" si="25"/>
        <v>7.0905199374457739</v>
      </c>
      <c r="L155">
        <f t="shared" si="26"/>
        <v>36.277486907674358</v>
      </c>
      <c r="M155" s="41">
        <f t="shared" si="27"/>
        <v>63.233247915892868</v>
      </c>
      <c r="N155" s="5">
        <f t="shared" si="28"/>
        <v>0</v>
      </c>
      <c r="O155" s="4">
        <f>SUM($N$54:N155)*0.1+$O$30</f>
        <v>3.7E-7</v>
      </c>
      <c r="P155" s="4">
        <f>-SUM(O155:$O$234)</f>
        <v>-2.9600000000000055E-5</v>
      </c>
      <c r="Q155" s="5">
        <f t="shared" si="29"/>
        <v>-1.2439508662185569E-6</v>
      </c>
      <c r="R155" s="4">
        <f>SUM($Q$54:Q155)*0.1+$O$8</f>
        <v>1.4865585058228536E-4</v>
      </c>
      <c r="S155" s="4">
        <f>-SUM(R155:$R$234)</f>
        <v>-1.1394296515525319E-2</v>
      </c>
      <c r="T155">
        <f t="shared" si="30"/>
        <v>1.4865631104108142E-4</v>
      </c>
      <c r="U155">
        <f t="shared" si="31"/>
        <v>1.1394334962766033E-2</v>
      </c>
      <c r="X155" s="1"/>
    </row>
    <row r="156" spans="1:24" x14ac:dyDescent="0.25">
      <c r="A156" s="7"/>
      <c r="B156">
        <f t="shared" si="32"/>
        <v>10.19999999999998</v>
      </c>
      <c r="C156">
        <f t="shared" si="17"/>
        <v>0</v>
      </c>
      <c r="D156">
        <f t="shared" si="18"/>
        <v>-1860.888565382161</v>
      </c>
      <c r="E156">
        <f t="shared" si="19"/>
        <v>0</v>
      </c>
      <c r="F156">
        <f t="shared" si="20"/>
        <v>36287.327024952137</v>
      </c>
      <c r="G156">
        <f t="shared" si="21"/>
        <v>0</v>
      </c>
      <c r="H156">
        <f t="shared" si="22"/>
        <v>18981.063366898004</v>
      </c>
      <c r="I156">
        <f t="shared" si="23"/>
        <v>18981.063366898004</v>
      </c>
      <c r="J156" s="41">
        <f t="shared" si="24"/>
        <v>1860.888565382161</v>
      </c>
      <c r="K156">
        <f t="shared" si="25"/>
        <v>7.1607231051432567</v>
      </c>
      <c r="L156">
        <f t="shared" si="26"/>
        <v>36.277486907674358</v>
      </c>
      <c r="M156" s="41">
        <f t="shared" si="27"/>
        <v>63.241158468184203</v>
      </c>
      <c r="N156" s="5">
        <f t="shared" si="28"/>
        <v>0</v>
      </c>
      <c r="O156" s="4">
        <f>SUM($N$54:N156)*0.1+$O$30</f>
        <v>3.7E-7</v>
      </c>
      <c r="P156" s="4">
        <f>-SUM(O156:$O$234)</f>
        <v>-2.9230000000000054E-5</v>
      </c>
      <c r="Q156" s="5">
        <f t="shared" si="29"/>
        <v>-1.2562672114286416E-6</v>
      </c>
      <c r="R156" s="4">
        <f>SUM($Q$54:Q156)*0.1+$O$8</f>
        <v>1.4853022386114248E-4</v>
      </c>
      <c r="S156" s="4">
        <f>-SUM(R156:$R$234)</f>
        <v>-1.1245640664943034E-2</v>
      </c>
      <c r="T156">
        <f t="shared" si="30"/>
        <v>1.4853068470939296E-4</v>
      </c>
      <c r="U156">
        <f t="shared" si="31"/>
        <v>1.1245678652616763E-2</v>
      </c>
      <c r="X156" s="1"/>
    </row>
    <row r="157" spans="1:24" x14ac:dyDescent="0.25">
      <c r="A157" s="7"/>
      <c r="B157">
        <f t="shared" si="32"/>
        <v>10.299999999999979</v>
      </c>
      <c r="C157">
        <f t="shared" si="17"/>
        <v>0</v>
      </c>
      <c r="D157">
        <f t="shared" si="18"/>
        <v>-1860.888565382161</v>
      </c>
      <c r="E157">
        <f t="shared" si="19"/>
        <v>0</v>
      </c>
      <c r="F157">
        <f t="shared" si="20"/>
        <v>36287.327024952137</v>
      </c>
      <c r="G157">
        <f t="shared" si="21"/>
        <v>0</v>
      </c>
      <c r="H157">
        <f t="shared" si="22"/>
        <v>19167.15222343622</v>
      </c>
      <c r="I157">
        <f t="shared" si="23"/>
        <v>19167.15222343622</v>
      </c>
      <c r="J157" s="41">
        <f t="shared" si="24"/>
        <v>1860.888565382161</v>
      </c>
      <c r="K157">
        <f t="shared" si="25"/>
        <v>7.2309262728407395</v>
      </c>
      <c r="L157">
        <f t="shared" si="26"/>
        <v>36.277486907674358</v>
      </c>
      <c r="M157" s="41">
        <f t="shared" si="27"/>
        <v>63.24914595291159</v>
      </c>
      <c r="N157" s="5">
        <f t="shared" si="28"/>
        <v>0</v>
      </c>
      <c r="O157" s="4">
        <f>SUM($N$54:N157)*0.1+$O$30</f>
        <v>3.7E-7</v>
      </c>
      <c r="P157" s="4">
        <f>-SUM(O157:$O$234)</f>
        <v>-2.8860000000000052E-5</v>
      </c>
      <c r="Q157" s="5">
        <f t="shared" si="29"/>
        <v>-1.2685835566387262E-6</v>
      </c>
      <c r="R157" s="4">
        <f>SUM($Q$54:Q157)*0.1+$O$8</f>
        <v>1.4840336550547861E-4</v>
      </c>
      <c r="S157" s="4">
        <f>-SUM(R157:$R$234)</f>
        <v>-1.1097110441081892E-2</v>
      </c>
      <c r="T157">
        <f t="shared" si="30"/>
        <v>1.4840382674767075E-4</v>
      </c>
      <c r="U157">
        <f t="shared" si="31"/>
        <v>1.1097147968787691E-2</v>
      </c>
      <c r="X157" s="1"/>
    </row>
    <row r="158" spans="1:24" x14ac:dyDescent="0.25">
      <c r="A158" s="7"/>
      <c r="B158">
        <f t="shared" si="32"/>
        <v>10.399999999999979</v>
      </c>
      <c r="C158">
        <f t="shared" si="17"/>
        <v>0</v>
      </c>
      <c r="D158">
        <f t="shared" si="18"/>
        <v>-1860.888565382161</v>
      </c>
      <c r="E158">
        <f t="shared" si="19"/>
        <v>0</v>
      </c>
      <c r="F158">
        <f t="shared" si="20"/>
        <v>36287.327024952137</v>
      </c>
      <c r="G158">
        <f t="shared" si="21"/>
        <v>0</v>
      </c>
      <c r="H158">
        <f t="shared" si="22"/>
        <v>19353.241079974436</v>
      </c>
      <c r="I158">
        <f t="shared" si="23"/>
        <v>19353.241079974436</v>
      </c>
      <c r="J158" s="41">
        <f t="shared" si="24"/>
        <v>1860.888565382161</v>
      </c>
      <c r="K158">
        <f t="shared" si="25"/>
        <v>7.3011294405382223</v>
      </c>
      <c r="L158">
        <f t="shared" si="26"/>
        <v>36.277486907674358</v>
      </c>
      <c r="M158" s="41">
        <f t="shared" si="27"/>
        <v>63.257210340932261</v>
      </c>
      <c r="N158" s="5">
        <f t="shared" si="28"/>
        <v>0</v>
      </c>
      <c r="O158" s="4">
        <f>SUM($N$54:N158)*0.1+$O$30</f>
        <v>3.7E-7</v>
      </c>
      <c r="P158" s="4">
        <f>-SUM(O158:$O$234)</f>
        <v>-2.8490000000000051E-5</v>
      </c>
      <c r="Q158" s="5">
        <f t="shared" si="29"/>
        <v>-1.2808999018488109E-6</v>
      </c>
      <c r="R158" s="4">
        <f>SUM($Q$54:Q158)*0.1+$O$8</f>
        <v>1.4827527551529372E-4</v>
      </c>
      <c r="S158" s="4">
        <f>-SUM(R158:$R$234)</f>
        <v>-1.0948707075576412E-2</v>
      </c>
      <c r="T158">
        <f t="shared" si="30"/>
        <v>1.4827573715593613E-4</v>
      </c>
      <c r="U158">
        <f t="shared" si="31"/>
        <v>1.0948744142908673E-2</v>
      </c>
      <c r="X158" s="1"/>
    </row>
    <row r="159" spans="1:24" x14ac:dyDescent="0.25">
      <c r="A159" s="7"/>
      <c r="B159">
        <f t="shared" si="32"/>
        <v>10.499999999999979</v>
      </c>
      <c r="C159">
        <f t="shared" si="17"/>
        <v>0</v>
      </c>
      <c r="D159">
        <f t="shared" si="18"/>
        <v>-1860.888565382161</v>
      </c>
      <c r="E159">
        <f t="shared" si="19"/>
        <v>0</v>
      </c>
      <c r="F159">
        <f t="shared" si="20"/>
        <v>36287.327024952137</v>
      </c>
      <c r="G159">
        <f t="shared" si="21"/>
        <v>0</v>
      </c>
      <c r="H159">
        <f t="shared" si="22"/>
        <v>19539.329936512651</v>
      </c>
      <c r="I159">
        <f t="shared" si="23"/>
        <v>19539.329936512651</v>
      </c>
      <c r="J159" s="41">
        <f t="shared" si="24"/>
        <v>1860.888565382161</v>
      </c>
      <c r="K159">
        <f t="shared" si="25"/>
        <v>7.3713326082357051</v>
      </c>
      <c r="L159">
        <f t="shared" si="26"/>
        <v>36.277486907674358</v>
      </c>
      <c r="M159" s="41">
        <f t="shared" si="27"/>
        <v>63.265351602837811</v>
      </c>
      <c r="N159" s="5">
        <f t="shared" si="28"/>
        <v>0</v>
      </c>
      <c r="O159" s="4">
        <f>SUM($N$54:N159)*0.1+$O$30</f>
        <v>3.7E-7</v>
      </c>
      <c r="P159" s="4">
        <f>-SUM(O159:$O$234)</f>
        <v>-2.8120000000000049E-5</v>
      </c>
      <c r="Q159" s="5">
        <f t="shared" si="29"/>
        <v>-1.2932162470588958E-6</v>
      </c>
      <c r="R159" s="4">
        <f>SUM($Q$54:Q159)*0.1+$O$8</f>
        <v>1.4814595389058785E-4</v>
      </c>
      <c r="S159" s="4">
        <f>-SUM(R159:$R$234)</f>
        <v>-1.0800431800061119E-2</v>
      </c>
      <c r="T159">
        <f t="shared" si="30"/>
        <v>1.4814641593421078E-4</v>
      </c>
      <c r="U159">
        <f t="shared" si="31"/>
        <v>1.0800468406609569E-2</v>
      </c>
      <c r="X159" s="1"/>
    </row>
    <row r="160" spans="1:24" x14ac:dyDescent="0.25">
      <c r="A160" s="7"/>
      <c r="B160">
        <f t="shared" si="32"/>
        <v>10.599999999999978</v>
      </c>
      <c r="C160">
        <f t="shared" si="17"/>
        <v>0</v>
      </c>
      <c r="D160">
        <f t="shared" si="18"/>
        <v>-1860.888565382161</v>
      </c>
      <c r="E160">
        <f t="shared" si="19"/>
        <v>0</v>
      </c>
      <c r="F160">
        <f t="shared" si="20"/>
        <v>36287.327024952137</v>
      </c>
      <c r="G160">
        <f t="shared" si="21"/>
        <v>0</v>
      </c>
      <c r="H160">
        <f t="shared" si="22"/>
        <v>19725.418793050867</v>
      </c>
      <c r="I160">
        <f t="shared" si="23"/>
        <v>19725.418793050867</v>
      </c>
      <c r="J160" s="41">
        <f t="shared" si="24"/>
        <v>1860.888565382161</v>
      </c>
      <c r="K160">
        <f t="shared" si="25"/>
        <v>7.4415357759331879</v>
      </c>
      <c r="L160">
        <f t="shared" si="26"/>
        <v>36.277486907674358</v>
      </c>
      <c r="M160" s="41">
        <f t="shared" si="27"/>
        <v>63.273569708954682</v>
      </c>
      <c r="N160" s="5">
        <f t="shared" si="28"/>
        <v>0</v>
      </c>
      <c r="O160" s="4">
        <f>SUM($N$54:N160)*0.1+$O$30</f>
        <v>3.7E-7</v>
      </c>
      <c r="P160" s="4">
        <f>-SUM(O160:$O$234)</f>
        <v>-2.7750000000000048E-5</v>
      </c>
      <c r="Q160" s="5">
        <f t="shared" si="29"/>
        <v>-1.3055325922689805E-6</v>
      </c>
      <c r="R160" s="4">
        <f>SUM($Q$54:Q160)*0.1+$O$8</f>
        <v>1.4801540063136094E-4</v>
      </c>
      <c r="S160" s="4">
        <f>-SUM(R160:$R$234)</f>
        <v>-1.0652285846170532E-2</v>
      </c>
      <c r="T160">
        <f t="shared" si="30"/>
        <v>1.4801586308251655E-4</v>
      </c>
      <c r="U160">
        <f t="shared" si="31"/>
        <v>1.0652321991520207E-2</v>
      </c>
      <c r="X160" s="1"/>
    </row>
    <row r="161" spans="1:24" x14ac:dyDescent="0.25">
      <c r="A161" s="7"/>
      <c r="B161">
        <f t="shared" si="32"/>
        <v>10.699999999999978</v>
      </c>
      <c r="C161">
        <f t="shared" si="17"/>
        <v>0</v>
      </c>
      <c r="D161">
        <f t="shared" si="18"/>
        <v>-1860.888565382161</v>
      </c>
      <c r="E161">
        <f t="shared" si="19"/>
        <v>0</v>
      </c>
      <c r="F161">
        <f t="shared" si="20"/>
        <v>36287.327024952137</v>
      </c>
      <c r="G161">
        <f t="shared" si="21"/>
        <v>0</v>
      </c>
      <c r="H161">
        <f t="shared" si="22"/>
        <v>19911.507649589083</v>
      </c>
      <c r="I161">
        <f t="shared" si="23"/>
        <v>19911.507649589083</v>
      </c>
      <c r="J161" s="41">
        <f t="shared" si="24"/>
        <v>1860.888565382161</v>
      </c>
      <c r="K161">
        <f t="shared" si="25"/>
        <v>7.5117389436306707</v>
      </c>
      <c r="L161">
        <f t="shared" si="26"/>
        <v>36.277486907674358</v>
      </c>
      <c r="M161" s="41">
        <f t="shared" si="27"/>
        <v>63.281864629344724</v>
      </c>
      <c r="N161" s="5">
        <f t="shared" si="28"/>
        <v>0</v>
      </c>
      <c r="O161" s="4">
        <f>SUM($N$54:N161)*0.1+$O$30</f>
        <v>3.7E-7</v>
      </c>
      <c r="P161" s="4">
        <f>-SUM(O161:$O$234)</f>
        <v>-2.7380000000000046E-5</v>
      </c>
      <c r="Q161" s="5">
        <f t="shared" si="29"/>
        <v>-1.3178489374790652E-6</v>
      </c>
      <c r="R161" s="4">
        <f>SUM($Q$54:Q161)*0.1+$O$8</f>
        <v>1.4788361573761304E-4</v>
      </c>
      <c r="S161" s="4">
        <f>-SUM(R161:$R$234)</f>
        <v>-1.0504270445539171E-2</v>
      </c>
      <c r="T161">
        <f t="shared" si="30"/>
        <v>1.4788407860087574E-4</v>
      </c>
      <c r="U161">
        <f t="shared" si="31"/>
        <v>1.05043061292704E-2</v>
      </c>
      <c r="X161" s="1"/>
    </row>
    <row r="162" spans="1:24" x14ac:dyDescent="0.25">
      <c r="A162" s="7"/>
      <c r="B162">
        <f t="shared" si="32"/>
        <v>10.799999999999978</v>
      </c>
      <c r="C162">
        <f t="shared" si="17"/>
        <v>0</v>
      </c>
      <c r="D162">
        <f t="shared" si="18"/>
        <v>-1860.888565382161</v>
      </c>
      <c r="E162">
        <f t="shared" si="19"/>
        <v>0</v>
      </c>
      <c r="F162">
        <f t="shared" si="20"/>
        <v>36287.327024952137</v>
      </c>
      <c r="G162">
        <f t="shared" si="21"/>
        <v>0</v>
      </c>
      <c r="H162">
        <f t="shared" si="22"/>
        <v>20097.596506127298</v>
      </c>
      <c r="I162">
        <f t="shared" si="23"/>
        <v>20097.596506127298</v>
      </c>
      <c r="J162" s="41">
        <f t="shared" si="24"/>
        <v>1860.888565382161</v>
      </c>
      <c r="K162">
        <f t="shared" si="25"/>
        <v>7.5819421113281535</v>
      </c>
      <c r="L162">
        <f t="shared" si="26"/>
        <v>36.277486907674358</v>
      </c>
      <c r="M162" s="41">
        <f t="shared" si="27"/>
        <v>63.290236333805744</v>
      </c>
      <c r="N162" s="5">
        <f t="shared" si="28"/>
        <v>0</v>
      </c>
      <c r="O162" s="4">
        <f>SUM($N$54:N162)*0.1+$O$30</f>
        <v>3.7E-7</v>
      </c>
      <c r="P162" s="4">
        <f>-SUM(O162:$O$234)</f>
        <v>-2.7010000000000045E-5</v>
      </c>
      <c r="Q162" s="5">
        <f t="shared" si="29"/>
        <v>-1.3301652826891499E-6</v>
      </c>
      <c r="R162" s="4">
        <f>SUM($Q$54:Q162)*0.1+$O$8</f>
        <v>1.4775059920934413E-4</v>
      </c>
      <c r="S162" s="4">
        <f>-SUM(R162:$R$234)</f>
        <v>-1.0356386829801556E-2</v>
      </c>
      <c r="T162">
        <f t="shared" si="30"/>
        <v>1.4775106248931085E-4</v>
      </c>
      <c r="U162">
        <f t="shared" si="31"/>
        <v>1.0356422051489941E-2</v>
      </c>
      <c r="X162" s="1"/>
    </row>
    <row r="163" spans="1:24" x14ac:dyDescent="0.25">
      <c r="A163" s="7"/>
      <c r="B163">
        <f t="shared" si="32"/>
        <v>10.899999999999977</v>
      </c>
      <c r="C163">
        <f t="shared" si="17"/>
        <v>0</v>
      </c>
      <c r="D163">
        <f t="shared" si="18"/>
        <v>-1860.888565382161</v>
      </c>
      <c r="E163">
        <f t="shared" si="19"/>
        <v>0</v>
      </c>
      <c r="F163">
        <f t="shared" si="20"/>
        <v>36287.327024952137</v>
      </c>
      <c r="G163">
        <f t="shared" si="21"/>
        <v>0</v>
      </c>
      <c r="H163">
        <f t="shared" si="22"/>
        <v>20283.685362665514</v>
      </c>
      <c r="I163">
        <f t="shared" si="23"/>
        <v>20283.685362665514</v>
      </c>
      <c r="J163" s="41">
        <f t="shared" si="24"/>
        <v>1860.888565382161</v>
      </c>
      <c r="K163">
        <f t="shared" si="25"/>
        <v>7.6521452790256363</v>
      </c>
      <c r="L163">
        <f t="shared" si="26"/>
        <v>36.277486907674358</v>
      </c>
      <c r="M163" s="41">
        <f t="shared" si="27"/>
        <v>63.298684791872006</v>
      </c>
      <c r="N163" s="5">
        <f t="shared" si="28"/>
        <v>0</v>
      </c>
      <c r="O163" s="4">
        <f>SUM($N$54:N163)*0.1+$O$30</f>
        <v>3.7E-7</v>
      </c>
      <c r="P163" s="4">
        <f>-SUM(O163:$O$234)</f>
        <v>-2.6640000000000043E-5</v>
      </c>
      <c r="Q163" s="5">
        <f t="shared" si="29"/>
        <v>-1.3424816278992345E-6</v>
      </c>
      <c r="R163" s="4">
        <f>SUM($Q$54:Q163)*0.1+$O$8</f>
        <v>1.476163510465542E-4</v>
      </c>
      <c r="S163" s="4">
        <f>-SUM(R163:$R$234)</f>
        <v>-1.0208636230592214E-2</v>
      </c>
      <c r="T163">
        <f t="shared" si="30"/>
        <v>1.4761681474784478E-4</v>
      </c>
      <c r="U163">
        <f t="shared" si="31"/>
        <v>1.0208670989808615E-2</v>
      </c>
      <c r="X163" s="1"/>
    </row>
    <row r="164" spans="1:24" x14ac:dyDescent="0.25">
      <c r="A164" s="7"/>
      <c r="B164">
        <f t="shared" si="32"/>
        <v>10.999999999999977</v>
      </c>
      <c r="C164">
        <f t="shared" si="17"/>
        <v>0</v>
      </c>
      <c r="D164">
        <f t="shared" si="18"/>
        <v>-1860.888565382161</v>
      </c>
      <c r="E164">
        <f t="shared" si="19"/>
        <v>0</v>
      </c>
      <c r="F164">
        <f t="shared" si="20"/>
        <v>36287.327024952137</v>
      </c>
      <c r="G164">
        <f t="shared" si="21"/>
        <v>0</v>
      </c>
      <c r="H164">
        <f t="shared" si="22"/>
        <v>20469.774219203729</v>
      </c>
      <c r="I164">
        <f t="shared" si="23"/>
        <v>20469.774219203729</v>
      </c>
      <c r="J164" s="41">
        <f t="shared" si="24"/>
        <v>1860.888565382161</v>
      </c>
      <c r="K164">
        <f t="shared" si="25"/>
        <v>7.7223484467231192</v>
      </c>
      <c r="L164">
        <f t="shared" si="26"/>
        <v>36.277486907674358</v>
      </c>
      <c r="M164" s="41">
        <f t="shared" si="27"/>
        <v>63.307209972814796</v>
      </c>
      <c r="N164" s="5">
        <f t="shared" si="28"/>
        <v>0</v>
      </c>
      <c r="O164" s="4">
        <f>SUM($N$54:N164)*0.1+$O$30</f>
        <v>3.7E-7</v>
      </c>
      <c r="P164" s="4">
        <f>-SUM(O164:$O$234)</f>
        <v>-2.6270000000000042E-5</v>
      </c>
      <c r="Q164" s="5">
        <f t="shared" si="29"/>
        <v>-1.3547979731093192E-6</v>
      </c>
      <c r="R164" s="4">
        <f>SUM($Q$54:Q164)*0.1+$O$8</f>
        <v>1.4748087124924326E-4</v>
      </c>
      <c r="S164" s="4">
        <f>-SUM(R164:$R$234)</f>
        <v>-1.0061019879545659E-2</v>
      </c>
      <c r="T164">
        <f t="shared" si="30"/>
        <v>1.4748133537650067E-4</v>
      </c>
      <c r="U164">
        <f t="shared" si="31"/>
        <v>1.0061054175856173E-2</v>
      </c>
      <c r="X164" s="1"/>
    </row>
    <row r="165" spans="1:24" x14ac:dyDescent="0.25">
      <c r="A165" s="7"/>
      <c r="B165">
        <f t="shared" si="32"/>
        <v>11.099999999999977</v>
      </c>
      <c r="C165">
        <f t="shared" si="17"/>
        <v>0</v>
      </c>
      <c r="D165">
        <f t="shared" si="18"/>
        <v>-1860.888565382161</v>
      </c>
      <c r="E165">
        <f t="shared" si="19"/>
        <v>0</v>
      </c>
      <c r="F165">
        <f t="shared" si="20"/>
        <v>36287.327024952137</v>
      </c>
      <c r="G165">
        <f t="shared" si="21"/>
        <v>0</v>
      </c>
      <c r="H165">
        <f t="shared" si="22"/>
        <v>20655.863075741945</v>
      </c>
      <c r="I165">
        <f t="shared" si="23"/>
        <v>20655.863075741945</v>
      </c>
      <c r="J165" s="41">
        <f t="shared" si="24"/>
        <v>1860.888565382161</v>
      </c>
      <c r="K165">
        <f t="shared" si="25"/>
        <v>7.792551614420602</v>
      </c>
      <c r="L165">
        <f t="shared" si="26"/>
        <v>36.277486907674358</v>
      </c>
      <c r="M165" s="41">
        <f t="shared" si="27"/>
        <v>63.315811845642969</v>
      </c>
      <c r="N165" s="5">
        <f t="shared" si="28"/>
        <v>0</v>
      </c>
      <c r="O165" s="4">
        <f>SUM($N$54:N165)*0.1+$O$30</f>
        <v>3.7E-7</v>
      </c>
      <c r="P165" s="4">
        <f>-SUM(O165:$O$234)</f>
        <v>-2.590000000000004E-5</v>
      </c>
      <c r="Q165" s="5">
        <f t="shared" si="29"/>
        <v>-1.3671143183194041E-6</v>
      </c>
      <c r="R165" s="4">
        <f>SUM($Q$54:Q165)*0.1+$O$8</f>
        <v>1.4734415981741133E-4</v>
      </c>
      <c r="S165" s="4">
        <f>-SUM(R165:$R$234)</f>
        <v>-9.9135390082964164E-3</v>
      </c>
      <c r="T165">
        <f t="shared" si="30"/>
        <v>1.4734462437530205E-4</v>
      </c>
      <c r="U165">
        <f t="shared" si="31"/>
        <v>9.9135728412623608E-3</v>
      </c>
      <c r="X165" s="1"/>
    </row>
    <row r="166" spans="1:24" x14ac:dyDescent="0.25">
      <c r="A166" s="7"/>
      <c r="B166">
        <f t="shared" si="32"/>
        <v>11.199999999999976</v>
      </c>
      <c r="C166">
        <f t="shared" si="17"/>
        <v>0</v>
      </c>
      <c r="D166">
        <f t="shared" si="18"/>
        <v>-1860.888565382161</v>
      </c>
      <c r="E166">
        <f t="shared" si="19"/>
        <v>0</v>
      </c>
      <c r="F166">
        <f t="shared" si="20"/>
        <v>36287.327024952137</v>
      </c>
      <c r="G166">
        <f t="shared" si="21"/>
        <v>0</v>
      </c>
      <c r="H166">
        <f t="shared" si="22"/>
        <v>20841.951932280161</v>
      </c>
      <c r="I166">
        <f t="shared" si="23"/>
        <v>20841.951932280161</v>
      </c>
      <c r="J166" s="41">
        <f t="shared" si="24"/>
        <v>1860.888565382161</v>
      </c>
      <c r="K166">
        <f t="shared" si="25"/>
        <v>7.8627547821180848</v>
      </c>
      <c r="L166">
        <f t="shared" si="26"/>
        <v>36.277486907674358</v>
      </c>
      <c r="M166" s="41">
        <f t="shared" si="27"/>
        <v>63.324490379103523</v>
      </c>
      <c r="N166" s="5">
        <f t="shared" si="28"/>
        <v>0</v>
      </c>
      <c r="O166" s="4">
        <f>SUM($N$54:N166)*0.1+$O$30</f>
        <v>3.7E-7</v>
      </c>
      <c r="P166" s="4">
        <f>-SUM(O166:$O$234)</f>
        <v>-2.5530000000000038E-5</v>
      </c>
      <c r="Q166" s="5">
        <f t="shared" si="29"/>
        <v>-1.3794306635294888E-6</v>
      </c>
      <c r="R166" s="4">
        <f>SUM($Q$54:Q166)*0.1+$O$8</f>
        <v>1.4720621675105839E-4</v>
      </c>
      <c r="S166" s="4">
        <f>-SUM(R166:$R$234)</f>
        <v>-9.7661948484790047E-3</v>
      </c>
      <c r="T166">
        <f t="shared" si="30"/>
        <v>1.4720668174427267E-4</v>
      </c>
      <c r="U166">
        <f t="shared" si="31"/>
        <v>9.7662282176568995E-3</v>
      </c>
      <c r="X166" s="1"/>
    </row>
    <row r="167" spans="1:24" x14ac:dyDescent="0.25">
      <c r="A167" s="7"/>
      <c r="B167">
        <f t="shared" si="32"/>
        <v>11.299999999999976</v>
      </c>
      <c r="C167">
        <f t="shared" si="17"/>
        <v>0</v>
      </c>
      <c r="D167">
        <f t="shared" si="18"/>
        <v>-1860.888565382161</v>
      </c>
      <c r="E167">
        <f t="shared" si="19"/>
        <v>0</v>
      </c>
      <c r="F167">
        <f t="shared" si="20"/>
        <v>36287.327024952137</v>
      </c>
      <c r="G167">
        <f t="shared" si="21"/>
        <v>0</v>
      </c>
      <c r="H167">
        <f t="shared" si="22"/>
        <v>21028.040788818373</v>
      </c>
      <c r="I167">
        <f t="shared" si="23"/>
        <v>21028.040788818373</v>
      </c>
      <c r="J167" s="41">
        <f t="shared" si="24"/>
        <v>1860.888565382161</v>
      </c>
      <c r="K167">
        <f t="shared" si="25"/>
        <v>7.9329579498155667</v>
      </c>
      <c r="L167">
        <f t="shared" si="26"/>
        <v>36.277486907674358</v>
      </c>
      <c r="M167" s="41">
        <f t="shared" si="27"/>
        <v>63.333245541682103</v>
      </c>
      <c r="N167" s="5">
        <f t="shared" si="28"/>
        <v>0</v>
      </c>
      <c r="O167" s="4">
        <f>SUM($N$54:N167)*0.1+$O$30</f>
        <v>3.7E-7</v>
      </c>
      <c r="P167" s="4">
        <f>-SUM(O167:$O$234)</f>
        <v>-2.5160000000000037E-5</v>
      </c>
      <c r="Q167" s="5">
        <f t="shared" si="29"/>
        <v>-1.3917470087395733E-6</v>
      </c>
      <c r="R167" s="4">
        <f>SUM($Q$54:Q167)*0.1+$O$8</f>
        <v>1.4706704205018443E-4</v>
      </c>
      <c r="S167" s="4">
        <f>-SUM(R167:$R$234)</f>
        <v>-9.6189886317279462E-3</v>
      </c>
      <c r="T167">
        <f t="shared" si="30"/>
        <v>1.4706750748343672E-4</v>
      </c>
      <c r="U167">
        <f t="shared" si="31"/>
        <v>9.6190215366694885E-3</v>
      </c>
      <c r="X167" s="1"/>
    </row>
    <row r="168" spans="1:24" x14ac:dyDescent="0.25">
      <c r="A168" s="7"/>
      <c r="B168">
        <f t="shared" si="32"/>
        <v>11.399999999999975</v>
      </c>
      <c r="C168">
        <f t="shared" si="17"/>
        <v>0</v>
      </c>
      <c r="D168">
        <f t="shared" si="18"/>
        <v>-1860.888565382161</v>
      </c>
      <c r="E168">
        <f t="shared" si="19"/>
        <v>0</v>
      </c>
      <c r="F168">
        <f t="shared" si="20"/>
        <v>36287.327024952137</v>
      </c>
      <c r="G168">
        <f t="shared" si="21"/>
        <v>0</v>
      </c>
      <c r="H168">
        <f t="shared" si="22"/>
        <v>21214.129645356588</v>
      </c>
      <c r="I168">
        <f t="shared" si="23"/>
        <v>21214.129645356588</v>
      </c>
      <c r="J168" s="41">
        <f t="shared" si="24"/>
        <v>1860.888565382161</v>
      </c>
      <c r="K168">
        <f t="shared" si="25"/>
        <v>8.0031611175130486</v>
      </c>
      <c r="L168">
        <f t="shared" si="26"/>
        <v>36.277486907674358</v>
      </c>
      <c r="M168" s="41">
        <f t="shared" si="27"/>
        <v>63.342077301603602</v>
      </c>
      <c r="N168" s="5">
        <f t="shared" si="28"/>
        <v>0</v>
      </c>
      <c r="O168" s="4">
        <f>SUM($N$54:N168)*0.1+$O$30</f>
        <v>3.7E-7</v>
      </c>
      <c r="P168" s="4">
        <f>-SUM(O168:$O$234)</f>
        <v>-2.4790000000000035E-5</v>
      </c>
      <c r="Q168" s="5">
        <f t="shared" si="29"/>
        <v>-1.404063353949658E-6</v>
      </c>
      <c r="R168" s="4">
        <f>SUM($Q$54:Q168)*0.1+$O$8</f>
        <v>1.4692663571478945E-4</v>
      </c>
      <c r="S168" s="4">
        <f>-SUM(R168:$R$234)</f>
        <v>-9.4719215896777609E-3</v>
      </c>
      <c r="T168">
        <f t="shared" si="30"/>
        <v>1.4692710159281861E-4</v>
      </c>
      <c r="U168">
        <f t="shared" si="31"/>
        <v>9.4719540299298167E-3</v>
      </c>
      <c r="X168" s="1"/>
    </row>
    <row r="169" spans="1:24" x14ac:dyDescent="0.25">
      <c r="A169" s="7"/>
      <c r="B169">
        <f t="shared" si="32"/>
        <v>11.499999999999975</v>
      </c>
      <c r="C169">
        <f t="shared" si="17"/>
        <v>0</v>
      </c>
      <c r="D169">
        <f t="shared" si="18"/>
        <v>-1860.888565382161</v>
      </c>
      <c r="E169">
        <f t="shared" si="19"/>
        <v>0</v>
      </c>
      <c r="F169">
        <f t="shared" si="20"/>
        <v>36287.327024952137</v>
      </c>
      <c r="G169">
        <f t="shared" si="21"/>
        <v>0</v>
      </c>
      <c r="H169">
        <f t="shared" si="22"/>
        <v>21400.218501894804</v>
      </c>
      <c r="I169">
        <f t="shared" si="23"/>
        <v>21400.218501894804</v>
      </c>
      <c r="J169" s="41">
        <f t="shared" si="24"/>
        <v>1860.888565382161</v>
      </c>
      <c r="K169">
        <f t="shared" si="25"/>
        <v>8.0733642852105323</v>
      </c>
      <c r="L169">
        <f t="shared" si="26"/>
        <v>36.277486907674358</v>
      </c>
      <c r="M169" s="41">
        <f t="shared" si="27"/>
        <v>63.350985626832724</v>
      </c>
      <c r="N169" s="5">
        <f t="shared" si="28"/>
        <v>0</v>
      </c>
      <c r="O169" s="4">
        <f>SUM($N$54:N169)*0.1+$O$30</f>
        <v>3.7E-7</v>
      </c>
      <c r="P169" s="4">
        <f>-SUM(O169:$O$234)</f>
        <v>-2.4420000000000034E-5</v>
      </c>
      <c r="Q169" s="5">
        <f t="shared" si="29"/>
        <v>-1.4163796991597426E-6</v>
      </c>
      <c r="R169" s="4">
        <f>SUM($Q$54:Q169)*0.1+$O$8</f>
        <v>1.4678499774487349E-4</v>
      </c>
      <c r="S169" s="4">
        <f>-SUM(R169:$R$234)</f>
        <v>-9.3249949539629725E-3</v>
      </c>
      <c r="T169">
        <f t="shared" si="30"/>
        <v>1.4678546407244321E-4</v>
      </c>
      <c r="U169">
        <f t="shared" si="31"/>
        <v>9.3250269290675453E-3</v>
      </c>
      <c r="X169" s="1"/>
    </row>
    <row r="170" spans="1:24" x14ac:dyDescent="0.25">
      <c r="A170" s="7"/>
      <c r="B170">
        <f t="shared" si="32"/>
        <v>11.599999999999975</v>
      </c>
      <c r="C170">
        <f t="shared" si="17"/>
        <v>0</v>
      </c>
      <c r="D170">
        <f t="shared" si="18"/>
        <v>-1860.888565382161</v>
      </c>
      <c r="E170">
        <f t="shared" si="19"/>
        <v>0</v>
      </c>
      <c r="F170">
        <f t="shared" si="20"/>
        <v>36287.327024952137</v>
      </c>
      <c r="G170">
        <f t="shared" si="21"/>
        <v>0</v>
      </c>
      <c r="H170">
        <f t="shared" si="22"/>
        <v>21586.30735843302</v>
      </c>
      <c r="I170">
        <f t="shared" si="23"/>
        <v>21586.30735843302</v>
      </c>
      <c r="J170" s="41">
        <f t="shared" si="24"/>
        <v>1860.888565382161</v>
      </c>
      <c r="K170">
        <f t="shared" si="25"/>
        <v>8.143567452908016</v>
      </c>
      <c r="L170">
        <f t="shared" si="26"/>
        <v>36.277486907674358</v>
      </c>
      <c r="M170" s="41">
        <f t="shared" si="27"/>
        <v>63.359970485074534</v>
      </c>
      <c r="N170" s="5">
        <f t="shared" si="28"/>
        <v>0</v>
      </c>
      <c r="O170" s="4">
        <f>SUM($N$54:N170)*0.1+$O$30</f>
        <v>3.7E-7</v>
      </c>
      <c r="P170" s="4">
        <f>-SUM(O170:$O$234)</f>
        <v>-2.4050000000000032E-5</v>
      </c>
      <c r="Q170" s="5">
        <f t="shared" si="29"/>
        <v>-1.4286960443698273E-6</v>
      </c>
      <c r="R170" s="4">
        <f>SUM($Q$54:Q170)*0.1+$O$8</f>
        <v>1.4664212814043649E-4</v>
      </c>
      <c r="S170" s="4">
        <f>-SUM(R170:$R$234)</f>
        <v>-9.1782099562180992E-3</v>
      </c>
      <c r="T170">
        <f t="shared" si="30"/>
        <v>1.4664259492233557E-4</v>
      </c>
      <c r="U170">
        <f t="shared" si="31"/>
        <v>9.1782414657123196E-3</v>
      </c>
      <c r="X170" s="1"/>
    </row>
    <row r="171" spans="1:24" x14ac:dyDescent="0.25">
      <c r="A171" s="7"/>
      <c r="B171">
        <f t="shared" si="32"/>
        <v>11.699999999999974</v>
      </c>
      <c r="C171">
        <f t="shared" si="17"/>
        <v>0</v>
      </c>
      <c r="D171">
        <f t="shared" si="18"/>
        <v>-1860.888565382161</v>
      </c>
      <c r="E171">
        <f t="shared" si="19"/>
        <v>0</v>
      </c>
      <c r="F171">
        <f t="shared" si="20"/>
        <v>36287.327024952137</v>
      </c>
      <c r="G171">
        <f t="shared" si="21"/>
        <v>0</v>
      </c>
      <c r="H171">
        <f t="shared" si="22"/>
        <v>21772.396214971235</v>
      </c>
      <c r="I171">
        <f t="shared" si="23"/>
        <v>21772.396214971235</v>
      </c>
      <c r="J171" s="41">
        <f t="shared" si="24"/>
        <v>1860.888565382161</v>
      </c>
      <c r="K171">
        <f t="shared" si="25"/>
        <v>8.2137706206054979</v>
      </c>
      <c r="L171">
        <f t="shared" si="26"/>
        <v>36.277486907674358</v>
      </c>
      <c r="M171" s="41">
        <f t="shared" si="27"/>
        <v>63.369031843775048</v>
      </c>
      <c r="N171" s="5">
        <f t="shared" si="28"/>
        <v>0</v>
      </c>
      <c r="O171" s="4">
        <f>SUM($N$54:N171)*0.1+$O$30</f>
        <v>3.7E-7</v>
      </c>
      <c r="P171" s="4">
        <f>-SUM(O171:$O$234)</f>
        <v>-2.3680000000000031E-5</v>
      </c>
      <c r="Q171" s="5">
        <f t="shared" si="29"/>
        <v>-1.441012389579912E-6</v>
      </c>
      <c r="R171" s="4">
        <f>SUM($Q$54:Q171)*0.1+$O$8</f>
        <v>1.464980269014785E-4</v>
      </c>
      <c r="S171" s="4">
        <f>-SUM(R171:$R$234)</f>
        <v>-9.0315678280776628E-3</v>
      </c>
      <c r="T171">
        <f t="shared" si="30"/>
        <v>1.4649849414252121E-4</v>
      </c>
      <c r="U171">
        <f t="shared" si="31"/>
        <v>9.0315988714937661E-3</v>
      </c>
      <c r="X171" s="1"/>
    </row>
    <row r="172" spans="1:24" x14ac:dyDescent="0.25">
      <c r="A172" s="7"/>
      <c r="B172">
        <f t="shared" si="32"/>
        <v>11.799999999999974</v>
      </c>
      <c r="C172">
        <f t="shared" si="17"/>
        <v>0</v>
      </c>
      <c r="D172">
        <f t="shared" si="18"/>
        <v>-1860.888565382161</v>
      </c>
      <c r="E172">
        <f t="shared" si="19"/>
        <v>0</v>
      </c>
      <c r="F172">
        <f t="shared" si="20"/>
        <v>36287.327024952137</v>
      </c>
      <c r="G172">
        <f t="shared" si="21"/>
        <v>0</v>
      </c>
      <c r="H172">
        <f t="shared" si="22"/>
        <v>21958.485071509451</v>
      </c>
      <c r="I172">
        <f t="shared" si="23"/>
        <v>21958.485071509451</v>
      </c>
      <c r="J172" s="41">
        <f t="shared" si="24"/>
        <v>1860.888565382161</v>
      </c>
      <c r="K172">
        <f t="shared" si="25"/>
        <v>8.2839737883029816</v>
      </c>
      <c r="L172">
        <f t="shared" si="26"/>
        <v>36.277486907674358</v>
      </c>
      <c r="M172" s="41">
        <f t="shared" si="27"/>
        <v>63.378169670121778</v>
      </c>
      <c r="N172" s="5">
        <f t="shared" si="28"/>
        <v>0</v>
      </c>
      <c r="O172" s="4">
        <f>SUM($N$54:N172)*0.1+$O$30</f>
        <v>3.7E-7</v>
      </c>
      <c r="P172" s="4">
        <f>-SUM(O172:$O$234)</f>
        <v>-2.3310000000000029E-5</v>
      </c>
      <c r="Q172" s="5">
        <f t="shared" si="29"/>
        <v>-1.4533287347899967E-6</v>
      </c>
      <c r="R172" s="4">
        <f>SUM($Q$54:Q172)*0.1+$O$8</f>
        <v>1.463526940279995E-4</v>
      </c>
      <c r="S172" s="4">
        <f>-SUM(R172:$R$234)</f>
        <v>-8.8850698011761851E-3</v>
      </c>
      <c r="T172">
        <f t="shared" si="30"/>
        <v>1.463531617330259E-4</v>
      </c>
      <c r="U172">
        <f t="shared" si="31"/>
        <v>8.8851003780414887E-3</v>
      </c>
      <c r="X172" s="1"/>
    </row>
    <row r="173" spans="1:24" x14ac:dyDescent="0.25">
      <c r="A173" s="7"/>
      <c r="B173">
        <f t="shared" si="32"/>
        <v>11.899999999999974</v>
      </c>
      <c r="C173">
        <f t="shared" si="17"/>
        <v>0</v>
      </c>
      <c r="D173">
        <f t="shared" si="18"/>
        <v>-1860.888565382161</v>
      </c>
      <c r="E173">
        <f t="shared" si="19"/>
        <v>0</v>
      </c>
      <c r="F173">
        <f t="shared" si="20"/>
        <v>36287.327024952137</v>
      </c>
      <c r="G173">
        <f t="shared" si="21"/>
        <v>0</v>
      </c>
      <c r="H173">
        <f t="shared" si="22"/>
        <v>22144.573928047666</v>
      </c>
      <c r="I173">
        <f t="shared" si="23"/>
        <v>22144.573928047666</v>
      </c>
      <c r="J173" s="41">
        <f t="shared" si="24"/>
        <v>1860.888565382161</v>
      </c>
      <c r="K173">
        <f t="shared" si="25"/>
        <v>8.3541769560004635</v>
      </c>
      <c r="L173">
        <f t="shared" si="26"/>
        <v>36.277486907674358</v>
      </c>
      <c r="M173" s="41">
        <f t="shared" si="27"/>
        <v>63.387383931044376</v>
      </c>
      <c r="N173" s="5">
        <f t="shared" si="28"/>
        <v>0</v>
      </c>
      <c r="O173" s="4">
        <f>SUM($N$54:N173)*0.1+$O$30</f>
        <v>3.7E-7</v>
      </c>
      <c r="P173" s="4">
        <f>-SUM(O173:$O$234)</f>
        <v>-2.2940000000000028E-5</v>
      </c>
      <c r="Q173" s="5">
        <f t="shared" si="29"/>
        <v>-1.4656450800000816E-6</v>
      </c>
      <c r="R173" s="4">
        <f>SUM($Q$54:Q173)*0.1+$O$8</f>
        <v>1.4620612951999951E-4</v>
      </c>
      <c r="S173" s="4">
        <f>-SUM(R173:$R$234)</f>
        <v>-8.7387171071481844E-3</v>
      </c>
      <c r="T173">
        <f t="shared" si="30"/>
        <v>1.4620659769387588E-4</v>
      </c>
      <c r="U173">
        <f t="shared" si="31"/>
        <v>8.7387472169850721E-3</v>
      </c>
      <c r="X173" s="1"/>
    </row>
    <row r="174" spans="1:24" x14ac:dyDescent="0.25">
      <c r="A174" s="7"/>
      <c r="B174">
        <f t="shared" si="32"/>
        <v>11.999999999999973</v>
      </c>
      <c r="C174">
        <f t="shared" si="17"/>
        <v>0</v>
      </c>
      <c r="D174">
        <f t="shared" si="18"/>
        <v>-1860.888565382161</v>
      </c>
      <c r="E174">
        <f t="shared" si="19"/>
        <v>0</v>
      </c>
      <c r="F174">
        <f t="shared" si="20"/>
        <v>36287.327024952137</v>
      </c>
      <c r="G174">
        <f t="shared" si="21"/>
        <v>0</v>
      </c>
      <c r="H174">
        <f t="shared" si="22"/>
        <v>22330.662784585882</v>
      </c>
      <c r="I174">
        <f t="shared" si="23"/>
        <v>22330.662784585882</v>
      </c>
      <c r="J174" s="41">
        <f t="shared" si="24"/>
        <v>1860.888565382161</v>
      </c>
      <c r="K174">
        <f t="shared" si="25"/>
        <v>8.4243801236979472</v>
      </c>
      <c r="L174">
        <f t="shared" si="26"/>
        <v>36.277486907674358</v>
      </c>
      <c r="M174" s="41">
        <f t="shared" si="27"/>
        <v>63.396674593215145</v>
      </c>
      <c r="N174" s="5">
        <f t="shared" si="28"/>
        <v>0</v>
      </c>
      <c r="O174" s="4">
        <f>SUM($N$54:N174)*0.1+$O$30</f>
        <v>3.7E-7</v>
      </c>
      <c r="P174" s="4">
        <f>-SUM(O174:$O$234)</f>
        <v>-2.2570000000000026E-5</v>
      </c>
      <c r="Q174" s="5">
        <f t="shared" si="29"/>
        <v>-1.4779614252101663E-6</v>
      </c>
      <c r="R174" s="4">
        <f>SUM($Q$54:Q174)*0.1+$O$8</f>
        <v>1.4605833337747847E-4</v>
      </c>
      <c r="S174" s="4">
        <f>-SUM(R174:$R$234)</f>
        <v>-8.5925109776281861E-3</v>
      </c>
      <c r="T174">
        <f t="shared" si="30"/>
        <v>1.4605880202509756E-4</v>
      </c>
      <c r="U174">
        <f t="shared" si="31"/>
        <v>8.5925406199540821E-3</v>
      </c>
      <c r="X174" s="1"/>
    </row>
    <row r="175" spans="1:24" x14ac:dyDescent="0.25">
      <c r="A175" s="7"/>
      <c r="B175">
        <f t="shared" si="32"/>
        <v>12.099999999999973</v>
      </c>
      <c r="C175">
        <f t="shared" si="17"/>
        <v>0</v>
      </c>
      <c r="D175">
        <f t="shared" si="18"/>
        <v>-1860.888565382161</v>
      </c>
      <c r="E175">
        <f t="shared" si="19"/>
        <v>0</v>
      </c>
      <c r="F175">
        <f t="shared" si="20"/>
        <v>36287.327024952137</v>
      </c>
      <c r="G175">
        <f t="shared" si="21"/>
        <v>0</v>
      </c>
      <c r="H175">
        <f t="shared" si="22"/>
        <v>22516.751641124098</v>
      </c>
      <c r="I175">
        <f t="shared" si="23"/>
        <v>22516.751641124098</v>
      </c>
      <c r="J175" s="41">
        <f t="shared" si="24"/>
        <v>1860.888565382161</v>
      </c>
      <c r="K175">
        <f t="shared" si="25"/>
        <v>8.4945832913954291</v>
      </c>
      <c r="L175">
        <f t="shared" si="26"/>
        <v>36.277486907674358</v>
      </c>
      <c r="M175" s="41">
        <f t="shared" si="27"/>
        <v>63.406041623049674</v>
      </c>
      <c r="N175" s="5">
        <f t="shared" si="28"/>
        <v>0</v>
      </c>
      <c r="O175" s="4">
        <f>SUM($N$54:N175)*0.1+$O$30</f>
        <v>3.7E-7</v>
      </c>
      <c r="P175" s="4">
        <f>-SUM(O175:$O$234)</f>
        <v>-2.2200000000000025E-5</v>
      </c>
      <c r="Q175" s="5">
        <f t="shared" si="29"/>
        <v>-1.4902777704202509E-6</v>
      </c>
      <c r="R175" s="4">
        <f>SUM($Q$54:Q175)*0.1+$O$8</f>
        <v>1.4590930560043645E-4</v>
      </c>
      <c r="S175" s="4">
        <f>-SUM(R175:$R$234)</f>
        <v>-8.4464526442507067E-3</v>
      </c>
      <c r="T175">
        <f t="shared" si="30"/>
        <v>1.4590977472671787E-4</v>
      </c>
      <c r="U175">
        <f t="shared" si="31"/>
        <v>8.4464818185780617E-3</v>
      </c>
      <c r="X175" s="1"/>
    </row>
    <row r="176" spans="1:24" x14ac:dyDescent="0.25">
      <c r="A176" s="7"/>
      <c r="B176">
        <f t="shared" si="32"/>
        <v>12.199999999999973</v>
      </c>
      <c r="C176">
        <f t="shared" si="17"/>
        <v>0</v>
      </c>
      <c r="D176">
        <f t="shared" si="18"/>
        <v>-1860.888565382161</v>
      </c>
      <c r="E176">
        <f t="shared" si="19"/>
        <v>0</v>
      </c>
      <c r="F176">
        <f t="shared" si="20"/>
        <v>36287.327024952137</v>
      </c>
      <c r="G176">
        <f t="shared" si="21"/>
        <v>0</v>
      </c>
      <c r="H176">
        <f t="shared" si="22"/>
        <v>22702.840497662313</v>
      </c>
      <c r="I176">
        <f t="shared" si="23"/>
        <v>22702.840497662313</v>
      </c>
      <c r="J176" s="41">
        <f t="shared" si="24"/>
        <v>1860.888565382161</v>
      </c>
      <c r="K176">
        <f t="shared" si="25"/>
        <v>8.5647864590929128</v>
      </c>
      <c r="L176">
        <f t="shared" si="26"/>
        <v>36.277486907674358</v>
      </c>
      <c r="M176" s="41">
        <f t="shared" si="27"/>
        <v>63.415484986707426</v>
      </c>
      <c r="N176" s="5">
        <f t="shared" si="28"/>
        <v>0</v>
      </c>
      <c r="O176" s="4">
        <f>SUM($N$54:N176)*0.1+$O$30</f>
        <v>3.7E-7</v>
      </c>
      <c r="P176" s="4">
        <f>-SUM(O176:$O$234)</f>
        <v>-2.1830000000000023E-5</v>
      </c>
      <c r="Q176" s="5">
        <f t="shared" si="29"/>
        <v>-1.5025941156303356E-6</v>
      </c>
      <c r="R176" s="4">
        <f>SUM($Q$54:Q176)*0.1+$O$8</f>
        <v>1.4575904618887342E-4</v>
      </c>
      <c r="S176" s="4">
        <f>-SUM(R176:$R$234)</f>
        <v>-8.3005433386502733E-3</v>
      </c>
      <c r="T176">
        <f t="shared" si="30"/>
        <v>1.45759515798764E-4</v>
      </c>
      <c r="U176">
        <f t="shared" si="31"/>
        <v>8.3005720444865386E-3</v>
      </c>
      <c r="X176" s="1"/>
    </row>
    <row r="177" spans="1:24" x14ac:dyDescent="0.25">
      <c r="A177" s="7"/>
      <c r="B177">
        <f t="shared" si="32"/>
        <v>12.299999999999972</v>
      </c>
      <c r="C177">
        <f t="shared" si="17"/>
        <v>0</v>
      </c>
      <c r="D177">
        <f t="shared" si="18"/>
        <v>-1860.888565382161</v>
      </c>
      <c r="E177">
        <f t="shared" si="19"/>
        <v>0</v>
      </c>
      <c r="F177">
        <f t="shared" si="20"/>
        <v>36287.327024952137</v>
      </c>
      <c r="G177">
        <f t="shared" si="21"/>
        <v>0</v>
      </c>
      <c r="H177">
        <f t="shared" si="22"/>
        <v>22888.929354200529</v>
      </c>
      <c r="I177">
        <f t="shared" si="23"/>
        <v>22888.929354200529</v>
      </c>
      <c r="J177" s="41">
        <f t="shared" si="24"/>
        <v>1860.888565382161</v>
      </c>
      <c r="K177">
        <f t="shared" si="25"/>
        <v>8.6349896267903947</v>
      </c>
      <c r="L177">
        <f t="shared" si="26"/>
        <v>36.277486907674358</v>
      </c>
      <c r="M177" s="41">
        <f t="shared" si="27"/>
        <v>63.425004650092312</v>
      </c>
      <c r="N177" s="5">
        <f t="shared" si="28"/>
        <v>0</v>
      </c>
      <c r="O177" s="4">
        <f>SUM($N$54:N177)*0.1+$O$30</f>
        <v>3.7E-7</v>
      </c>
      <c r="P177" s="4">
        <f>-SUM(O177:$O$234)</f>
        <v>-2.1460000000000022E-5</v>
      </c>
      <c r="Q177" s="5">
        <f t="shared" si="29"/>
        <v>-1.5149104608404203E-6</v>
      </c>
      <c r="R177" s="4">
        <f>SUM($Q$54:Q177)*0.1+$O$8</f>
        <v>1.4560755514278939E-4</v>
      </c>
      <c r="S177" s="4">
        <f>-SUM(R177:$R$234)</f>
        <v>-8.1547842924613988E-3</v>
      </c>
      <c r="T177">
        <f t="shared" si="30"/>
        <v>1.4560802524126359E-4</v>
      </c>
      <c r="U177">
        <f t="shared" si="31"/>
        <v>8.1548125293090072E-3</v>
      </c>
      <c r="X177" s="1"/>
    </row>
    <row r="178" spans="1:24" x14ac:dyDescent="0.25">
      <c r="A178" s="7"/>
      <c r="B178">
        <f t="shared" si="32"/>
        <v>12.399999999999972</v>
      </c>
      <c r="C178">
        <f t="shared" si="17"/>
        <v>0</v>
      </c>
      <c r="D178">
        <f t="shared" si="18"/>
        <v>-1860.888565382161</v>
      </c>
      <c r="E178">
        <f t="shared" si="19"/>
        <v>0</v>
      </c>
      <c r="F178">
        <f t="shared" si="20"/>
        <v>36287.327024952137</v>
      </c>
      <c r="G178">
        <f t="shared" si="21"/>
        <v>0</v>
      </c>
      <c r="H178">
        <f t="shared" si="22"/>
        <v>23075.018210738745</v>
      </c>
      <c r="I178">
        <f t="shared" si="23"/>
        <v>23075.018210738745</v>
      </c>
      <c r="J178" s="41">
        <f t="shared" si="24"/>
        <v>1860.888565382161</v>
      </c>
      <c r="K178">
        <f t="shared" si="25"/>
        <v>8.7051927944878784</v>
      </c>
      <c r="L178">
        <f t="shared" si="26"/>
        <v>36.277486907674358</v>
      </c>
      <c r="M178" s="41">
        <f t="shared" si="27"/>
        <v>63.43460057885332</v>
      </c>
      <c r="N178" s="5">
        <f t="shared" si="28"/>
        <v>0</v>
      </c>
      <c r="O178" s="4">
        <f>SUM($N$54:N178)*0.1+$O$30</f>
        <v>3.7E-7</v>
      </c>
      <c r="P178" s="4">
        <f>-SUM(O178:$O$234)</f>
        <v>-2.109000000000002E-5</v>
      </c>
      <c r="Q178" s="5">
        <f t="shared" si="29"/>
        <v>-1.527226806050505E-6</v>
      </c>
      <c r="R178" s="4">
        <f>SUM($Q$54:Q178)*0.1+$O$8</f>
        <v>1.4545483246218433E-4</v>
      </c>
      <c r="S178" s="4">
        <f>-SUM(R178:$R$234)</f>
        <v>-8.0091767373186105E-3</v>
      </c>
      <c r="T178">
        <f t="shared" si="30"/>
        <v>1.454553030542445E-4</v>
      </c>
      <c r="U178">
        <f t="shared" si="31"/>
        <v>8.0092045046749535E-3</v>
      </c>
      <c r="X178" s="1"/>
    </row>
    <row r="179" spans="1:24" x14ac:dyDescent="0.25">
      <c r="A179" s="7"/>
      <c r="B179">
        <f t="shared" si="32"/>
        <v>12.499999999999972</v>
      </c>
      <c r="C179">
        <f t="shared" si="17"/>
        <v>0</v>
      </c>
      <c r="D179">
        <f t="shared" si="18"/>
        <v>-1860.888565382161</v>
      </c>
      <c r="E179">
        <f t="shared" si="19"/>
        <v>0</v>
      </c>
      <c r="F179">
        <f t="shared" si="20"/>
        <v>36287.327024952137</v>
      </c>
      <c r="G179">
        <f t="shared" si="21"/>
        <v>0</v>
      </c>
      <c r="H179">
        <f t="shared" si="22"/>
        <v>23261.10706727696</v>
      </c>
      <c r="I179">
        <f t="shared" si="23"/>
        <v>23261.10706727696</v>
      </c>
      <c r="J179" s="41">
        <f t="shared" si="24"/>
        <v>1860.888565382161</v>
      </c>
      <c r="K179">
        <f t="shared" si="25"/>
        <v>8.7753959621853603</v>
      </c>
      <c r="L179">
        <f t="shared" si="26"/>
        <v>36.277486907674358</v>
      </c>
      <c r="M179" s="41">
        <f t="shared" si="27"/>
        <v>63.444272738385081</v>
      </c>
      <c r="N179" s="5">
        <f t="shared" si="28"/>
        <v>0</v>
      </c>
      <c r="O179" s="4">
        <f>SUM($N$54:N179)*0.1+$O$30</f>
        <v>3.7E-7</v>
      </c>
      <c r="P179" s="4">
        <f>-SUM(O179:$O$234)</f>
        <v>-2.0720000000000018E-5</v>
      </c>
      <c r="Q179" s="5">
        <f t="shared" si="29"/>
        <v>-1.5395431512605899E-6</v>
      </c>
      <c r="R179" s="4">
        <f>SUM($Q$54:Q179)*0.1+$O$8</f>
        <v>1.4530087814705828E-4</v>
      </c>
      <c r="S179" s="4">
        <f>-SUM(R179:$R$234)</f>
        <v>-7.8637219048564248E-3</v>
      </c>
      <c r="T179">
        <f t="shared" si="30"/>
        <v>1.4530134923773516E-4</v>
      </c>
      <c r="U179">
        <f t="shared" si="31"/>
        <v>7.8637492022138374E-3</v>
      </c>
      <c r="X179" s="1"/>
    </row>
    <row r="180" spans="1:24" x14ac:dyDescent="0.25">
      <c r="A180" s="7"/>
      <c r="B180">
        <f t="shared" si="32"/>
        <v>12.599999999999971</v>
      </c>
      <c r="C180">
        <f t="shared" si="17"/>
        <v>0</v>
      </c>
      <c r="D180">
        <f t="shared" si="18"/>
        <v>-1860.888565382161</v>
      </c>
      <c r="E180">
        <f t="shared" si="19"/>
        <v>0</v>
      </c>
      <c r="F180">
        <f t="shared" si="20"/>
        <v>36287.327024952137</v>
      </c>
      <c r="G180">
        <f t="shared" si="21"/>
        <v>0</v>
      </c>
      <c r="H180">
        <f t="shared" si="22"/>
        <v>23447.195923815176</v>
      </c>
      <c r="I180">
        <f t="shared" si="23"/>
        <v>23447.195923815176</v>
      </c>
      <c r="J180" s="41">
        <f t="shared" si="24"/>
        <v>1860.888565382161</v>
      </c>
      <c r="K180">
        <f t="shared" si="25"/>
        <v>8.845599129882844</v>
      </c>
      <c r="L180">
        <f t="shared" si="26"/>
        <v>36.277486907674358</v>
      </c>
      <c r="M180" s="41">
        <f t="shared" si="27"/>
        <v>63.454021093828544</v>
      </c>
      <c r="N180" s="5">
        <f t="shared" si="28"/>
        <v>0</v>
      </c>
      <c r="O180" s="4">
        <f>SUM($N$54:N180)*0.1+$O$30</f>
        <v>3.7E-7</v>
      </c>
      <c r="P180" s="4">
        <f>-SUM(O180:$O$234)</f>
        <v>-2.0350000000000017E-5</v>
      </c>
      <c r="Q180" s="5">
        <f t="shared" si="29"/>
        <v>-1.5518594964706746E-6</v>
      </c>
      <c r="R180" s="4">
        <f>SUM($Q$54:Q180)*0.1+$O$8</f>
        <v>1.4514569219741121E-4</v>
      </c>
      <c r="S180" s="4">
        <f>-SUM(R180:$R$234)</f>
        <v>-7.7184210267093678E-3</v>
      </c>
      <c r="T180">
        <f t="shared" si="30"/>
        <v>1.4514616379176419E-4</v>
      </c>
      <c r="U180">
        <f t="shared" si="31"/>
        <v>7.7184478535550971E-3</v>
      </c>
      <c r="X180" s="1"/>
    </row>
    <row r="181" spans="1:24" x14ac:dyDescent="0.25">
      <c r="A181" s="7"/>
      <c r="B181">
        <f t="shared" si="32"/>
        <v>12.699999999999971</v>
      </c>
      <c r="C181">
        <f t="shared" si="17"/>
        <v>0</v>
      </c>
      <c r="D181">
        <f t="shared" si="18"/>
        <v>-1860.888565382161</v>
      </c>
      <c r="E181">
        <f t="shared" si="19"/>
        <v>0</v>
      </c>
      <c r="F181">
        <f t="shared" si="20"/>
        <v>36287.327024952137</v>
      </c>
      <c r="G181">
        <f t="shared" si="21"/>
        <v>0</v>
      </c>
      <c r="H181">
        <f t="shared" si="22"/>
        <v>23633.284780353391</v>
      </c>
      <c r="I181">
        <f t="shared" si="23"/>
        <v>23633.284780353391</v>
      </c>
      <c r="J181" s="41">
        <f t="shared" si="24"/>
        <v>1860.888565382161</v>
      </c>
      <c r="K181">
        <f t="shared" si="25"/>
        <v>8.9158022975803259</v>
      </c>
      <c r="L181">
        <f t="shared" si="26"/>
        <v>36.277486907674358</v>
      </c>
      <c r="M181" s="41">
        <f t="shared" si="27"/>
        <v>63.463845610071509</v>
      </c>
      <c r="N181" s="5">
        <f t="shared" si="28"/>
        <v>0</v>
      </c>
      <c r="O181" s="4">
        <f>SUM($N$54:N181)*0.1+$O$30</f>
        <v>3.7E-7</v>
      </c>
      <c r="P181" s="4">
        <f>-SUM(O181:$O$234)</f>
        <v>-1.9980000000000015E-5</v>
      </c>
      <c r="Q181" s="5">
        <f t="shared" si="29"/>
        <v>-1.5641758416807592E-6</v>
      </c>
      <c r="R181" s="4">
        <f>SUM($Q$54:Q181)*0.1+$O$8</f>
        <v>1.4498927461324313E-4</v>
      </c>
      <c r="S181" s="4">
        <f>-SUM(R181:$R$234)</f>
        <v>-7.5732753345119563E-3</v>
      </c>
      <c r="T181">
        <f t="shared" si="30"/>
        <v>1.4498974671636072E-4</v>
      </c>
      <c r="U181">
        <f t="shared" si="31"/>
        <v>7.5733016903281481E-3</v>
      </c>
      <c r="X181" s="1"/>
    </row>
    <row r="182" spans="1:24" x14ac:dyDescent="0.25">
      <c r="A182" s="7"/>
      <c r="B182">
        <f t="shared" si="32"/>
        <v>12.799999999999971</v>
      </c>
      <c r="C182">
        <f t="shared" si="17"/>
        <v>0</v>
      </c>
      <c r="D182">
        <f t="shared" si="18"/>
        <v>-1860.888565382161</v>
      </c>
      <c r="E182">
        <f t="shared" si="19"/>
        <v>0</v>
      </c>
      <c r="F182">
        <f t="shared" si="20"/>
        <v>36287.327024952137</v>
      </c>
      <c r="G182">
        <f t="shared" si="21"/>
        <v>0</v>
      </c>
      <c r="H182">
        <f t="shared" si="22"/>
        <v>23819.373636891607</v>
      </c>
      <c r="I182">
        <f t="shared" si="23"/>
        <v>23819.373636891607</v>
      </c>
      <c r="J182" s="41">
        <f t="shared" si="24"/>
        <v>1860.888565382161</v>
      </c>
      <c r="K182">
        <f t="shared" si="25"/>
        <v>8.9860054652778096</v>
      </c>
      <c r="L182">
        <f t="shared" si="26"/>
        <v>36.277486907674358</v>
      </c>
      <c r="M182" s="41">
        <f t="shared" si="27"/>
        <v>63.473746251749283</v>
      </c>
      <c r="N182" s="5">
        <f t="shared" si="28"/>
        <v>0</v>
      </c>
      <c r="O182" s="4">
        <f>SUM($N$54:N182)*0.1+$O$30</f>
        <v>3.7E-7</v>
      </c>
      <c r="P182" s="4">
        <f>-SUM(O182:$O$234)</f>
        <v>-1.9610000000000014E-5</v>
      </c>
      <c r="Q182" s="5">
        <f t="shared" si="29"/>
        <v>-1.5764921868908439E-6</v>
      </c>
      <c r="R182" s="4">
        <f>SUM($Q$54:Q182)*0.1+$O$8</f>
        <v>1.4483162539455404E-4</v>
      </c>
      <c r="S182" s="4">
        <f>-SUM(R182:$R$234)</f>
        <v>-7.4282860598987128E-3</v>
      </c>
      <c r="T182">
        <f t="shared" si="30"/>
        <v>1.4483209801155415E-4</v>
      </c>
      <c r="U182">
        <f t="shared" si="31"/>
        <v>7.4283119441623845E-3</v>
      </c>
      <c r="X182" s="1"/>
    </row>
    <row r="183" spans="1:24" x14ac:dyDescent="0.25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-1860.888565382161</v>
      </c>
      <c r="E183">
        <f t="shared" ref="E183:E246" si="35">IF(B183&lt;$B$41,$B$14,IF(AND($B$41&lt;=B183,B183&lt;$B$41+$G$8),$B$14+$B$17,$B$14+$B$17+$B$11))</f>
        <v>0</v>
      </c>
      <c r="F183">
        <f t="shared" ref="F183:F246" si="36">IF(B183&lt;$B$41,-$G$6*$B$13,IF(AND($B$41&lt;=B183,B183&lt;$B$41+$G$8),-$G$6*$B$13,-$G$6*$B$13-$G$5*$B$10))</f>
        <v>36287.327024952137</v>
      </c>
      <c r="G183">
        <f t="shared" ref="G183:G246" si="37">IF(B183&lt;$B$41,$B$14*B183,IF(AND($B$41&lt;=B183,B183&lt;$B$41+$G$8),$B$14*B183-(-B183+$B$41)*$B$17,$B$14*B183-(-B183+$B$41)*$B$17-(-B183+$B$41+$G$8)*$B$11+$G$5*$B$12))</f>
        <v>0</v>
      </c>
      <c r="H183">
        <f t="shared" ref="H183:H246" si="38">IF(B183&lt;$B$41,-$B$13*B183,IF(AND($B$41&lt;=B183,B183&lt;=$B$41+$G$8),-$B$13*B183+(-B183+B170)*B145,-$B$13*B183+(-B183+$B$41)*$B$16+(-B183+$B$41+$G$8)*$B$10))</f>
        <v>24005.462493429823</v>
      </c>
      <c r="I183">
        <f t="shared" ref="I183:I246" si="39">SQRT(SUMSQ(H183,G183))</f>
        <v>24005.462493429823</v>
      </c>
      <c r="J183" s="41">
        <f t="shared" ref="J183:J246" si="40">SQRT(SUMSQ(D183:E183))</f>
        <v>1860.888565382161</v>
      </c>
      <c r="K183">
        <f t="shared" ref="K183:K246" si="41">32*I183/(PI()*$G$13^3)</f>
        <v>9.0562086329752916</v>
      </c>
      <c r="L183">
        <f t="shared" ref="L183:L246" si="42">16*F183/(PI()*$G$13^3)*$G$23</f>
        <v>36.277486907674358</v>
      </c>
      <c r="M183" s="41">
        <f t="shared" ref="M183:M246" si="43">SQRT(K183^2+3*L183^2)</f>
        <v>63.483722983245322</v>
      </c>
      <c r="N183" s="5">
        <f t="shared" ref="N183:N246" si="44">-G183/($G$15*$B$42)</f>
        <v>0</v>
      </c>
      <c r="O183" s="4">
        <f>SUM($N$54:N183)*0.1+$O$30</f>
        <v>3.7E-7</v>
      </c>
      <c r="P183" s="4">
        <f>-SUM(O183:$O$234)</f>
        <v>-1.9240000000000012E-5</v>
      </c>
      <c r="Q183" s="5">
        <f t="shared" ref="Q183:Q246" si="45">-H183/($B$42*$G$15)</f>
        <v>-1.5888085321009286E-6</v>
      </c>
      <c r="R183" s="4">
        <f>SUM($Q$54:Q183)*0.1+$O$8</f>
        <v>1.4467274454134396E-4</v>
      </c>
      <c r="S183" s="4">
        <f>-SUM(R183:$R$234)</f>
        <v>-7.2834544345041592E-3</v>
      </c>
      <c r="T183">
        <f t="shared" ref="T183:T246" si="46">SQRT(SUMSQ(O183,R183))</f>
        <v>1.4467321767737445E-4</v>
      </c>
      <c r="U183">
        <f t="shared" ref="U183:U246" si="47">SQRT(S183^2+P183^2)</f>
        <v>7.2834798466871794E-3</v>
      </c>
      <c r="X183" s="1"/>
    </row>
    <row r="184" spans="1:24" x14ac:dyDescent="0.25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-1860.888565382161</v>
      </c>
      <c r="E184">
        <f t="shared" si="35"/>
        <v>0</v>
      </c>
      <c r="F184">
        <f t="shared" si="36"/>
        <v>36287.327024952137</v>
      </c>
      <c r="G184">
        <f t="shared" si="37"/>
        <v>0</v>
      </c>
      <c r="H184">
        <f t="shared" si="38"/>
        <v>24191.551349968038</v>
      </c>
      <c r="I184">
        <f t="shared" si="39"/>
        <v>24191.551349968038</v>
      </c>
      <c r="J184" s="41">
        <f t="shared" si="40"/>
        <v>1860.888565382161</v>
      </c>
      <c r="K184">
        <f t="shared" si="41"/>
        <v>9.1264118006727752</v>
      </c>
      <c r="L184">
        <f t="shared" si="42"/>
        <v>36.277486907674358</v>
      </c>
      <c r="M184" s="41">
        <f t="shared" si="43"/>
        <v>63.493775768691791</v>
      </c>
      <c r="N184" s="5">
        <f t="shared" si="44"/>
        <v>0</v>
      </c>
      <c r="O184" s="4">
        <f>SUM($N$54:N184)*0.1+$O$30</f>
        <v>3.7E-7</v>
      </c>
      <c r="P184" s="4">
        <f>-SUM(O184:$O$234)</f>
        <v>-1.8870000000000011E-5</v>
      </c>
      <c r="Q184" s="5">
        <f t="shared" si="45"/>
        <v>-1.6011248773110133E-6</v>
      </c>
      <c r="R184" s="4">
        <f>SUM($Q$54:Q184)*0.1+$O$8</f>
        <v>1.4451263205361286E-4</v>
      </c>
      <c r="S184" s="4">
        <f>-SUM(R184:$R$234)</f>
        <v>-7.1387816899628155E-3</v>
      </c>
      <c r="T184">
        <f t="shared" si="46"/>
        <v>1.4451310571385177E-4</v>
      </c>
      <c r="U184">
        <f t="shared" si="47"/>
        <v>7.1388066295318825E-3</v>
      </c>
      <c r="X184" s="1"/>
    </row>
    <row r="185" spans="1:24" x14ac:dyDescent="0.25">
      <c r="A185" s="7"/>
      <c r="B185">
        <f t="shared" si="48"/>
        <v>13.099999999999969</v>
      </c>
      <c r="C185">
        <f t="shared" si="33"/>
        <v>0</v>
      </c>
      <c r="D185">
        <f t="shared" si="34"/>
        <v>-1860.888565382161</v>
      </c>
      <c r="E185">
        <f t="shared" si="35"/>
        <v>0</v>
      </c>
      <c r="F185">
        <f t="shared" si="36"/>
        <v>36287.327024952137</v>
      </c>
      <c r="G185">
        <f t="shared" si="37"/>
        <v>0</v>
      </c>
      <c r="H185">
        <f t="shared" si="38"/>
        <v>24377.640206506254</v>
      </c>
      <c r="I185">
        <f t="shared" si="39"/>
        <v>24377.640206506254</v>
      </c>
      <c r="J185" s="41">
        <f t="shared" si="40"/>
        <v>1860.888565382161</v>
      </c>
      <c r="K185">
        <f t="shared" si="41"/>
        <v>9.1966149683702589</v>
      </c>
      <c r="L185">
        <f t="shared" si="42"/>
        <v>36.277486907674358</v>
      </c>
      <c r="M185" s="41">
        <f t="shared" si="43"/>
        <v>63.50390457197026</v>
      </c>
      <c r="N185" s="5">
        <f t="shared" si="44"/>
        <v>0</v>
      </c>
      <c r="O185" s="4">
        <f>SUM($N$54:N185)*0.1+$O$30</f>
        <v>3.7E-7</v>
      </c>
      <c r="P185" s="4">
        <f>-SUM(O185:$O$234)</f>
        <v>-1.8500000000000009E-5</v>
      </c>
      <c r="Q185" s="5">
        <f t="shared" si="45"/>
        <v>-1.613441222521098E-6</v>
      </c>
      <c r="R185" s="4">
        <f>SUM($Q$54:Q185)*0.1+$O$8</f>
        <v>1.4435128793136075E-4</v>
      </c>
      <c r="S185" s="4">
        <f>-SUM(R185:$R$234)</f>
        <v>-6.9942690579092017E-3</v>
      </c>
      <c r="T185">
        <f t="shared" si="46"/>
        <v>1.4435176212101677E-4</v>
      </c>
      <c r="U185">
        <f t="shared" si="47"/>
        <v>6.9942935243258184E-3</v>
      </c>
      <c r="X185" s="1"/>
    </row>
    <row r="186" spans="1:24" x14ac:dyDescent="0.25">
      <c r="A186" s="7"/>
      <c r="B186">
        <f t="shared" si="48"/>
        <v>13.199999999999969</v>
      </c>
      <c r="C186">
        <f t="shared" si="33"/>
        <v>0</v>
      </c>
      <c r="D186">
        <f t="shared" si="34"/>
        <v>-1860.888565382161</v>
      </c>
      <c r="E186">
        <f t="shared" si="35"/>
        <v>0</v>
      </c>
      <c r="F186">
        <f t="shared" si="36"/>
        <v>36287.327024952137</v>
      </c>
      <c r="G186">
        <f t="shared" si="37"/>
        <v>0</v>
      </c>
      <c r="H186">
        <f t="shared" si="38"/>
        <v>24563.72906304447</v>
      </c>
      <c r="I186">
        <f t="shared" si="39"/>
        <v>24563.72906304447</v>
      </c>
      <c r="J186" s="41">
        <f t="shared" si="40"/>
        <v>1860.888565382161</v>
      </c>
      <c r="K186">
        <f t="shared" si="41"/>
        <v>9.2668181360677409</v>
      </c>
      <c r="L186">
        <f t="shared" si="42"/>
        <v>36.277486907674358</v>
      </c>
      <c r="M186" s="41">
        <f t="shared" si="43"/>
        <v>63.514109356712289</v>
      </c>
      <c r="N186" s="5">
        <f t="shared" si="44"/>
        <v>0</v>
      </c>
      <c r="O186" s="4">
        <f>SUM($N$54:N186)*0.1+$O$30</f>
        <v>3.7E-7</v>
      </c>
      <c r="P186" s="4">
        <f>-SUM(O186:$O$234)</f>
        <v>-1.8130000000000008E-5</v>
      </c>
      <c r="Q186" s="5">
        <f t="shared" si="45"/>
        <v>-1.6257575677311829E-6</v>
      </c>
      <c r="R186" s="4">
        <f>SUM($Q$54:Q186)*0.1+$O$8</f>
        <v>1.4418871217458762E-4</v>
      </c>
      <c r="S186" s="4">
        <f>-SUM(R186:$R$234)</f>
        <v>-6.8499177699778415E-3</v>
      </c>
      <c r="T186">
        <f t="shared" si="46"/>
        <v>1.4418918689890054E-4</v>
      </c>
      <c r="U186">
        <f t="shared" si="47"/>
        <v>6.8499417626982934E-3</v>
      </c>
      <c r="X186" s="1"/>
    </row>
    <row r="187" spans="1:24" x14ac:dyDescent="0.25">
      <c r="A187" s="7"/>
      <c r="B187">
        <f t="shared" si="48"/>
        <v>13.299999999999969</v>
      </c>
      <c r="C187">
        <f t="shared" si="33"/>
        <v>0</v>
      </c>
      <c r="D187">
        <f t="shared" si="34"/>
        <v>-1860.888565382161</v>
      </c>
      <c r="E187">
        <f t="shared" si="35"/>
        <v>0</v>
      </c>
      <c r="F187">
        <f t="shared" si="36"/>
        <v>36287.327024952137</v>
      </c>
      <c r="G187">
        <f t="shared" si="37"/>
        <v>0</v>
      </c>
      <c r="H187">
        <f t="shared" si="38"/>
        <v>24749.817919582681</v>
      </c>
      <c r="I187">
        <f t="shared" si="39"/>
        <v>24749.817919582681</v>
      </c>
      <c r="J187" s="41">
        <f t="shared" si="40"/>
        <v>1860.888565382161</v>
      </c>
      <c r="K187">
        <f t="shared" si="41"/>
        <v>9.3370213037652228</v>
      </c>
      <c r="L187">
        <f t="shared" si="42"/>
        <v>36.277486907674358</v>
      </c>
      <c r="M187" s="41">
        <f t="shared" si="43"/>
        <v>63.524390086300073</v>
      </c>
      <c r="N187" s="5">
        <f t="shared" si="44"/>
        <v>0</v>
      </c>
      <c r="O187" s="4">
        <f>SUM($N$54:N187)*0.1+$O$30</f>
        <v>3.7E-7</v>
      </c>
      <c r="P187" s="4">
        <f>-SUM(O187:$O$234)</f>
        <v>-1.7760000000000006E-5</v>
      </c>
      <c r="Q187" s="5">
        <f t="shared" si="45"/>
        <v>-1.6380739129412673E-6</v>
      </c>
      <c r="R187" s="4">
        <f>SUM($Q$54:Q187)*0.1+$O$8</f>
        <v>1.4402490478329351E-4</v>
      </c>
      <c r="S187" s="4">
        <f>-SUM(R187:$R$234)</f>
        <v>-6.7057290578032532E-3</v>
      </c>
      <c r="T187">
        <f t="shared" si="46"/>
        <v>1.4402538004753453E-4</v>
      </c>
      <c r="U187">
        <f t="shared" si="47"/>
        <v>6.7057525762785871E-3</v>
      </c>
      <c r="X187" s="1"/>
    </row>
    <row r="188" spans="1:24" x14ac:dyDescent="0.25">
      <c r="A188" s="7"/>
      <c r="B188">
        <f t="shared" si="48"/>
        <v>13.399999999999968</v>
      </c>
      <c r="C188">
        <f t="shared" si="33"/>
        <v>0</v>
      </c>
      <c r="D188">
        <f t="shared" si="34"/>
        <v>-1860.888565382161</v>
      </c>
      <c r="E188">
        <f t="shared" si="35"/>
        <v>0</v>
      </c>
      <c r="F188">
        <f t="shared" si="36"/>
        <v>36287.327024952137</v>
      </c>
      <c r="G188">
        <f t="shared" si="37"/>
        <v>0</v>
      </c>
      <c r="H188">
        <f t="shared" si="38"/>
        <v>24935.906776120897</v>
      </c>
      <c r="I188">
        <f t="shared" si="39"/>
        <v>24935.906776120897</v>
      </c>
      <c r="J188" s="41">
        <f t="shared" si="40"/>
        <v>1860.888565382161</v>
      </c>
      <c r="K188">
        <f t="shared" si="41"/>
        <v>9.4072244714627047</v>
      </c>
      <c r="L188">
        <f t="shared" si="42"/>
        <v>36.277486907674358</v>
      </c>
      <c r="M188" s="41">
        <f t="shared" si="43"/>
        <v>63.534746723867094</v>
      </c>
      <c r="N188" s="5">
        <f t="shared" si="44"/>
        <v>0</v>
      </c>
      <c r="O188" s="4">
        <f>SUM($N$54:N188)*0.1+$O$30</f>
        <v>3.7E-7</v>
      </c>
      <c r="P188" s="4">
        <f>-SUM(O188:$O$234)</f>
        <v>-1.7390000000000005E-5</v>
      </c>
      <c r="Q188" s="5">
        <f t="shared" si="45"/>
        <v>-1.650390258151352E-6</v>
      </c>
      <c r="R188" s="4">
        <f>SUM($Q$54:Q188)*0.1+$O$8</f>
        <v>1.4385986575747835E-4</v>
      </c>
      <c r="S188" s="4">
        <f>-SUM(R188:$R$234)</f>
        <v>-6.5617041530199602E-3</v>
      </c>
      <c r="T188">
        <f t="shared" si="46"/>
        <v>1.4386034156695058E-4</v>
      </c>
      <c r="U188">
        <f t="shared" si="47"/>
        <v>6.561727196695958E-3</v>
      </c>
      <c r="X188" s="1"/>
    </row>
    <row r="189" spans="1:24" x14ac:dyDescent="0.25">
      <c r="A189" s="7"/>
      <c r="B189">
        <f t="shared" si="48"/>
        <v>13.499999999999968</v>
      </c>
      <c r="C189">
        <f t="shared" si="33"/>
        <v>0</v>
      </c>
      <c r="D189">
        <f t="shared" si="34"/>
        <v>-1860.888565382161</v>
      </c>
      <c r="E189">
        <f t="shared" si="35"/>
        <v>0</v>
      </c>
      <c r="F189">
        <f t="shared" si="36"/>
        <v>36287.327024952137</v>
      </c>
      <c r="G189">
        <f t="shared" si="37"/>
        <v>0</v>
      </c>
      <c r="H189">
        <f t="shared" si="38"/>
        <v>25121.995632659113</v>
      </c>
      <c r="I189">
        <f t="shared" si="39"/>
        <v>25121.995632659113</v>
      </c>
      <c r="J189" s="41">
        <f t="shared" si="40"/>
        <v>1860.888565382161</v>
      </c>
      <c r="K189">
        <f t="shared" si="41"/>
        <v>9.4774276391601884</v>
      </c>
      <c r="L189">
        <f t="shared" si="42"/>
        <v>36.277486907674358</v>
      </c>
      <c r="M189" s="41">
        <f t="shared" si="43"/>
        <v>63.545179232298743</v>
      </c>
      <c r="N189" s="5">
        <f t="shared" si="44"/>
        <v>0</v>
      </c>
      <c r="O189" s="4">
        <f>SUM($N$54:N189)*0.1+$O$30</f>
        <v>3.7E-7</v>
      </c>
      <c r="P189" s="4">
        <f>-SUM(O189:$O$234)</f>
        <v>-1.7020000000000003E-5</v>
      </c>
      <c r="Q189" s="5">
        <f t="shared" si="45"/>
        <v>-1.6627066033614367E-6</v>
      </c>
      <c r="R189" s="4">
        <f>SUM($Q$54:Q189)*0.1+$O$8</f>
        <v>1.4369359509714221E-4</v>
      </c>
      <c r="S189" s="4">
        <f>-SUM(R189:$R$234)</f>
        <v>-6.417844287262481E-3</v>
      </c>
      <c r="T189">
        <f t="shared" si="46"/>
        <v>1.4369407145718103E-4</v>
      </c>
      <c r="U189">
        <f t="shared" si="47"/>
        <v>6.417866855579637E-3</v>
      </c>
      <c r="X189" s="1"/>
    </row>
    <row r="190" spans="1:24" x14ac:dyDescent="0.25">
      <c r="A190" s="7"/>
      <c r="B190">
        <f t="shared" si="48"/>
        <v>13.599999999999968</v>
      </c>
      <c r="C190">
        <f t="shared" si="33"/>
        <v>0</v>
      </c>
      <c r="D190">
        <f t="shared" si="34"/>
        <v>-1860.888565382161</v>
      </c>
      <c r="E190">
        <f t="shared" si="35"/>
        <v>0</v>
      </c>
      <c r="F190">
        <f t="shared" si="36"/>
        <v>36287.327024952137</v>
      </c>
      <c r="G190">
        <f t="shared" si="37"/>
        <v>0</v>
      </c>
      <c r="H190">
        <f t="shared" si="38"/>
        <v>25308.084489197328</v>
      </c>
      <c r="I190">
        <f t="shared" si="39"/>
        <v>25308.084489197328</v>
      </c>
      <c r="J190" s="41">
        <f t="shared" si="40"/>
        <v>1860.888565382161</v>
      </c>
      <c r="K190">
        <f t="shared" si="41"/>
        <v>9.5476308068576703</v>
      </c>
      <c r="L190">
        <f t="shared" si="42"/>
        <v>36.277486907674358</v>
      </c>
      <c r="M190" s="41">
        <f t="shared" si="43"/>
        <v>63.555687574232969</v>
      </c>
      <c r="N190" s="5">
        <f t="shared" si="44"/>
        <v>0</v>
      </c>
      <c r="O190" s="4">
        <f>SUM($N$54:N190)*0.1+$O$30</f>
        <v>3.7E-7</v>
      </c>
      <c r="P190" s="4">
        <f>-SUM(O190:$O$234)</f>
        <v>-1.6650000000000002E-5</v>
      </c>
      <c r="Q190" s="5">
        <f t="shared" si="45"/>
        <v>-1.6750229485715214E-6</v>
      </c>
      <c r="R190" s="4">
        <f>SUM($Q$54:Q190)*0.1+$O$8</f>
        <v>1.4352609280228506E-4</v>
      </c>
      <c r="S190" s="4">
        <f>-SUM(R190:$R$234)</f>
        <v>-6.274150692165339E-3</v>
      </c>
      <c r="T190">
        <f t="shared" si="46"/>
        <v>1.4352656971825859E-4</v>
      </c>
      <c r="U190">
        <f t="shared" si="47"/>
        <v>6.2741727845588378E-3</v>
      </c>
      <c r="X190" s="1"/>
    </row>
    <row r="191" spans="1:24" x14ac:dyDescent="0.25">
      <c r="A191" s="7"/>
      <c r="B191">
        <f t="shared" si="48"/>
        <v>13.699999999999967</v>
      </c>
      <c r="C191">
        <f t="shared" si="33"/>
        <v>0</v>
      </c>
      <c r="D191">
        <f t="shared" si="34"/>
        <v>-1860.888565382161</v>
      </c>
      <c r="E191">
        <f t="shared" si="35"/>
        <v>0</v>
      </c>
      <c r="F191">
        <f t="shared" si="36"/>
        <v>36287.327024952137</v>
      </c>
      <c r="G191">
        <f t="shared" si="37"/>
        <v>0</v>
      </c>
      <c r="H191">
        <f t="shared" si="38"/>
        <v>25494.173345735544</v>
      </c>
      <c r="I191">
        <f t="shared" si="39"/>
        <v>25494.173345735544</v>
      </c>
      <c r="J191" s="41">
        <f t="shared" si="40"/>
        <v>1860.888565382161</v>
      </c>
      <c r="K191">
        <f t="shared" si="41"/>
        <v>9.617833974555154</v>
      </c>
      <c r="L191">
        <f t="shared" si="42"/>
        <v>36.277486907674358</v>
      </c>
      <c r="M191" s="41">
        <f t="shared" si="43"/>
        <v>63.56627171206096</v>
      </c>
      <c r="N191" s="5">
        <f t="shared" si="44"/>
        <v>0</v>
      </c>
      <c r="O191" s="4">
        <f>SUM($N$54:N191)*0.1+$O$30</f>
        <v>3.7E-7</v>
      </c>
      <c r="P191" s="4">
        <f>-SUM(O191:$O$234)</f>
        <v>-1.628E-5</v>
      </c>
      <c r="Q191" s="5">
        <f t="shared" si="45"/>
        <v>-1.6873392937816061E-6</v>
      </c>
      <c r="R191" s="4">
        <f>SUM($Q$54:Q191)*0.1+$O$8</f>
        <v>1.4335735887290691E-4</v>
      </c>
      <c r="S191" s="4">
        <f>-SUM(R191:$R$234)</f>
        <v>-6.1306245993630543E-3</v>
      </c>
      <c r="T191">
        <f t="shared" si="46"/>
        <v>1.4335783635021637E-4</v>
      </c>
      <c r="U191">
        <f t="shared" si="47"/>
        <v>6.1306462152627443E-3</v>
      </c>
      <c r="X191" s="1"/>
    </row>
    <row r="192" spans="1:24" x14ac:dyDescent="0.25">
      <c r="A192" s="7"/>
      <c r="B192">
        <f t="shared" si="48"/>
        <v>13.799999999999967</v>
      </c>
      <c r="C192">
        <f t="shared" si="33"/>
        <v>0</v>
      </c>
      <c r="D192">
        <f t="shared" si="34"/>
        <v>-1860.888565382161</v>
      </c>
      <c r="E192">
        <f t="shared" si="35"/>
        <v>0</v>
      </c>
      <c r="F192">
        <f t="shared" si="36"/>
        <v>36287.327024952137</v>
      </c>
      <c r="G192">
        <f t="shared" si="37"/>
        <v>0</v>
      </c>
      <c r="H192">
        <f t="shared" si="38"/>
        <v>25680.26220227376</v>
      </c>
      <c r="I192">
        <f t="shared" si="39"/>
        <v>25680.26220227376</v>
      </c>
      <c r="J192" s="41">
        <f t="shared" si="40"/>
        <v>1860.888565382161</v>
      </c>
      <c r="K192">
        <f t="shared" si="41"/>
        <v>9.6880371422526359</v>
      </c>
      <c r="L192">
        <f t="shared" si="42"/>
        <v>36.277486907674358</v>
      </c>
      <c r="M192" s="41">
        <f t="shared" si="43"/>
        <v>63.576931607927733</v>
      </c>
      <c r="N192" s="5">
        <f t="shared" si="44"/>
        <v>0</v>
      </c>
      <c r="O192" s="4">
        <f>SUM($N$54:N192)*0.1+$O$30</f>
        <v>3.7E-7</v>
      </c>
      <c r="P192" s="4">
        <f>-SUM(O192:$O$234)</f>
        <v>-1.5909999999999998E-5</v>
      </c>
      <c r="Q192" s="5">
        <f t="shared" si="45"/>
        <v>-1.6996556389916907E-6</v>
      </c>
      <c r="R192" s="4">
        <f>SUM($Q$54:Q192)*0.1+$O$8</f>
        <v>1.4318739330900773E-4</v>
      </c>
      <c r="S192" s="4">
        <f>-SUM(R192:$R$234)</f>
        <v>-5.987267240490147E-3</v>
      </c>
      <c r="T192">
        <f t="shared" si="46"/>
        <v>1.4318787135308796E-4</v>
      </c>
      <c r="U192">
        <f t="shared" si="47"/>
        <v>5.9872883793205172E-3</v>
      </c>
      <c r="X192" s="1"/>
    </row>
    <row r="193" spans="1:24" x14ac:dyDescent="0.25">
      <c r="A193" s="7"/>
      <c r="B193">
        <f t="shared" si="48"/>
        <v>13.899999999999967</v>
      </c>
      <c r="C193">
        <f t="shared" si="33"/>
        <v>0</v>
      </c>
      <c r="D193">
        <f t="shared" si="34"/>
        <v>-1860.888565382161</v>
      </c>
      <c r="E193">
        <f t="shared" si="35"/>
        <v>0</v>
      </c>
      <c r="F193">
        <f t="shared" si="36"/>
        <v>36287.327024952137</v>
      </c>
      <c r="G193">
        <f t="shared" si="37"/>
        <v>0</v>
      </c>
      <c r="H193">
        <f t="shared" si="38"/>
        <v>25866.351058811975</v>
      </c>
      <c r="I193">
        <f t="shared" si="39"/>
        <v>25866.351058811975</v>
      </c>
      <c r="J193" s="41">
        <f t="shared" si="40"/>
        <v>1860.888565382161</v>
      </c>
      <c r="K193">
        <f t="shared" si="41"/>
        <v>9.7582403099501196</v>
      </c>
      <c r="L193">
        <f t="shared" si="42"/>
        <v>36.277486907674358</v>
      </c>
      <c r="M193" s="41">
        <f t="shared" si="43"/>
        <v>63.587667223732851</v>
      </c>
      <c r="N193" s="5">
        <f t="shared" si="44"/>
        <v>0</v>
      </c>
      <c r="O193" s="4">
        <f>SUM($N$54:N193)*0.1+$O$30</f>
        <v>3.7E-7</v>
      </c>
      <c r="P193" s="4">
        <f>-SUM(O193:$O$234)</f>
        <v>-1.5539999999999997E-5</v>
      </c>
      <c r="Q193" s="5">
        <f t="shared" si="45"/>
        <v>-1.7119719842017756E-6</v>
      </c>
      <c r="R193" s="4">
        <f>SUM($Q$54:Q193)*0.1+$O$8</f>
        <v>1.4301619611058755E-4</v>
      </c>
      <c r="S193" s="4">
        <f>-SUM(R193:$R$234)</f>
        <v>-5.8440798471811389E-3</v>
      </c>
      <c r="T193">
        <f t="shared" si="46"/>
        <v>1.4301667472690742E-4</v>
      </c>
      <c r="U193">
        <f t="shared" si="47"/>
        <v>5.8441005083612928E-3</v>
      </c>
      <c r="X193" s="1"/>
    </row>
    <row r="194" spans="1:24" x14ac:dyDescent="0.25">
      <c r="A194" s="7"/>
      <c r="B194">
        <f t="shared" si="48"/>
        <v>13.999999999999966</v>
      </c>
      <c r="C194">
        <f t="shared" si="33"/>
        <v>0</v>
      </c>
      <c r="D194">
        <f t="shared" si="34"/>
        <v>-1860.888565382161</v>
      </c>
      <c r="E194">
        <f t="shared" si="35"/>
        <v>0</v>
      </c>
      <c r="F194">
        <f t="shared" si="36"/>
        <v>36287.327024952137</v>
      </c>
      <c r="G194">
        <f t="shared" si="37"/>
        <v>0</v>
      </c>
      <c r="H194">
        <f t="shared" si="38"/>
        <v>26052.439915350191</v>
      </c>
      <c r="I194">
        <f t="shared" si="39"/>
        <v>26052.439915350191</v>
      </c>
      <c r="J194" s="41">
        <f t="shared" si="40"/>
        <v>1860.888565382161</v>
      </c>
      <c r="K194">
        <f t="shared" si="41"/>
        <v>9.8284434776476033</v>
      </c>
      <c r="L194">
        <f t="shared" si="42"/>
        <v>36.277486907674358</v>
      </c>
      <c r="M194" s="41">
        <f t="shared" si="43"/>
        <v>63.598478521131049</v>
      </c>
      <c r="N194" s="5">
        <f t="shared" si="44"/>
        <v>0</v>
      </c>
      <c r="O194" s="4">
        <f>SUM($N$54:N194)*0.1+$O$30</f>
        <v>3.7E-7</v>
      </c>
      <c r="P194" s="4">
        <f>-SUM(O194:$O$234)</f>
        <v>-1.5169999999999995E-5</v>
      </c>
      <c r="Q194" s="5">
        <f t="shared" si="45"/>
        <v>-1.7242883294118603E-6</v>
      </c>
      <c r="R194" s="4">
        <f>SUM($Q$54:Q194)*0.1+$O$8</f>
        <v>1.4284376727764637E-4</v>
      </c>
      <c r="S194" s="4">
        <f>-SUM(R194:$R$234)</f>
        <v>-5.7010636510705518E-3</v>
      </c>
      <c r="T194">
        <f t="shared" si="46"/>
        <v>1.4284424647170916E-4</v>
      </c>
      <c r="U194">
        <f t="shared" si="47"/>
        <v>5.7010838340141859E-3</v>
      </c>
      <c r="X194" s="1"/>
    </row>
    <row r="195" spans="1:24" x14ac:dyDescent="0.25">
      <c r="A195" s="7"/>
      <c r="B195">
        <f t="shared" si="48"/>
        <v>14.099999999999966</v>
      </c>
      <c r="C195">
        <f t="shared" si="33"/>
        <v>0</v>
      </c>
      <c r="D195">
        <f t="shared" si="34"/>
        <v>-1860.888565382161</v>
      </c>
      <c r="E195">
        <f t="shared" si="35"/>
        <v>0</v>
      </c>
      <c r="F195">
        <f t="shared" si="36"/>
        <v>36287.327024952137</v>
      </c>
      <c r="G195">
        <f t="shared" si="37"/>
        <v>0</v>
      </c>
      <c r="H195">
        <f t="shared" si="38"/>
        <v>26238.528771888406</v>
      </c>
      <c r="I195">
        <f t="shared" si="39"/>
        <v>26238.528771888406</v>
      </c>
      <c r="J195" s="41">
        <f t="shared" si="40"/>
        <v>1860.888565382161</v>
      </c>
      <c r="K195">
        <f t="shared" si="41"/>
        <v>9.8986466453450852</v>
      </c>
      <c r="L195">
        <f t="shared" si="42"/>
        <v>36.277486907674358</v>
      </c>
      <c r="M195" s="41">
        <f t="shared" si="43"/>
        <v>63.609365461532903</v>
      </c>
      <c r="N195" s="5">
        <f t="shared" si="44"/>
        <v>0</v>
      </c>
      <c r="O195" s="4">
        <f>SUM($N$54:N195)*0.1+$O$30</f>
        <v>3.7E-7</v>
      </c>
      <c r="P195" s="4">
        <f>-SUM(O195:$O$234)</f>
        <v>-1.4799999999999996E-5</v>
      </c>
      <c r="Q195" s="5">
        <f t="shared" si="45"/>
        <v>-1.736604674621945E-6</v>
      </c>
      <c r="R195" s="4">
        <f>SUM($Q$54:Q195)*0.1+$O$8</f>
        <v>1.4267010681018419E-4</v>
      </c>
      <c r="S195" s="4">
        <f>-SUM(R195:$R$234)</f>
        <v>-5.5582198837929057E-3</v>
      </c>
      <c r="T195">
        <f t="shared" si="46"/>
        <v>1.4267058658752816E-4</v>
      </c>
      <c r="U195">
        <f t="shared" si="47"/>
        <v>5.5582395879082815E-3</v>
      </c>
      <c r="X195" s="1"/>
    </row>
    <row r="196" spans="1:24" x14ac:dyDescent="0.25">
      <c r="A196" s="7"/>
      <c r="B196">
        <f t="shared" si="48"/>
        <v>14.199999999999966</v>
      </c>
      <c r="C196">
        <f t="shared" si="33"/>
        <v>0</v>
      </c>
      <c r="D196">
        <f t="shared" si="34"/>
        <v>-1860.888565382161</v>
      </c>
      <c r="E196">
        <f t="shared" si="35"/>
        <v>0</v>
      </c>
      <c r="F196">
        <f t="shared" si="36"/>
        <v>36287.327024952137</v>
      </c>
      <c r="G196">
        <f t="shared" si="37"/>
        <v>0</v>
      </c>
      <c r="H196">
        <f t="shared" si="38"/>
        <v>26424.617628426622</v>
      </c>
      <c r="I196">
        <f t="shared" si="39"/>
        <v>26424.617628426622</v>
      </c>
      <c r="J196" s="41">
        <f t="shared" si="40"/>
        <v>1860.888565382161</v>
      </c>
      <c r="K196">
        <f t="shared" si="41"/>
        <v>9.9688498130425689</v>
      </c>
      <c r="L196">
        <f t="shared" si="42"/>
        <v>36.277486907674358</v>
      </c>
      <c r="M196" s="41">
        <f t="shared" si="43"/>
        <v>63.620328006105503</v>
      </c>
      <c r="N196" s="5">
        <f t="shared" si="44"/>
        <v>0</v>
      </c>
      <c r="O196" s="4">
        <f>SUM($N$54:N196)*0.1+$O$30</f>
        <v>3.7E-7</v>
      </c>
      <c r="P196" s="4">
        <f>-SUM(O196:$O$234)</f>
        <v>-1.4429999999999996E-5</v>
      </c>
      <c r="Q196" s="5">
        <f t="shared" si="45"/>
        <v>-1.7489210198320297E-6</v>
      </c>
      <c r="R196" s="4">
        <f>SUM($Q$54:Q196)*0.1+$O$8</f>
        <v>1.4249521470820098E-4</v>
      </c>
      <c r="S196" s="4">
        <f>-SUM(R196:$R$234)</f>
        <v>-5.4155497769827225E-3</v>
      </c>
      <c r="T196">
        <f t="shared" si="46"/>
        <v>1.4249569507439967E-4</v>
      </c>
      <c r="U196">
        <f t="shared" si="47"/>
        <v>5.4155690016726415E-3</v>
      </c>
      <c r="X196" s="1"/>
    </row>
    <row r="197" spans="1:24" x14ac:dyDescent="0.25">
      <c r="A197" s="7"/>
      <c r="B197">
        <f t="shared" si="48"/>
        <v>14.299999999999965</v>
      </c>
      <c r="C197">
        <f t="shared" si="33"/>
        <v>0</v>
      </c>
      <c r="D197">
        <f t="shared" si="34"/>
        <v>-1860.888565382161</v>
      </c>
      <c r="E197">
        <f t="shared" si="35"/>
        <v>0</v>
      </c>
      <c r="F197">
        <f t="shared" si="36"/>
        <v>36287.327024952137</v>
      </c>
      <c r="G197">
        <f t="shared" si="37"/>
        <v>0</v>
      </c>
      <c r="H197">
        <f t="shared" si="38"/>
        <v>26610.706484964838</v>
      </c>
      <c r="I197">
        <f t="shared" si="39"/>
        <v>26610.706484964838</v>
      </c>
      <c r="J197" s="41">
        <f t="shared" si="40"/>
        <v>1860.888565382161</v>
      </c>
      <c r="K197">
        <f t="shared" si="41"/>
        <v>10.039052980740051</v>
      </c>
      <c r="L197">
        <f t="shared" si="42"/>
        <v>36.277486907674358</v>
      </c>
      <c r="M197" s="41">
        <f t="shared" si="43"/>
        <v>63.631366115773119</v>
      </c>
      <c r="N197" s="5">
        <f t="shared" si="44"/>
        <v>0</v>
      </c>
      <c r="O197" s="4">
        <f>SUM($N$54:N197)*0.1+$O$30</f>
        <v>3.7E-7</v>
      </c>
      <c r="P197" s="4">
        <f>-SUM(O197:$O$234)</f>
        <v>-1.4059999999999996E-5</v>
      </c>
      <c r="Q197" s="5">
        <f t="shared" si="45"/>
        <v>-1.7612373650421144E-6</v>
      </c>
      <c r="R197" s="4">
        <f>SUM($Q$54:Q197)*0.1+$O$8</f>
        <v>1.4231909097169677E-4</v>
      </c>
      <c r="S197" s="4">
        <f>-SUM(R197:$R$234)</f>
        <v>-5.2730545622745222E-3</v>
      </c>
      <c r="T197">
        <f t="shared" si="46"/>
        <v>1.4231957193235967E-4</v>
      </c>
      <c r="U197">
        <f t="shared" si="47"/>
        <v>5.2730733069363024E-3</v>
      </c>
      <c r="X197" s="1"/>
    </row>
    <row r="198" spans="1:24" x14ac:dyDescent="0.25">
      <c r="A198" s="7"/>
      <c r="B198">
        <f t="shared" si="48"/>
        <v>14.399999999999965</v>
      </c>
      <c r="C198">
        <f t="shared" si="33"/>
        <v>0</v>
      </c>
      <c r="D198">
        <f t="shared" si="34"/>
        <v>-1860.888565382161</v>
      </c>
      <c r="E198">
        <f t="shared" si="35"/>
        <v>0</v>
      </c>
      <c r="F198">
        <f t="shared" si="36"/>
        <v>36287.327024952137</v>
      </c>
      <c r="G198">
        <f t="shared" si="37"/>
        <v>0</v>
      </c>
      <c r="H198">
        <f t="shared" si="38"/>
        <v>26796.795341503053</v>
      </c>
      <c r="I198">
        <f t="shared" si="39"/>
        <v>26796.795341503053</v>
      </c>
      <c r="J198" s="41">
        <f t="shared" si="40"/>
        <v>1860.888565382161</v>
      </c>
      <c r="K198">
        <f t="shared" si="41"/>
        <v>10.109256148437535</v>
      </c>
      <c r="L198">
        <f t="shared" si="42"/>
        <v>36.277486907674358</v>
      </c>
      <c r="M198" s="41">
        <f t="shared" si="43"/>
        <v>63.642479751217863</v>
      </c>
      <c r="N198" s="5">
        <f t="shared" si="44"/>
        <v>0</v>
      </c>
      <c r="O198" s="4">
        <f>SUM($N$54:N198)*0.1+$O$30</f>
        <v>3.7E-7</v>
      </c>
      <c r="P198" s="4">
        <f>-SUM(O198:$O$234)</f>
        <v>-1.3689999999999996E-5</v>
      </c>
      <c r="Q198" s="5">
        <f t="shared" si="45"/>
        <v>-1.773553710252199E-6</v>
      </c>
      <c r="R198" s="4">
        <f>SUM($Q$54:Q198)*0.1+$O$8</f>
        <v>1.4214173560067155E-4</v>
      </c>
      <c r="S198" s="4">
        <f>-SUM(R198:$R$234)</f>
        <v>-5.1307354713028249E-3</v>
      </c>
      <c r="T198">
        <f t="shared" si="46"/>
        <v>1.4214221716144439E-4</v>
      </c>
      <c r="U198">
        <f t="shared" si="47"/>
        <v>5.1307537353282723E-3</v>
      </c>
      <c r="X198" s="1"/>
    </row>
    <row r="199" spans="1:24" x14ac:dyDescent="0.25">
      <c r="A199" s="7"/>
      <c r="B199">
        <f t="shared" si="48"/>
        <v>14.499999999999964</v>
      </c>
      <c r="C199">
        <f t="shared" si="33"/>
        <v>0</v>
      </c>
      <c r="D199">
        <f t="shared" si="34"/>
        <v>-1860.888565382161</v>
      </c>
      <c r="E199">
        <f t="shared" si="35"/>
        <v>0</v>
      </c>
      <c r="F199">
        <f t="shared" si="36"/>
        <v>36287.327024952137</v>
      </c>
      <c r="G199">
        <f t="shared" si="37"/>
        <v>0</v>
      </c>
      <c r="H199">
        <f t="shared" si="38"/>
        <v>26982.884198041269</v>
      </c>
      <c r="I199">
        <f t="shared" si="39"/>
        <v>26982.884198041269</v>
      </c>
      <c r="J199" s="41">
        <f t="shared" si="40"/>
        <v>1860.888565382161</v>
      </c>
      <c r="K199">
        <f t="shared" si="41"/>
        <v>10.179459316135016</v>
      </c>
      <c r="L199">
        <f t="shared" si="42"/>
        <v>36.277486907674358</v>
      </c>
      <c r="M199" s="41">
        <f t="shared" si="43"/>
        <v>63.653668872880388</v>
      </c>
      <c r="N199" s="5">
        <f t="shared" si="44"/>
        <v>0</v>
      </c>
      <c r="O199" s="4">
        <f>SUM($N$54:N199)*0.1+$O$30</f>
        <v>3.7E-7</v>
      </c>
      <c r="P199" s="4">
        <f>-SUM(O199:$O$234)</f>
        <v>-1.3319999999999996E-5</v>
      </c>
      <c r="Q199" s="5">
        <f t="shared" si="45"/>
        <v>-1.7858700554622839E-6</v>
      </c>
      <c r="R199" s="4">
        <f>SUM($Q$54:Q199)*0.1+$O$8</f>
        <v>1.4196314859512532E-4</v>
      </c>
      <c r="S199" s="4">
        <f>-SUM(R199:$R$234)</f>
        <v>-4.9885937357021523E-3</v>
      </c>
      <c r="T199">
        <f t="shared" si="46"/>
        <v>1.4196363076169062E-4</v>
      </c>
      <c r="U199">
        <f t="shared" si="47"/>
        <v>4.9886115184775365E-3</v>
      </c>
      <c r="X199" s="1"/>
    </row>
    <row r="200" spans="1:24" x14ac:dyDescent="0.25">
      <c r="A200" s="7"/>
      <c r="B200">
        <f t="shared" si="48"/>
        <v>14.599999999999964</v>
      </c>
      <c r="C200">
        <f t="shared" si="33"/>
        <v>0</v>
      </c>
      <c r="D200">
        <f t="shared" si="34"/>
        <v>-1860.888565382161</v>
      </c>
      <c r="E200">
        <f t="shared" si="35"/>
        <v>0</v>
      </c>
      <c r="F200">
        <f t="shared" si="36"/>
        <v>36287.327024952137</v>
      </c>
      <c r="G200">
        <f t="shared" si="37"/>
        <v>0</v>
      </c>
      <c r="H200">
        <f t="shared" si="38"/>
        <v>27168.973054579485</v>
      </c>
      <c r="I200">
        <f t="shared" si="39"/>
        <v>27168.973054579485</v>
      </c>
      <c r="J200" s="41">
        <f t="shared" si="40"/>
        <v>1860.888565382161</v>
      </c>
      <c r="K200">
        <f t="shared" si="41"/>
        <v>10.2496624838325</v>
      </c>
      <c r="L200">
        <f t="shared" si="42"/>
        <v>36.277486907674358</v>
      </c>
      <c r="M200" s="41">
        <f t="shared" si="43"/>
        <v>63.664933440960553</v>
      </c>
      <c r="N200" s="5">
        <f t="shared" si="44"/>
        <v>0</v>
      </c>
      <c r="O200" s="4">
        <f>SUM($N$54:N200)*0.1+$O$30</f>
        <v>3.7E-7</v>
      </c>
      <c r="P200" s="4">
        <f>-SUM(O200:$O$234)</f>
        <v>-1.2949999999999996E-5</v>
      </c>
      <c r="Q200" s="5">
        <f t="shared" si="45"/>
        <v>-1.7981864006723686E-6</v>
      </c>
      <c r="R200" s="4">
        <f>SUM($Q$54:Q200)*0.1+$O$8</f>
        <v>1.4178332995505808E-4</v>
      </c>
      <c r="S200" s="4">
        <f>-SUM(R200:$R$234)</f>
        <v>-4.8466305871070273E-3</v>
      </c>
      <c r="T200">
        <f t="shared" si="46"/>
        <v>1.417838127331356E-4</v>
      </c>
      <c r="U200">
        <f t="shared" si="47"/>
        <v>4.8466478880130545E-3</v>
      </c>
      <c r="X200" s="1"/>
    </row>
    <row r="201" spans="1:24" x14ac:dyDescent="0.25">
      <c r="A201" s="7"/>
      <c r="B201">
        <f t="shared" si="48"/>
        <v>14.699999999999964</v>
      </c>
      <c r="C201">
        <f t="shared" si="33"/>
        <v>0</v>
      </c>
      <c r="D201">
        <f t="shared" si="34"/>
        <v>-1860.888565382161</v>
      </c>
      <c r="E201">
        <f t="shared" si="35"/>
        <v>0</v>
      </c>
      <c r="F201">
        <f t="shared" si="36"/>
        <v>36287.327024952137</v>
      </c>
      <c r="G201">
        <f t="shared" si="37"/>
        <v>0</v>
      </c>
      <c r="H201">
        <f t="shared" si="38"/>
        <v>27355.0619111177</v>
      </c>
      <c r="I201">
        <f t="shared" si="39"/>
        <v>27355.0619111177</v>
      </c>
      <c r="J201" s="41">
        <f t="shared" si="40"/>
        <v>1860.888565382161</v>
      </c>
      <c r="K201">
        <f t="shared" si="41"/>
        <v>10.319865651529982</v>
      </c>
      <c r="L201">
        <f t="shared" si="42"/>
        <v>36.277486907674358</v>
      </c>
      <c r="M201" s="41">
        <f t="shared" si="43"/>
        <v>63.676273415418102</v>
      </c>
      <c r="N201" s="5">
        <f t="shared" si="44"/>
        <v>0</v>
      </c>
      <c r="O201" s="4">
        <f>SUM($N$54:N201)*0.1+$O$30</f>
        <v>3.7E-7</v>
      </c>
      <c r="P201" s="4">
        <f>-SUM(O201:$O$234)</f>
        <v>-1.2579999999999996E-5</v>
      </c>
      <c r="Q201" s="5">
        <f t="shared" si="45"/>
        <v>-1.8105027458824533E-6</v>
      </c>
      <c r="R201" s="4">
        <f>SUM($Q$54:Q201)*0.1+$O$8</f>
        <v>1.4160227968046984E-4</v>
      </c>
      <c r="S201" s="4">
        <f>-SUM(R201:$R$234)</f>
        <v>-4.7048472571519697E-3</v>
      </c>
      <c r="T201">
        <f t="shared" si="46"/>
        <v>1.4160276307581714E-4</v>
      </c>
      <c r="U201">
        <f t="shared" si="47"/>
        <v>4.7048640755637571E-3</v>
      </c>
      <c r="X201" s="1"/>
    </row>
    <row r="202" spans="1:24" x14ac:dyDescent="0.25">
      <c r="A202" s="7"/>
      <c r="B202">
        <f t="shared" si="48"/>
        <v>14.799999999999963</v>
      </c>
      <c r="C202">
        <f t="shared" si="33"/>
        <v>0</v>
      </c>
      <c r="D202">
        <f t="shared" si="34"/>
        <v>-1860.888565382161</v>
      </c>
      <c r="E202">
        <f t="shared" si="35"/>
        <v>0</v>
      </c>
      <c r="F202">
        <f t="shared" si="36"/>
        <v>36287.327024952137</v>
      </c>
      <c r="G202">
        <f t="shared" si="37"/>
        <v>0</v>
      </c>
      <c r="H202">
        <f t="shared" si="38"/>
        <v>27541.150767655916</v>
      </c>
      <c r="I202">
        <f t="shared" si="39"/>
        <v>27541.150767655916</v>
      </c>
      <c r="J202" s="41">
        <f t="shared" si="40"/>
        <v>1860.888565382161</v>
      </c>
      <c r="K202">
        <f t="shared" si="41"/>
        <v>10.390068819227466</v>
      </c>
      <c r="L202">
        <f t="shared" si="42"/>
        <v>36.277486907674358</v>
      </c>
      <c r="M202" s="41">
        <f t="shared" si="43"/>
        <v>63.687688755973369</v>
      </c>
      <c r="N202" s="5">
        <f t="shared" si="44"/>
        <v>0</v>
      </c>
      <c r="O202" s="4">
        <f>SUM($N$54:N202)*0.1+$O$30</f>
        <v>3.7E-7</v>
      </c>
      <c r="P202" s="4">
        <f>-SUM(O202:$O$234)</f>
        <v>-1.2209999999999997E-5</v>
      </c>
      <c r="Q202" s="5">
        <f t="shared" si="45"/>
        <v>-1.822819091092538E-6</v>
      </c>
      <c r="R202" s="4">
        <f>SUM($Q$54:Q202)*0.1+$O$8</f>
        <v>1.4141999777136059E-4</v>
      </c>
      <c r="S202" s="4">
        <f>-SUM(R202:$R$234)</f>
        <v>-4.5632449774714997E-3</v>
      </c>
      <c r="T202">
        <f t="shared" si="46"/>
        <v>1.414204817897734E-4</v>
      </c>
      <c r="U202">
        <f t="shared" si="47"/>
        <v>4.5632613127585481E-3</v>
      </c>
      <c r="X202" s="1"/>
    </row>
    <row r="203" spans="1:24" x14ac:dyDescent="0.25">
      <c r="A203" s="7"/>
      <c r="B203">
        <f t="shared" si="48"/>
        <v>14.899999999999963</v>
      </c>
      <c r="C203">
        <f t="shared" si="33"/>
        <v>0</v>
      </c>
      <c r="D203">
        <f t="shared" si="34"/>
        <v>-1860.888565382161</v>
      </c>
      <c r="E203">
        <f t="shared" si="35"/>
        <v>0</v>
      </c>
      <c r="F203">
        <f t="shared" si="36"/>
        <v>36287.327024952137</v>
      </c>
      <c r="G203">
        <f t="shared" si="37"/>
        <v>0</v>
      </c>
      <c r="H203">
        <f t="shared" si="38"/>
        <v>27727.239624194131</v>
      </c>
      <c r="I203">
        <f t="shared" si="39"/>
        <v>27727.239624194131</v>
      </c>
      <c r="J203" s="41">
        <f t="shared" si="40"/>
        <v>1860.888565382161</v>
      </c>
      <c r="K203">
        <f t="shared" si="41"/>
        <v>10.460271986924948</v>
      </c>
      <c r="L203">
        <f t="shared" si="42"/>
        <v>36.277486907674358</v>
      </c>
      <c r="M203" s="41">
        <f t="shared" si="43"/>
        <v>63.699179422107946</v>
      </c>
      <c r="N203" s="5">
        <f t="shared" si="44"/>
        <v>0</v>
      </c>
      <c r="O203" s="4">
        <f>SUM($N$54:N203)*0.1+$O$30</f>
        <v>3.7E-7</v>
      </c>
      <c r="P203" s="4">
        <f>-SUM(O203:$O$234)</f>
        <v>-1.1839999999999997E-5</v>
      </c>
      <c r="Q203" s="5">
        <f t="shared" si="45"/>
        <v>-1.8351354363026227E-6</v>
      </c>
      <c r="R203" s="4">
        <f>SUM($Q$54:Q203)*0.1+$O$8</f>
        <v>1.4123648422773033E-4</v>
      </c>
      <c r="S203" s="4">
        <f>-SUM(R203:$R$234)</f>
        <v>-4.4218249797001391E-3</v>
      </c>
      <c r="T203">
        <f t="shared" si="46"/>
        <v>1.412369688750432E-4</v>
      </c>
      <c r="U203">
        <f t="shared" si="47"/>
        <v>4.4218408312263046E-3</v>
      </c>
      <c r="X203" s="1"/>
    </row>
    <row r="204" spans="1:24" x14ac:dyDescent="0.25">
      <c r="A204" s="7"/>
      <c r="B204">
        <f t="shared" si="48"/>
        <v>14.999999999999963</v>
      </c>
      <c r="C204">
        <f t="shared" si="33"/>
        <v>0</v>
      </c>
      <c r="D204">
        <f t="shared" si="34"/>
        <v>-1860.888565382161</v>
      </c>
      <c r="E204">
        <f t="shared" si="35"/>
        <v>0</v>
      </c>
      <c r="F204">
        <f t="shared" si="36"/>
        <v>36287.327024952137</v>
      </c>
      <c r="G204">
        <f t="shared" si="37"/>
        <v>0</v>
      </c>
      <c r="H204">
        <f t="shared" si="38"/>
        <v>27913.328480732347</v>
      </c>
      <c r="I204">
        <f t="shared" si="39"/>
        <v>27913.328480732347</v>
      </c>
      <c r="J204" s="41">
        <f t="shared" si="40"/>
        <v>1860.888565382161</v>
      </c>
      <c r="K204">
        <f t="shared" si="41"/>
        <v>10.530475154622431</v>
      </c>
      <c r="L204">
        <f t="shared" si="42"/>
        <v>36.277486907674358</v>
      </c>
      <c r="M204" s="41">
        <f t="shared" si="43"/>
        <v>63.7107453730654</v>
      </c>
      <c r="N204" s="5">
        <f t="shared" si="44"/>
        <v>0</v>
      </c>
      <c r="O204" s="4">
        <f>SUM($N$54:N204)*0.1+$O$30</f>
        <v>3.7E-7</v>
      </c>
      <c r="P204" s="4">
        <f>-SUM(O204:$O$234)</f>
        <v>-1.1469999999999997E-5</v>
      </c>
      <c r="Q204" s="5">
        <f t="shared" si="45"/>
        <v>-1.8474517815127073E-6</v>
      </c>
      <c r="R204" s="4">
        <f>SUM($Q$54:Q204)*0.1+$O$8</f>
        <v>1.4105173904957905E-4</v>
      </c>
      <c r="S204" s="4">
        <f>-SUM(R204:$R$234)</f>
        <v>-4.2805884954724089E-3</v>
      </c>
      <c r="T204">
        <f t="shared" si="46"/>
        <v>1.410522243316657E-4</v>
      </c>
      <c r="U204">
        <f t="shared" si="47"/>
        <v>4.2806038625958767E-3</v>
      </c>
      <c r="X204" s="1"/>
    </row>
    <row r="205" spans="1:24" x14ac:dyDescent="0.25">
      <c r="A205" s="7"/>
      <c r="B205">
        <f t="shared" si="48"/>
        <v>15.099999999999962</v>
      </c>
      <c r="C205">
        <f t="shared" si="33"/>
        <v>0</v>
      </c>
      <c r="D205">
        <f t="shared" si="34"/>
        <v>-1860.888565382161</v>
      </c>
      <c r="E205">
        <f t="shared" si="35"/>
        <v>0</v>
      </c>
      <c r="F205">
        <f t="shared" si="36"/>
        <v>36287.327024952137</v>
      </c>
      <c r="G205">
        <f t="shared" si="37"/>
        <v>0</v>
      </c>
      <c r="H205">
        <f t="shared" si="38"/>
        <v>28099.417337270563</v>
      </c>
      <c r="I205">
        <f t="shared" si="39"/>
        <v>28099.417337270563</v>
      </c>
      <c r="J205" s="41">
        <f t="shared" si="40"/>
        <v>1860.888565382161</v>
      </c>
      <c r="K205">
        <f t="shared" si="41"/>
        <v>10.600678322319913</v>
      </c>
      <c r="L205">
        <f t="shared" si="42"/>
        <v>36.277486907674358</v>
      </c>
      <c r="M205" s="41">
        <f t="shared" si="43"/>
        <v>63.722386567851935</v>
      </c>
      <c r="N205" s="5">
        <f t="shared" si="44"/>
        <v>0</v>
      </c>
      <c r="O205" s="4">
        <f>SUM($N$54:N205)*0.1+$O$30</f>
        <v>3.7E-7</v>
      </c>
      <c r="P205" s="4">
        <f>-SUM(O205:$O$234)</f>
        <v>-1.1099999999999997E-5</v>
      </c>
      <c r="Q205" s="5">
        <f t="shared" si="45"/>
        <v>-1.859768126722792E-6</v>
      </c>
      <c r="R205" s="4">
        <f>SUM($Q$54:Q205)*0.1+$O$8</f>
        <v>1.4086576223690676E-4</v>
      </c>
      <c r="S205" s="4">
        <f>-SUM(R205:$R$234)</f>
        <v>-4.139536756422829E-3</v>
      </c>
      <c r="T205">
        <f t="shared" si="46"/>
        <v>1.408662481596807E-4</v>
      </c>
      <c r="U205">
        <f t="shared" si="47"/>
        <v>4.1395516384960867E-3</v>
      </c>
      <c r="X205" s="1"/>
    </row>
    <row r="206" spans="1:24" x14ac:dyDescent="0.25">
      <c r="A206" s="7"/>
      <c r="B206">
        <f t="shared" si="48"/>
        <v>15.199999999999962</v>
      </c>
      <c r="C206">
        <f t="shared" si="33"/>
        <v>0</v>
      </c>
      <c r="D206">
        <f t="shared" si="34"/>
        <v>-1860.888565382161</v>
      </c>
      <c r="E206">
        <f t="shared" si="35"/>
        <v>0</v>
      </c>
      <c r="F206">
        <f t="shared" si="36"/>
        <v>36287.327024952137</v>
      </c>
      <c r="G206">
        <f t="shared" si="37"/>
        <v>0</v>
      </c>
      <c r="H206">
        <f t="shared" si="38"/>
        <v>28285.506193808778</v>
      </c>
      <c r="I206">
        <f t="shared" si="39"/>
        <v>28285.506193808778</v>
      </c>
      <c r="J206" s="41">
        <f t="shared" si="40"/>
        <v>1860.888565382161</v>
      </c>
      <c r="K206">
        <f t="shared" si="41"/>
        <v>10.670881490017397</v>
      </c>
      <c r="L206">
        <f t="shared" si="42"/>
        <v>36.277486907674358</v>
      </c>
      <c r="M206" s="41">
        <f t="shared" si="43"/>
        <v>63.734102965237142</v>
      </c>
      <c r="N206" s="5">
        <f t="shared" si="44"/>
        <v>0</v>
      </c>
      <c r="O206" s="4">
        <f>SUM($N$54:N206)*0.1+$O$30</f>
        <v>3.7E-7</v>
      </c>
      <c r="P206" s="4">
        <f>-SUM(O206:$O$234)</f>
        <v>-1.0729999999999997E-5</v>
      </c>
      <c r="Q206" s="5">
        <f t="shared" si="45"/>
        <v>-1.8720844719328769E-6</v>
      </c>
      <c r="R206" s="4">
        <f>SUM($Q$54:Q206)*0.1+$O$8</f>
        <v>1.4067855378971348E-4</v>
      </c>
      <c r="S206" s="4">
        <f>-SUM(R206:$R$234)</f>
        <v>-3.9986709941859221E-3</v>
      </c>
      <c r="T206">
        <f t="shared" si="46"/>
        <v>1.406790403591285E-4</v>
      </c>
      <c r="U206">
        <f t="shared" si="47"/>
        <v>3.9986853905557293E-3</v>
      </c>
      <c r="X206" s="1"/>
    </row>
    <row r="207" spans="1:24" x14ac:dyDescent="0.25">
      <c r="A207" s="7"/>
      <c r="B207">
        <f t="shared" si="48"/>
        <v>15.299999999999962</v>
      </c>
      <c r="C207">
        <f t="shared" si="33"/>
        <v>0</v>
      </c>
      <c r="D207">
        <f t="shared" si="34"/>
        <v>-1860.888565382161</v>
      </c>
      <c r="E207">
        <f t="shared" si="35"/>
        <v>0</v>
      </c>
      <c r="F207">
        <f t="shared" si="36"/>
        <v>36287.327024952137</v>
      </c>
      <c r="G207">
        <f t="shared" si="37"/>
        <v>0</v>
      </c>
      <c r="H207">
        <f t="shared" si="38"/>
        <v>28471.59505034699</v>
      </c>
      <c r="I207">
        <f t="shared" si="39"/>
        <v>28471.59505034699</v>
      </c>
      <c r="J207" s="41">
        <f t="shared" si="40"/>
        <v>1860.888565382161</v>
      </c>
      <c r="K207">
        <f t="shared" si="41"/>
        <v>10.741084657714879</v>
      </c>
      <c r="L207">
        <f t="shared" si="42"/>
        <v>36.277486907674358</v>
      </c>
      <c r="M207" s="41">
        <f t="shared" si="43"/>
        <v>63.745894523754643</v>
      </c>
      <c r="N207" s="5">
        <f t="shared" si="44"/>
        <v>0</v>
      </c>
      <c r="O207" s="4">
        <f>SUM($N$54:N207)*0.1+$O$30</f>
        <v>3.7E-7</v>
      </c>
      <c r="P207" s="4">
        <f>-SUM(O207:$O$234)</f>
        <v>-1.0359999999999997E-5</v>
      </c>
      <c r="Q207" s="5">
        <f t="shared" si="45"/>
        <v>-1.8844008171429614E-6</v>
      </c>
      <c r="R207" s="4">
        <f>SUM($Q$54:Q207)*0.1+$O$8</f>
        <v>1.4049011370799918E-4</v>
      </c>
      <c r="S207" s="4">
        <f>-SUM(R207:$R$234)</f>
        <v>-3.8579924403962084E-3</v>
      </c>
      <c r="T207">
        <f t="shared" si="46"/>
        <v>1.4049060093004989E-4</v>
      </c>
      <c r="U207">
        <f t="shared" si="47"/>
        <v>3.8580063504035722E-3</v>
      </c>
      <c r="X207" s="1"/>
    </row>
    <row r="208" spans="1:24" x14ac:dyDescent="0.25">
      <c r="A208" s="7"/>
      <c r="B208">
        <f t="shared" si="48"/>
        <v>15.399999999999961</v>
      </c>
      <c r="C208">
        <f t="shared" si="33"/>
        <v>0</v>
      </c>
      <c r="D208">
        <f t="shared" si="34"/>
        <v>-1860.888565382161</v>
      </c>
      <c r="E208">
        <f t="shared" si="35"/>
        <v>0</v>
      </c>
      <c r="F208">
        <f t="shared" si="36"/>
        <v>36287.327024952137</v>
      </c>
      <c r="G208">
        <f t="shared" si="37"/>
        <v>0</v>
      </c>
      <c r="H208">
        <f t="shared" si="38"/>
        <v>28657.683906885206</v>
      </c>
      <c r="I208">
        <f t="shared" si="39"/>
        <v>28657.683906885206</v>
      </c>
      <c r="J208" s="41">
        <f t="shared" si="40"/>
        <v>1860.888565382161</v>
      </c>
      <c r="K208">
        <f t="shared" si="41"/>
        <v>10.811287825412361</v>
      </c>
      <c r="L208">
        <f t="shared" si="42"/>
        <v>36.277486907674358</v>
      </c>
      <c r="M208" s="41">
        <f t="shared" si="43"/>
        <v>63.757761201702834</v>
      </c>
      <c r="N208" s="5">
        <f t="shared" si="44"/>
        <v>0</v>
      </c>
      <c r="O208" s="4">
        <f>SUM($N$54:N208)*0.1+$O$30</f>
        <v>3.7E-7</v>
      </c>
      <c r="P208" s="4">
        <f>-SUM(O208:$O$234)</f>
        <v>-9.9899999999999975E-6</v>
      </c>
      <c r="Q208" s="5">
        <f t="shared" si="45"/>
        <v>-1.8967171623530461E-6</v>
      </c>
      <c r="R208" s="4">
        <f>SUM($Q$54:Q208)*0.1+$O$8</f>
        <v>1.4030044199176388E-4</v>
      </c>
      <c r="S208" s="4">
        <f>-SUM(R208:$R$234)</f>
        <v>-3.7175023266882087E-3</v>
      </c>
      <c r="T208">
        <f t="shared" si="46"/>
        <v>1.4030092987248622E-4</v>
      </c>
      <c r="U208">
        <f t="shared" si="47"/>
        <v>3.7175157496683515E-3</v>
      </c>
      <c r="X208" s="1"/>
    </row>
    <row r="209" spans="1:24" x14ac:dyDescent="0.25">
      <c r="A209" s="7"/>
      <c r="B209">
        <f t="shared" si="48"/>
        <v>15.499999999999961</v>
      </c>
      <c r="C209">
        <f t="shared" si="33"/>
        <v>0</v>
      </c>
      <c r="D209">
        <f t="shared" si="34"/>
        <v>-1860.888565382161</v>
      </c>
      <c r="E209">
        <f t="shared" si="35"/>
        <v>0</v>
      </c>
      <c r="F209">
        <f t="shared" si="36"/>
        <v>36287.327024952137</v>
      </c>
      <c r="G209">
        <f t="shared" si="37"/>
        <v>0</v>
      </c>
      <c r="H209">
        <f t="shared" si="38"/>
        <v>28843.772763423422</v>
      </c>
      <c r="I209">
        <f t="shared" si="39"/>
        <v>28843.772763423422</v>
      </c>
      <c r="J209" s="41">
        <f t="shared" si="40"/>
        <v>1860.888565382161</v>
      </c>
      <c r="K209">
        <f t="shared" si="41"/>
        <v>10.881490993109844</v>
      </c>
      <c r="L209">
        <f t="shared" si="42"/>
        <v>36.277486907674358</v>
      </c>
      <c r="M209" s="41">
        <f t="shared" si="43"/>
        <v>63.769702957145604</v>
      </c>
      <c r="N209" s="5">
        <f t="shared" si="44"/>
        <v>0</v>
      </c>
      <c r="O209" s="4">
        <f>SUM($N$54:N209)*0.1+$O$30</f>
        <v>3.7E-7</v>
      </c>
      <c r="P209" s="4">
        <f>-SUM(O209:$O$234)</f>
        <v>-9.6199999999999977E-6</v>
      </c>
      <c r="Q209" s="5">
        <f t="shared" si="45"/>
        <v>-1.9090335075631307E-6</v>
      </c>
      <c r="R209" s="4">
        <f>SUM($Q$54:Q209)*0.1+$O$8</f>
        <v>1.4010953864100758E-4</v>
      </c>
      <c r="S209" s="4">
        <f>-SUM(R209:$R$234)</f>
        <v>-3.5772018846964449E-3</v>
      </c>
      <c r="T209">
        <f t="shared" si="46"/>
        <v>1.401100271864794E-4</v>
      </c>
      <c r="U209">
        <f t="shared" si="47"/>
        <v>3.5772148199787776E-3</v>
      </c>
      <c r="X209" s="1"/>
    </row>
    <row r="210" spans="1:24" x14ac:dyDescent="0.25">
      <c r="A210" s="7"/>
      <c r="B210">
        <f t="shared" si="48"/>
        <v>15.599999999999961</v>
      </c>
      <c r="C210">
        <f t="shared" si="33"/>
        <v>0</v>
      </c>
      <c r="D210">
        <f t="shared" si="34"/>
        <v>-1860.888565382161</v>
      </c>
      <c r="E210">
        <f t="shared" si="35"/>
        <v>0</v>
      </c>
      <c r="F210">
        <f t="shared" si="36"/>
        <v>36287.327024952137</v>
      </c>
      <c r="G210">
        <f t="shared" si="37"/>
        <v>0</v>
      </c>
      <c r="H210">
        <f t="shared" si="38"/>
        <v>29029.861619961637</v>
      </c>
      <c r="I210">
        <f t="shared" si="39"/>
        <v>29029.861619961637</v>
      </c>
      <c r="J210" s="41">
        <f t="shared" si="40"/>
        <v>1860.888565382161</v>
      </c>
      <c r="K210">
        <f t="shared" si="41"/>
        <v>10.951694160807326</v>
      </c>
      <c r="L210">
        <f t="shared" si="42"/>
        <v>36.277486907674358</v>
      </c>
      <c r="M210" s="41">
        <f t="shared" si="43"/>
        <v>63.781719747913002</v>
      </c>
      <c r="N210" s="5">
        <f t="shared" si="44"/>
        <v>0</v>
      </c>
      <c r="O210" s="4">
        <f>SUM($N$54:N210)*0.1+$O$30</f>
        <v>3.7E-7</v>
      </c>
      <c r="P210" s="4">
        <f>-SUM(O210:$O$234)</f>
        <v>-9.2499999999999978E-6</v>
      </c>
      <c r="Q210" s="5">
        <f t="shared" si="45"/>
        <v>-1.9213498527732154E-6</v>
      </c>
      <c r="R210" s="4">
        <f>SUM($Q$54:Q210)*0.1+$O$8</f>
        <v>1.3991740365573024E-4</v>
      </c>
      <c r="S210" s="4">
        <f>-SUM(R210:$R$234)</f>
        <v>-3.437092346055437E-3</v>
      </c>
      <c r="T210">
        <f t="shared" si="46"/>
        <v>1.3991789287207178E-4</v>
      </c>
      <c r="U210">
        <f t="shared" si="47"/>
        <v>3.4371047929635298E-3</v>
      </c>
      <c r="X210" s="1"/>
    </row>
    <row r="211" spans="1:24" x14ac:dyDescent="0.25">
      <c r="A211" s="7"/>
      <c r="B211">
        <f t="shared" si="48"/>
        <v>15.69999999999996</v>
      </c>
      <c r="C211">
        <f t="shared" si="33"/>
        <v>0</v>
      </c>
      <c r="D211">
        <f t="shared" si="34"/>
        <v>-1860.888565382161</v>
      </c>
      <c r="E211">
        <f t="shared" si="35"/>
        <v>0</v>
      </c>
      <c r="F211">
        <f t="shared" si="36"/>
        <v>36287.327024952137</v>
      </c>
      <c r="G211">
        <f t="shared" si="37"/>
        <v>0</v>
      </c>
      <c r="H211">
        <f t="shared" si="38"/>
        <v>29215.950476499853</v>
      </c>
      <c r="I211">
        <f t="shared" si="39"/>
        <v>29215.950476499853</v>
      </c>
      <c r="J211" s="41">
        <f t="shared" si="40"/>
        <v>1860.888565382161</v>
      </c>
      <c r="K211">
        <f t="shared" si="41"/>
        <v>11.02189732850481</v>
      </c>
      <c r="L211">
        <f t="shared" si="42"/>
        <v>36.277486907674358</v>
      </c>
      <c r="M211" s="41">
        <f t="shared" si="43"/>
        <v>63.793811531601989</v>
      </c>
      <c r="N211" s="5">
        <f t="shared" si="44"/>
        <v>0</v>
      </c>
      <c r="O211" s="4">
        <f>SUM($N$54:N211)*0.1+$O$30</f>
        <v>3.7E-7</v>
      </c>
      <c r="P211" s="4">
        <f>-SUM(O211:$O$234)</f>
        <v>-8.879999999999998E-6</v>
      </c>
      <c r="Q211" s="5">
        <f t="shared" si="45"/>
        <v>-1.9336661979833001E-6</v>
      </c>
      <c r="R211" s="4">
        <f>SUM($Q$54:Q211)*0.1+$O$8</f>
        <v>1.3972403703593192E-4</v>
      </c>
      <c r="S211" s="4">
        <f>-SUM(R211:$R$234)</f>
        <v>-3.2971749423997068E-3</v>
      </c>
      <c r="T211">
        <f t="shared" si="46"/>
        <v>1.397245269293064E-4</v>
      </c>
      <c r="U211">
        <f t="shared" si="47"/>
        <v>3.2971869002512595E-3</v>
      </c>
      <c r="X211" s="1"/>
    </row>
    <row r="212" spans="1:24" x14ac:dyDescent="0.25">
      <c r="A212" s="7"/>
      <c r="B212">
        <f t="shared" si="48"/>
        <v>15.79999999999996</v>
      </c>
      <c r="C212">
        <f t="shared" si="33"/>
        <v>0</v>
      </c>
      <c r="D212">
        <f t="shared" si="34"/>
        <v>-1860.888565382161</v>
      </c>
      <c r="E212">
        <f t="shared" si="35"/>
        <v>0</v>
      </c>
      <c r="F212">
        <f t="shared" si="36"/>
        <v>36287.327024952137</v>
      </c>
      <c r="G212">
        <f t="shared" si="37"/>
        <v>0</v>
      </c>
      <c r="H212">
        <f t="shared" si="38"/>
        <v>29402.039333038068</v>
      </c>
      <c r="I212">
        <f t="shared" si="39"/>
        <v>29402.039333038068</v>
      </c>
      <c r="J212" s="41">
        <f t="shared" si="40"/>
        <v>1860.888565382161</v>
      </c>
      <c r="K212">
        <f t="shared" si="41"/>
        <v>11.092100496202292</v>
      </c>
      <c r="L212">
        <f t="shared" si="42"/>
        <v>36.277486907674358</v>
      </c>
      <c r="M212" s="41">
        <f t="shared" si="43"/>
        <v>63.80597826557716</v>
      </c>
      <c r="N212" s="5">
        <f t="shared" si="44"/>
        <v>0</v>
      </c>
      <c r="O212" s="4">
        <f>SUM($N$54:N212)*0.1+$O$30</f>
        <v>3.7E-7</v>
      </c>
      <c r="P212" s="4">
        <f>-SUM(O212:$O$234)</f>
        <v>-8.5099999999999981E-6</v>
      </c>
      <c r="Q212" s="5">
        <f t="shared" si="45"/>
        <v>-1.9459825431933848E-6</v>
      </c>
      <c r="R212" s="4">
        <f>SUM($Q$54:Q212)*0.1+$O$8</f>
        <v>1.3952943878161258E-4</v>
      </c>
      <c r="S212" s="4">
        <f>-SUM(R212:$R$234)</f>
        <v>-3.1574509053637753E-3</v>
      </c>
      <c r="T212">
        <f t="shared" si="46"/>
        <v>1.3952992935822682E-4</v>
      </c>
      <c r="U212">
        <f t="shared" si="47"/>
        <v>3.1574623734705889E-3</v>
      </c>
      <c r="X212" s="1"/>
    </row>
    <row r="213" spans="1:24" x14ac:dyDescent="0.25">
      <c r="A213" s="7"/>
      <c r="B213">
        <f t="shared" si="48"/>
        <v>15.899999999999959</v>
      </c>
      <c r="C213">
        <f t="shared" si="33"/>
        <v>0</v>
      </c>
      <c r="D213">
        <f t="shared" si="34"/>
        <v>-1860.888565382161</v>
      </c>
      <c r="E213">
        <f t="shared" si="35"/>
        <v>0</v>
      </c>
      <c r="F213">
        <f t="shared" si="36"/>
        <v>36287.327024952137</v>
      </c>
      <c r="G213">
        <f t="shared" si="37"/>
        <v>0</v>
      </c>
      <c r="H213">
        <f t="shared" si="38"/>
        <v>29588.128189576284</v>
      </c>
      <c r="I213">
        <f t="shared" si="39"/>
        <v>29588.128189576284</v>
      </c>
      <c r="J213" s="41">
        <f t="shared" si="40"/>
        <v>1860.888565382161</v>
      </c>
      <c r="K213">
        <f t="shared" si="41"/>
        <v>11.162303663899776</v>
      </c>
      <c r="L213">
        <f t="shared" si="42"/>
        <v>36.277486907674358</v>
      </c>
      <c r="M213" s="41">
        <f t="shared" si="43"/>
        <v>63.818219906971429</v>
      </c>
      <c r="N213" s="5">
        <f t="shared" si="44"/>
        <v>0</v>
      </c>
      <c r="O213" s="4">
        <f>SUM($N$54:N213)*0.1+$O$30</f>
        <v>3.7E-7</v>
      </c>
      <c r="P213" s="4">
        <f>-SUM(O213:$O$234)</f>
        <v>-8.1399999999999983E-6</v>
      </c>
      <c r="Q213" s="5">
        <f t="shared" si="45"/>
        <v>-1.9582988884034695E-6</v>
      </c>
      <c r="R213" s="4">
        <f>SUM($Q$54:Q213)*0.1+$O$8</f>
        <v>1.3933360889277222E-4</v>
      </c>
      <c r="S213" s="4">
        <f>-SUM(R213:$R$234)</f>
        <v>-3.0179214665821625E-3</v>
      </c>
      <c r="T213">
        <f t="shared" si="46"/>
        <v>1.3933410015887717E-4</v>
      </c>
      <c r="U213">
        <f t="shared" si="47"/>
        <v>3.0179324442501081E-3</v>
      </c>
      <c r="X213" s="1"/>
    </row>
    <row r="214" spans="1:24" x14ac:dyDescent="0.25">
      <c r="A214" s="7"/>
      <c r="B214">
        <f t="shared" si="48"/>
        <v>15.999999999999959</v>
      </c>
      <c r="C214">
        <f t="shared" si="33"/>
        <v>0</v>
      </c>
      <c r="D214">
        <f t="shared" si="34"/>
        <v>-1860.888565382161</v>
      </c>
      <c r="E214">
        <f t="shared" si="35"/>
        <v>0</v>
      </c>
      <c r="F214">
        <f t="shared" si="36"/>
        <v>36287.327024952137</v>
      </c>
      <c r="G214">
        <f t="shared" si="37"/>
        <v>0</v>
      </c>
      <c r="H214">
        <f t="shared" si="38"/>
        <v>29774.2170461145</v>
      </c>
      <c r="I214">
        <f t="shared" si="39"/>
        <v>29774.2170461145</v>
      </c>
      <c r="J214" s="41">
        <f t="shared" si="40"/>
        <v>1860.888565382161</v>
      </c>
      <c r="K214">
        <f t="shared" si="41"/>
        <v>11.232506831597258</v>
      </c>
      <c r="L214">
        <f t="shared" si="42"/>
        <v>36.277486907674358</v>
      </c>
      <c r="M214" s="41">
        <f t="shared" si="43"/>
        <v>63.830536412686783</v>
      </c>
      <c r="N214" s="5">
        <f t="shared" si="44"/>
        <v>0</v>
      </c>
      <c r="O214" s="4">
        <f>SUM($N$54:N214)*0.1+$O$30</f>
        <v>3.7E-7</v>
      </c>
      <c r="P214" s="4">
        <f>-SUM(O214:$O$234)</f>
        <v>-7.7699999999999985E-6</v>
      </c>
      <c r="Q214" s="5">
        <f t="shared" si="45"/>
        <v>-1.9706152336135542E-6</v>
      </c>
      <c r="R214" s="4">
        <f>SUM($Q$54:Q214)*0.1+$O$8</f>
        <v>1.3913654736941088E-4</v>
      </c>
      <c r="S214" s="4">
        <f>-SUM(R214:$R$234)</f>
        <v>-2.8785878576893902E-3</v>
      </c>
      <c r="T214">
        <f t="shared" si="46"/>
        <v>1.3913703933130214E-4</v>
      </c>
      <c r="U214">
        <f t="shared" si="47"/>
        <v>2.8785983442183791E-3</v>
      </c>
      <c r="X214" s="1"/>
    </row>
    <row r="215" spans="1:24" x14ac:dyDescent="0.25">
      <c r="A215" s="7"/>
      <c r="B215">
        <f t="shared" si="48"/>
        <v>16.099999999999959</v>
      </c>
      <c r="C215">
        <f t="shared" si="33"/>
        <v>0</v>
      </c>
      <c r="D215">
        <f t="shared" si="34"/>
        <v>-1860.888565382161</v>
      </c>
      <c r="E215">
        <f t="shared" si="35"/>
        <v>0</v>
      </c>
      <c r="F215">
        <f t="shared" si="36"/>
        <v>36287.327024952137</v>
      </c>
      <c r="G215">
        <f t="shared" si="37"/>
        <v>0</v>
      </c>
      <c r="H215">
        <f t="shared" si="38"/>
        <v>29960.305902652715</v>
      </c>
      <c r="I215">
        <f t="shared" si="39"/>
        <v>29960.305902652715</v>
      </c>
      <c r="J215" s="41">
        <f t="shared" si="40"/>
        <v>1860.888565382161</v>
      </c>
      <c r="K215">
        <f t="shared" si="41"/>
        <v>11.302709999294741</v>
      </c>
      <c r="L215">
        <f t="shared" si="42"/>
        <v>36.277486907674358</v>
      </c>
      <c r="M215" s="41">
        <f t="shared" si="43"/>
        <v>63.842927739394995</v>
      </c>
      <c r="N215" s="5">
        <f t="shared" si="44"/>
        <v>0</v>
      </c>
      <c r="O215" s="4">
        <f>SUM($N$54:N215)*0.1+$O$30</f>
        <v>3.7E-7</v>
      </c>
      <c r="P215" s="4">
        <f>-SUM(O215:$O$234)</f>
        <v>-7.3999999999999978E-6</v>
      </c>
      <c r="Q215" s="5">
        <f t="shared" si="45"/>
        <v>-1.9829315788236388E-6</v>
      </c>
      <c r="R215" s="4">
        <f>SUM($Q$54:Q215)*0.1+$O$8</f>
        <v>1.3893825421152853E-4</v>
      </c>
      <c r="S215" s="4">
        <f>-SUM(R215:$R$234)</f>
        <v>-2.7394513103199793E-3</v>
      </c>
      <c r="T215">
        <f t="shared" si="46"/>
        <v>1.3893874687554699E-4</v>
      </c>
      <c r="U215">
        <f t="shared" si="47"/>
        <v>2.739461305003933E-3</v>
      </c>
      <c r="X215" s="1"/>
    </row>
    <row r="216" spans="1:24" x14ac:dyDescent="0.25">
      <c r="A216" s="7"/>
      <c r="B216">
        <f t="shared" si="48"/>
        <v>16.19999999999996</v>
      </c>
      <c r="C216">
        <f t="shared" si="33"/>
        <v>0</v>
      </c>
      <c r="D216">
        <f t="shared" si="34"/>
        <v>-1860.888565382161</v>
      </c>
      <c r="E216">
        <f t="shared" si="35"/>
        <v>0</v>
      </c>
      <c r="F216">
        <f t="shared" si="36"/>
        <v>36287.327024952137</v>
      </c>
      <c r="G216">
        <f t="shared" si="37"/>
        <v>0</v>
      </c>
      <c r="H216">
        <f t="shared" si="38"/>
        <v>30146.394759190935</v>
      </c>
      <c r="I216">
        <f t="shared" si="39"/>
        <v>30146.394759190935</v>
      </c>
      <c r="J216" s="41">
        <f t="shared" si="40"/>
        <v>1860.888565382161</v>
      </c>
      <c r="K216">
        <f t="shared" si="41"/>
        <v>11.372913166992225</v>
      </c>
      <c r="L216">
        <f t="shared" si="42"/>
        <v>36.277486907674358</v>
      </c>
      <c r="M216" s="41">
        <f t="shared" si="43"/>
        <v>63.85539384353838</v>
      </c>
      <c r="N216" s="5">
        <f t="shared" si="44"/>
        <v>0</v>
      </c>
      <c r="O216" s="4">
        <f>SUM($N$54:N216)*0.1+$O$30</f>
        <v>3.7E-7</v>
      </c>
      <c r="P216" s="4">
        <f>-SUM(O216:$O$234)</f>
        <v>-7.0299999999999979E-6</v>
      </c>
      <c r="Q216" s="5">
        <f t="shared" si="45"/>
        <v>-1.9952479240337239E-6</v>
      </c>
      <c r="R216" s="4">
        <f>SUM($Q$54:Q216)*0.1+$O$8</f>
        <v>1.3873872941912513E-4</v>
      </c>
      <c r="S216" s="4">
        <f>-SUM(R216:$R$234)</f>
        <v>-2.6005130561084508E-3</v>
      </c>
      <c r="T216">
        <f t="shared" si="46"/>
        <v>1.3873922279165763E-4</v>
      </c>
      <c r="U216">
        <f t="shared" si="47"/>
        <v>2.6005225582352702E-3</v>
      </c>
      <c r="X216" s="1"/>
    </row>
    <row r="217" spans="1:24" x14ac:dyDescent="0.25">
      <c r="A217" s="7"/>
      <c r="B217">
        <f t="shared" si="48"/>
        <v>16.299999999999962</v>
      </c>
      <c r="C217">
        <f t="shared" si="33"/>
        <v>0</v>
      </c>
      <c r="D217">
        <f t="shared" si="34"/>
        <v>-1860.888565382161</v>
      </c>
      <c r="E217">
        <f t="shared" si="35"/>
        <v>0</v>
      </c>
      <c r="F217">
        <f t="shared" si="36"/>
        <v>36287.327024952137</v>
      </c>
      <c r="G217">
        <f t="shared" si="37"/>
        <v>0</v>
      </c>
      <c r="H217">
        <f t="shared" si="38"/>
        <v>30332.483615729154</v>
      </c>
      <c r="I217">
        <f t="shared" si="39"/>
        <v>30332.483615729154</v>
      </c>
      <c r="J217" s="41">
        <f t="shared" si="40"/>
        <v>1860.888565382161</v>
      </c>
      <c r="K217">
        <f t="shared" si="41"/>
        <v>11.44311633468971</v>
      </c>
      <c r="L217">
        <f t="shared" si="42"/>
        <v>36.277486907674358</v>
      </c>
      <c r="M217" s="41">
        <f t="shared" si="43"/>
        <v>63.867934681330475</v>
      </c>
      <c r="N217" s="5">
        <f t="shared" si="44"/>
        <v>0</v>
      </c>
      <c r="O217" s="4">
        <f>SUM($N$54:N217)*0.1+$O$30</f>
        <v>3.7E-7</v>
      </c>
      <c r="P217" s="4">
        <f>-SUM(O217:$O$234)</f>
        <v>-6.6599999999999981E-6</v>
      </c>
      <c r="Q217" s="5">
        <f t="shared" si="45"/>
        <v>-2.007564269243809E-6</v>
      </c>
      <c r="R217" s="4">
        <f>SUM($Q$54:Q217)*0.1+$O$8</f>
        <v>1.3853797299220074E-4</v>
      </c>
      <c r="S217" s="4">
        <f>-SUM(R217:$R$234)</f>
        <v>-2.4617743266893261E-3</v>
      </c>
      <c r="T217">
        <f t="shared" si="46"/>
        <v>1.3853846707968058E-4</v>
      </c>
      <c r="U217">
        <f t="shared" si="47"/>
        <v>2.4617833355408607E-3</v>
      </c>
      <c r="X217" s="1"/>
    </row>
    <row r="218" spans="1:24" x14ac:dyDescent="0.25">
      <c r="A218" s="7"/>
      <c r="B218">
        <f t="shared" si="48"/>
        <v>16.399999999999963</v>
      </c>
      <c r="C218">
        <f t="shared" si="33"/>
        <v>0</v>
      </c>
      <c r="D218">
        <f t="shared" si="34"/>
        <v>-1860.888565382161</v>
      </c>
      <c r="E218">
        <f t="shared" si="35"/>
        <v>0</v>
      </c>
      <c r="F218">
        <f t="shared" si="36"/>
        <v>36287.327024952137</v>
      </c>
      <c r="G218">
        <f t="shared" si="37"/>
        <v>0</v>
      </c>
      <c r="H218">
        <f t="shared" si="38"/>
        <v>30518.572472267373</v>
      </c>
      <c r="I218">
        <f t="shared" si="39"/>
        <v>30518.572472267373</v>
      </c>
      <c r="J218" s="41">
        <f t="shared" si="40"/>
        <v>1860.888565382161</v>
      </c>
      <c r="K218">
        <f t="shared" si="41"/>
        <v>11.513319502387194</v>
      </c>
      <c r="L218">
        <f t="shared" si="42"/>
        <v>36.277486907674358</v>
      </c>
      <c r="M218" s="41">
        <f t="shared" si="43"/>
        <v>63.880550208756837</v>
      </c>
      <c r="N218" s="5">
        <f t="shared" si="44"/>
        <v>0</v>
      </c>
      <c r="O218" s="4">
        <f>SUM($N$54:N218)*0.1+$O$30</f>
        <v>3.7E-7</v>
      </c>
      <c r="P218" s="4">
        <f>-SUM(O218:$O$234)</f>
        <v>-6.2899999999999982E-6</v>
      </c>
      <c r="Q218" s="5">
        <f t="shared" si="45"/>
        <v>-2.0198806144538937E-6</v>
      </c>
      <c r="R218" s="4">
        <f>SUM($Q$54:Q218)*0.1+$O$8</f>
        <v>1.3833598493075537E-4</v>
      </c>
      <c r="S218" s="4">
        <f>-SUM(R218:$R$234)</f>
        <v>-2.3232363536971256E-3</v>
      </c>
      <c r="T218">
        <f t="shared" si="46"/>
        <v>1.3833647973966295E-4</v>
      </c>
      <c r="U218">
        <f t="shared" si="47"/>
        <v>2.3232448685491409E-3</v>
      </c>
      <c r="X218" s="1"/>
    </row>
    <row r="219" spans="1:24" x14ac:dyDescent="0.25">
      <c r="A219" s="7"/>
      <c r="B219">
        <f t="shared" si="48"/>
        <v>16.499999999999964</v>
      </c>
      <c r="C219">
        <f t="shared" si="33"/>
        <v>0</v>
      </c>
      <c r="D219">
        <f t="shared" si="34"/>
        <v>-1860.888565382161</v>
      </c>
      <c r="E219">
        <f t="shared" si="35"/>
        <v>0</v>
      </c>
      <c r="F219">
        <f t="shared" si="36"/>
        <v>36287.327024952137</v>
      </c>
      <c r="G219">
        <f t="shared" si="37"/>
        <v>0</v>
      </c>
      <c r="H219">
        <f t="shared" si="38"/>
        <v>30704.661328805589</v>
      </c>
      <c r="I219">
        <f t="shared" si="39"/>
        <v>30704.661328805589</v>
      </c>
      <c r="J219" s="41">
        <f t="shared" si="40"/>
        <v>1860.888565382161</v>
      </c>
      <c r="K219">
        <f t="shared" si="41"/>
        <v>11.583522670084676</v>
      </c>
      <c r="L219">
        <f t="shared" si="42"/>
        <v>36.277486907674358</v>
      </c>
      <c r="M219" s="41">
        <f t="shared" si="43"/>
        <v>63.89324038157573</v>
      </c>
      <c r="N219" s="5">
        <f t="shared" si="44"/>
        <v>0</v>
      </c>
      <c r="O219" s="4">
        <f>SUM($N$54:N219)*0.1+$O$30</f>
        <v>3.7E-7</v>
      </c>
      <c r="P219" s="4">
        <f>-SUM(O219:$O$234)</f>
        <v>-5.9199999999999984E-6</v>
      </c>
      <c r="Q219" s="5">
        <f t="shared" si="45"/>
        <v>-2.0321969596639784E-6</v>
      </c>
      <c r="R219" s="4">
        <f>SUM($Q$54:Q219)*0.1+$O$8</f>
        <v>1.3813276523478896E-4</v>
      </c>
      <c r="S219" s="4">
        <f>-SUM(R219:$R$234)</f>
        <v>-2.1849003687663699E-3</v>
      </c>
      <c r="T219">
        <f t="shared" si="46"/>
        <v>1.3813326077165237E-4</v>
      </c>
      <c r="U219">
        <f t="shared" si="47"/>
        <v>2.1849083888885179E-3</v>
      </c>
      <c r="X219" s="1"/>
    </row>
    <row r="220" spans="1:24" x14ac:dyDescent="0.25">
      <c r="A220" s="7"/>
      <c r="B220">
        <f t="shared" si="48"/>
        <v>16.599999999999966</v>
      </c>
      <c r="C220">
        <f t="shared" si="33"/>
        <v>0</v>
      </c>
      <c r="D220">
        <f t="shared" si="34"/>
        <v>-1860.888565382161</v>
      </c>
      <c r="E220">
        <f t="shared" si="35"/>
        <v>0</v>
      </c>
      <c r="F220">
        <f t="shared" si="36"/>
        <v>36287.327024952137</v>
      </c>
      <c r="G220">
        <f t="shared" si="37"/>
        <v>0</v>
      </c>
      <c r="H220">
        <f t="shared" si="38"/>
        <v>30890.750185343808</v>
      </c>
      <c r="I220">
        <f t="shared" si="39"/>
        <v>30890.750185343808</v>
      </c>
      <c r="J220" s="41">
        <f t="shared" si="40"/>
        <v>1860.888565382161</v>
      </c>
      <c r="K220">
        <f t="shared" si="41"/>
        <v>11.653725837782162</v>
      </c>
      <c r="L220">
        <f t="shared" si="42"/>
        <v>36.277486907674358</v>
      </c>
      <c r="M220" s="41">
        <f t="shared" si="43"/>
        <v>63.906005155318894</v>
      </c>
      <c r="N220" s="5">
        <f t="shared" si="44"/>
        <v>0</v>
      </c>
      <c r="O220" s="4">
        <f>SUM($N$54:N220)*0.1+$O$30</f>
        <v>3.7E-7</v>
      </c>
      <c r="P220" s="4">
        <f>-SUM(O220:$O$234)</f>
        <v>-5.5499999999999985E-6</v>
      </c>
      <c r="Q220" s="5">
        <f t="shared" si="45"/>
        <v>-2.0445133048740635E-6</v>
      </c>
      <c r="R220" s="4">
        <f>SUM($Q$54:Q220)*0.1+$O$8</f>
        <v>1.3792831390430156E-4</v>
      </c>
      <c r="S220" s="4">
        <f>-SUM(R220:$R$234)</f>
        <v>-2.0467676035315812E-3</v>
      </c>
      <c r="T220">
        <f t="shared" si="46"/>
        <v>1.3792881017569731E-4</v>
      </c>
      <c r="U220">
        <f t="shared" si="47"/>
        <v>2.0467751281873668E-3</v>
      </c>
      <c r="X220" s="1"/>
    </row>
    <row r="221" spans="1:24" x14ac:dyDescent="0.25">
      <c r="A221" s="7"/>
      <c r="B221">
        <f t="shared" si="48"/>
        <v>16.699999999999967</v>
      </c>
      <c r="C221">
        <f t="shared" si="33"/>
        <v>0</v>
      </c>
      <c r="D221">
        <f t="shared" si="34"/>
        <v>-1860.888565382161</v>
      </c>
      <c r="E221">
        <f t="shared" si="35"/>
        <v>0</v>
      </c>
      <c r="F221">
        <f t="shared" si="36"/>
        <v>36287.327024952137</v>
      </c>
      <c r="G221">
        <f t="shared" si="37"/>
        <v>0</v>
      </c>
      <c r="H221">
        <f t="shared" si="38"/>
        <v>31076.839041882027</v>
      </c>
      <c r="I221">
        <f t="shared" si="39"/>
        <v>31076.839041882027</v>
      </c>
      <c r="J221" s="41">
        <f t="shared" si="40"/>
        <v>1860.888565382161</v>
      </c>
      <c r="K221">
        <f t="shared" si="41"/>
        <v>11.723929005479645</v>
      </c>
      <c r="L221">
        <f t="shared" si="42"/>
        <v>36.277486907674358</v>
      </c>
      <c r="M221" s="41">
        <f t="shared" si="43"/>
        <v>63.91884448529229</v>
      </c>
      <c r="N221" s="5">
        <f t="shared" si="44"/>
        <v>0</v>
      </c>
      <c r="O221" s="4">
        <f>SUM($N$54:N221)*0.1+$O$30</f>
        <v>3.7E-7</v>
      </c>
      <c r="P221" s="4">
        <f>-SUM(O221:$O$234)</f>
        <v>-5.1799999999999987E-6</v>
      </c>
      <c r="Q221" s="5">
        <f t="shared" si="45"/>
        <v>-2.0568296500841486E-6</v>
      </c>
      <c r="R221" s="4">
        <f>SUM($Q$54:Q221)*0.1+$O$8</f>
        <v>1.3772263093929314E-4</v>
      </c>
      <c r="S221" s="4">
        <f>-SUM(R221:$R$234)</f>
        <v>-1.9088392896272795E-3</v>
      </c>
      <c r="T221">
        <f t="shared" si="46"/>
        <v>1.3772312795184673E-4</v>
      </c>
      <c r="U221">
        <f t="shared" si="47"/>
        <v>1.908846318074029E-3</v>
      </c>
      <c r="X221" s="1"/>
    </row>
    <row r="222" spans="1:24" x14ac:dyDescent="0.25">
      <c r="A222" s="7"/>
      <c r="B222">
        <f t="shared" si="48"/>
        <v>16.799999999999969</v>
      </c>
      <c r="C222">
        <f t="shared" si="33"/>
        <v>0</v>
      </c>
      <c r="D222">
        <f t="shared" si="34"/>
        <v>-1860.888565382161</v>
      </c>
      <c r="E222">
        <f t="shared" si="35"/>
        <v>0</v>
      </c>
      <c r="F222">
        <f t="shared" si="36"/>
        <v>36287.327024952137</v>
      </c>
      <c r="G222">
        <f t="shared" si="37"/>
        <v>0</v>
      </c>
      <c r="H222">
        <f t="shared" si="38"/>
        <v>31262.927898420246</v>
      </c>
      <c r="I222">
        <f t="shared" si="39"/>
        <v>31262.927898420246</v>
      </c>
      <c r="J222" s="41">
        <f t="shared" si="40"/>
        <v>1860.888565382161</v>
      </c>
      <c r="K222">
        <f t="shared" si="41"/>
        <v>11.794132173177129</v>
      </c>
      <c r="L222">
        <f t="shared" si="42"/>
        <v>36.277486907674358</v>
      </c>
      <c r="M222" s="41">
        <f t="shared" si="43"/>
        <v>63.931758326576833</v>
      </c>
      <c r="N222" s="5">
        <f t="shared" si="44"/>
        <v>0</v>
      </c>
      <c r="O222" s="4">
        <f>SUM($N$54:N222)*0.1+$O$30</f>
        <v>3.7E-7</v>
      </c>
      <c r="P222" s="4">
        <f>-SUM(O222:$O$234)</f>
        <v>-4.8099999999999988E-6</v>
      </c>
      <c r="Q222" s="5">
        <f t="shared" si="45"/>
        <v>-2.0691459952942333E-6</v>
      </c>
      <c r="R222" s="4">
        <f>SUM($Q$54:Q222)*0.1+$O$8</f>
        <v>1.3751571633976374E-4</v>
      </c>
      <c r="S222" s="4">
        <f>-SUM(R222:$R$234)</f>
        <v>-1.7711166586879862E-3</v>
      </c>
      <c r="T222">
        <f t="shared" si="46"/>
        <v>1.3751621410015025E-4</v>
      </c>
      <c r="U222">
        <f t="shared" si="47"/>
        <v>1.7711231901768145E-3</v>
      </c>
      <c r="X222" s="1"/>
    </row>
    <row r="223" spans="1:24" x14ac:dyDescent="0.25">
      <c r="A223" s="7"/>
      <c r="B223">
        <f t="shared" si="48"/>
        <v>16.89999999999997</v>
      </c>
      <c r="C223">
        <f t="shared" si="33"/>
        <v>0</v>
      </c>
      <c r="D223">
        <f t="shared" si="34"/>
        <v>-1860.888565382161</v>
      </c>
      <c r="E223">
        <f t="shared" si="35"/>
        <v>0</v>
      </c>
      <c r="F223">
        <f t="shared" si="36"/>
        <v>36287.327024952137</v>
      </c>
      <c r="G223">
        <f t="shared" si="37"/>
        <v>0</v>
      </c>
      <c r="H223">
        <f t="shared" si="38"/>
        <v>31449.016754958466</v>
      </c>
      <c r="I223">
        <f t="shared" si="39"/>
        <v>31449.016754958466</v>
      </c>
      <c r="J223" s="41">
        <f t="shared" si="40"/>
        <v>1860.888565382161</v>
      </c>
      <c r="K223">
        <f t="shared" si="41"/>
        <v>11.864335340874614</v>
      </c>
      <c r="L223">
        <f t="shared" si="42"/>
        <v>36.277486907674358</v>
      </c>
      <c r="M223" s="41">
        <f t="shared" si="43"/>
        <v>63.94474663402913</v>
      </c>
      <c r="N223" s="5">
        <f t="shared" si="44"/>
        <v>0</v>
      </c>
      <c r="O223" s="4">
        <f>SUM($N$54:N223)*0.1+$O$30</f>
        <v>3.7E-7</v>
      </c>
      <c r="P223" s="4">
        <f>-SUM(O223:$O$234)</f>
        <v>-4.439999999999999E-6</v>
      </c>
      <c r="Q223" s="5">
        <f t="shared" si="45"/>
        <v>-2.0814623405043184E-6</v>
      </c>
      <c r="R223" s="4">
        <f>SUM($Q$54:Q223)*0.1+$O$8</f>
        <v>1.3730757010571329E-4</v>
      </c>
      <c r="S223" s="4">
        <f>-SUM(R223:$R$234)</f>
        <v>-1.6336009423482227E-3</v>
      </c>
      <c r="T223">
        <f t="shared" si="46"/>
        <v>1.3730806862065817E-4</v>
      </c>
      <c r="U223">
        <f t="shared" si="47"/>
        <v>1.6336069761240005E-3</v>
      </c>
      <c r="X223" s="1"/>
    </row>
    <row r="224" spans="1:24" x14ac:dyDescent="0.25">
      <c r="A224" s="7"/>
      <c r="B224">
        <f t="shared" si="48"/>
        <v>16.999999999999972</v>
      </c>
      <c r="C224">
        <f t="shared" si="33"/>
        <v>0</v>
      </c>
      <c r="D224">
        <f t="shared" si="34"/>
        <v>-1860.888565382161</v>
      </c>
      <c r="E224">
        <f t="shared" si="35"/>
        <v>0</v>
      </c>
      <c r="F224">
        <f t="shared" si="36"/>
        <v>36287.327024952137</v>
      </c>
      <c r="G224">
        <f t="shared" si="37"/>
        <v>0</v>
      </c>
      <c r="H224">
        <f t="shared" si="38"/>
        <v>31635.105611496685</v>
      </c>
      <c r="I224">
        <f t="shared" si="39"/>
        <v>31635.105611496685</v>
      </c>
      <c r="J224" s="41">
        <f t="shared" si="40"/>
        <v>1860.888565382161</v>
      </c>
      <c r="K224">
        <f t="shared" si="41"/>
        <v>11.934538508572098</v>
      </c>
      <c r="L224">
        <f t="shared" si="42"/>
        <v>36.277486907674358</v>
      </c>
      <c r="M224" s="41">
        <f t="shared" si="43"/>
        <v>63.957809362282291</v>
      </c>
      <c r="N224" s="5">
        <f t="shared" si="44"/>
        <v>0</v>
      </c>
      <c r="O224" s="4">
        <f>SUM($N$54:N224)*0.1+$O$30</f>
        <v>3.7E-7</v>
      </c>
      <c r="P224" s="4">
        <f>-SUM(O224:$O$234)</f>
        <v>-4.0699999999999991E-6</v>
      </c>
      <c r="Q224" s="5">
        <f t="shared" si="45"/>
        <v>-2.0937786857144035E-6</v>
      </c>
      <c r="R224" s="4">
        <f>SUM($Q$54:Q224)*0.1+$O$8</f>
        <v>1.3709819223714186E-4</v>
      </c>
      <c r="S224" s="4">
        <f>-SUM(R224:$R$234)</f>
        <v>-1.4962933722425095E-3</v>
      </c>
      <c r="T224">
        <f t="shared" si="46"/>
        <v>1.3709869151342147E-4</v>
      </c>
      <c r="U224">
        <f t="shared" si="47"/>
        <v>1.4962989075438305E-3</v>
      </c>
      <c r="X224" s="1"/>
    </row>
    <row r="225" spans="1:24" x14ac:dyDescent="0.25">
      <c r="A225" s="7"/>
      <c r="B225">
        <f t="shared" si="48"/>
        <v>17.099999999999973</v>
      </c>
      <c r="C225">
        <f t="shared" si="33"/>
        <v>0</v>
      </c>
      <c r="D225">
        <f t="shared" si="34"/>
        <v>-1860.888565382161</v>
      </c>
      <c r="E225">
        <f t="shared" si="35"/>
        <v>0</v>
      </c>
      <c r="F225">
        <f t="shared" si="36"/>
        <v>36287.327024952137</v>
      </c>
      <c r="G225">
        <f t="shared" si="37"/>
        <v>0</v>
      </c>
      <c r="H225">
        <f t="shared" si="38"/>
        <v>31821.194468034904</v>
      </c>
      <c r="I225">
        <f t="shared" si="39"/>
        <v>31821.194468034904</v>
      </c>
      <c r="J225" s="41">
        <f t="shared" si="40"/>
        <v>1860.888565382161</v>
      </c>
      <c r="K225">
        <f t="shared" si="41"/>
        <v>12.004741676269582</v>
      </c>
      <c r="L225">
        <f t="shared" si="42"/>
        <v>36.277486907674358</v>
      </c>
      <c r="M225" s="41">
        <f t="shared" si="43"/>
        <v>63.9709464657466</v>
      </c>
      <c r="N225" s="5">
        <f t="shared" si="44"/>
        <v>0</v>
      </c>
      <c r="O225" s="4">
        <f>SUM($N$54:N225)*0.1+$O$30</f>
        <v>3.7E-7</v>
      </c>
      <c r="P225" s="4">
        <f>-SUM(O225:$O$234)</f>
        <v>-3.6999999999999993E-6</v>
      </c>
      <c r="Q225" s="5">
        <f t="shared" si="45"/>
        <v>-2.1060950309244882E-6</v>
      </c>
      <c r="R225" s="4">
        <f>SUM($Q$54:Q225)*0.1+$O$8</f>
        <v>1.3688758273404942E-4</v>
      </c>
      <c r="S225" s="4">
        <f>-SUM(R225:$R$234)</f>
        <v>-1.3591951800053675E-3</v>
      </c>
      <c r="T225">
        <f t="shared" si="46"/>
        <v>1.3688808277849179E-4</v>
      </c>
      <c r="U225">
        <f t="shared" si="47"/>
        <v>1.3592002160645147E-3</v>
      </c>
      <c r="X225" s="1"/>
    </row>
    <row r="226" spans="1:24" x14ac:dyDescent="0.25">
      <c r="A226" s="7"/>
      <c r="B226">
        <f t="shared" si="48"/>
        <v>17.199999999999974</v>
      </c>
      <c r="C226">
        <f t="shared" si="33"/>
        <v>0</v>
      </c>
      <c r="D226">
        <f t="shared" si="34"/>
        <v>-1860.888565382161</v>
      </c>
      <c r="E226">
        <f t="shared" si="35"/>
        <v>0</v>
      </c>
      <c r="F226">
        <f t="shared" si="36"/>
        <v>36287.327024952137</v>
      </c>
      <c r="G226">
        <f t="shared" si="37"/>
        <v>0</v>
      </c>
      <c r="H226">
        <f t="shared" si="38"/>
        <v>32007.28332457312</v>
      </c>
      <c r="I226">
        <f t="shared" si="39"/>
        <v>32007.28332457312</v>
      </c>
      <c r="J226" s="41">
        <f t="shared" si="40"/>
        <v>1860.888565382161</v>
      </c>
      <c r="K226">
        <f t="shared" si="41"/>
        <v>12.074944843967065</v>
      </c>
      <c r="L226">
        <f t="shared" si="42"/>
        <v>36.277486907674358</v>
      </c>
      <c r="M226" s="41">
        <f t="shared" si="43"/>
        <v>63.984157898610349</v>
      </c>
      <c r="N226" s="5">
        <f t="shared" si="44"/>
        <v>0</v>
      </c>
      <c r="O226" s="4">
        <f>SUM($N$54:N226)*0.1+$O$30</f>
        <v>3.7E-7</v>
      </c>
      <c r="P226" s="4">
        <f>-SUM(O226:$O$234)</f>
        <v>-3.3299999999999995E-6</v>
      </c>
      <c r="Q226" s="5">
        <f t="shared" si="45"/>
        <v>-2.1184113761345729E-6</v>
      </c>
      <c r="R226" s="4">
        <f>SUM($Q$54:Q226)*0.1+$O$8</f>
        <v>1.3667574159643595E-4</v>
      </c>
      <c r="S226" s="4">
        <f>-SUM(R226:$R$234)</f>
        <v>-1.2223075972713181E-3</v>
      </c>
      <c r="T226">
        <f t="shared" si="46"/>
        <v>1.3667624241592147E-4</v>
      </c>
      <c r="U226">
        <f t="shared" si="47"/>
        <v>1.2223121333142296E-3</v>
      </c>
      <c r="X226" s="1"/>
    </row>
    <row r="227" spans="1:24" x14ac:dyDescent="0.25">
      <c r="A227" s="7"/>
      <c r="B227">
        <f t="shared" si="48"/>
        <v>17.299999999999976</v>
      </c>
      <c r="C227">
        <f t="shared" si="33"/>
        <v>0</v>
      </c>
      <c r="D227">
        <f t="shared" si="34"/>
        <v>-1860.888565382161</v>
      </c>
      <c r="E227">
        <f t="shared" si="35"/>
        <v>0</v>
      </c>
      <c r="F227">
        <f t="shared" si="36"/>
        <v>36287.327024952137</v>
      </c>
      <c r="G227">
        <f t="shared" si="37"/>
        <v>0</v>
      </c>
      <c r="H227">
        <f t="shared" si="38"/>
        <v>32193.372181111339</v>
      </c>
      <c r="I227">
        <f t="shared" si="39"/>
        <v>32193.372181111339</v>
      </c>
      <c r="J227" s="41">
        <f t="shared" si="40"/>
        <v>1860.888565382161</v>
      </c>
      <c r="K227">
        <f t="shared" si="41"/>
        <v>12.145148011664549</v>
      </c>
      <c r="L227">
        <f t="shared" si="42"/>
        <v>36.277486907674358</v>
      </c>
      <c r="M227" s="41">
        <f t="shared" si="43"/>
        <v>63.997443614840527</v>
      </c>
      <c r="N227" s="5">
        <f t="shared" si="44"/>
        <v>0</v>
      </c>
      <c r="O227" s="4">
        <f>SUM($N$54:N227)*0.1+$O$30</f>
        <v>3.7E-7</v>
      </c>
      <c r="P227" s="4">
        <f>-SUM(O227:$O$234)</f>
        <v>-2.9599999999999996E-6</v>
      </c>
      <c r="Q227" s="5">
        <f t="shared" si="45"/>
        <v>-2.130727721344658E-6</v>
      </c>
      <c r="R227" s="4">
        <f>SUM($Q$54:Q227)*0.1+$O$8</f>
        <v>1.3646266882430148E-4</v>
      </c>
      <c r="S227" s="4">
        <f>-SUM(R227:$R$234)</f>
        <v>-1.0856318556748822E-3</v>
      </c>
      <c r="T227">
        <f t="shared" si="46"/>
        <v>1.3646317042576353E-4</v>
      </c>
      <c r="U227">
        <f t="shared" si="47"/>
        <v>1.0856358909211172E-3</v>
      </c>
      <c r="X227" s="1"/>
    </row>
    <row r="228" spans="1:24" x14ac:dyDescent="0.25">
      <c r="A228" s="7"/>
      <c r="B228">
        <f t="shared" si="48"/>
        <v>17.399999999999977</v>
      </c>
      <c r="C228">
        <f t="shared" si="33"/>
        <v>0</v>
      </c>
      <c r="D228">
        <f t="shared" si="34"/>
        <v>-1860.888565382161</v>
      </c>
      <c r="E228">
        <f t="shared" si="35"/>
        <v>0</v>
      </c>
      <c r="F228">
        <f t="shared" si="36"/>
        <v>36287.327024952137</v>
      </c>
      <c r="G228">
        <f t="shared" si="37"/>
        <v>0</v>
      </c>
      <c r="H228">
        <f t="shared" si="38"/>
        <v>32379.461037649558</v>
      </c>
      <c r="I228">
        <f t="shared" si="39"/>
        <v>32379.461037649558</v>
      </c>
      <c r="J228" s="41">
        <f t="shared" si="40"/>
        <v>1860.888565382161</v>
      </c>
      <c r="K228">
        <f t="shared" si="41"/>
        <v>12.215351179362033</v>
      </c>
      <c r="L228">
        <f t="shared" si="42"/>
        <v>36.277486907674358</v>
      </c>
      <c r="M228" s="41">
        <f t="shared" si="43"/>
        <v>64.010803568183675</v>
      </c>
      <c r="N228" s="5">
        <f t="shared" si="44"/>
        <v>0</v>
      </c>
      <c r="O228" s="4">
        <f>SUM($N$54:N228)*0.1+$O$30</f>
        <v>3.7E-7</v>
      </c>
      <c r="P228" s="4">
        <f>-SUM(O228:$O$234)</f>
        <v>-2.5899999999999998E-6</v>
      </c>
      <c r="Q228" s="5">
        <f t="shared" si="45"/>
        <v>-2.1430440665547431E-6</v>
      </c>
      <c r="R228" s="4">
        <f>SUM($Q$54:Q228)*0.1+$O$8</f>
        <v>1.3624836441764602E-4</v>
      </c>
      <c r="S228" s="4">
        <f>-SUM(R228:$R$234)</f>
        <v>-9.4916918685058072E-4</v>
      </c>
      <c r="T228">
        <f t="shared" si="46"/>
        <v>1.3624886680807172E-4</v>
      </c>
      <c r="U228">
        <f t="shared" si="47"/>
        <v>9.4917272051328605E-4</v>
      </c>
      <c r="X228" s="1"/>
    </row>
    <row r="229" spans="1:24" x14ac:dyDescent="0.25">
      <c r="A229" s="7"/>
      <c r="B229">
        <f t="shared" si="48"/>
        <v>17.499999999999979</v>
      </c>
      <c r="C229">
        <f t="shared" si="33"/>
        <v>0</v>
      </c>
      <c r="D229">
        <f t="shared" si="34"/>
        <v>-1860.888565382161</v>
      </c>
      <c r="E229">
        <f t="shared" si="35"/>
        <v>0</v>
      </c>
      <c r="F229">
        <f t="shared" si="36"/>
        <v>36287.327024952137</v>
      </c>
      <c r="G229">
        <f t="shared" si="37"/>
        <v>0</v>
      </c>
      <c r="H229">
        <f t="shared" si="38"/>
        <v>32565.549894187778</v>
      </c>
      <c r="I229">
        <f t="shared" si="39"/>
        <v>32565.549894187778</v>
      </c>
      <c r="J229" s="41">
        <f t="shared" si="40"/>
        <v>1860.888565382161</v>
      </c>
      <c r="K229">
        <f t="shared" si="41"/>
        <v>12.285554347059518</v>
      </c>
      <c r="L229">
        <f t="shared" si="42"/>
        <v>36.277486907674358</v>
      </c>
      <c r="M229" s="41">
        <f t="shared" si="43"/>
        <v>64.024237712166524</v>
      </c>
      <c r="N229" s="5">
        <f t="shared" si="44"/>
        <v>0</v>
      </c>
      <c r="O229" s="4">
        <f>SUM($N$54:N229)*0.1+$O$30</f>
        <v>3.7E-7</v>
      </c>
      <c r="P229" s="4">
        <f>-SUM(O229:$O$234)</f>
        <v>-2.2199999999999999E-6</v>
      </c>
      <c r="Q229" s="5">
        <f t="shared" si="45"/>
        <v>-2.1553604117648278E-6</v>
      </c>
      <c r="R229" s="4">
        <f>SUM($Q$54:Q229)*0.1+$O$8</f>
        <v>1.3603282837646954E-4</v>
      </c>
      <c r="S229" s="4">
        <f>-SUM(R229:$R$234)</f>
        <v>-8.1292082243293465E-4</v>
      </c>
      <c r="T229">
        <f t="shared" si="46"/>
        <v>1.3603333156290048E-4</v>
      </c>
      <c r="U229">
        <f t="shared" si="47"/>
        <v>8.1292385371880855E-4</v>
      </c>
      <c r="X229" s="1"/>
    </row>
    <row r="230" spans="1:24" x14ac:dyDescent="0.25">
      <c r="A230" s="7"/>
      <c r="B230">
        <f t="shared" si="48"/>
        <v>17.59999999999998</v>
      </c>
      <c r="C230">
        <f t="shared" si="33"/>
        <v>0</v>
      </c>
      <c r="D230">
        <f t="shared" si="34"/>
        <v>-1860.888565382161</v>
      </c>
      <c r="E230">
        <f t="shared" si="35"/>
        <v>0</v>
      </c>
      <c r="F230">
        <f t="shared" si="36"/>
        <v>36287.327024952137</v>
      </c>
      <c r="G230">
        <f t="shared" si="37"/>
        <v>0</v>
      </c>
      <c r="H230">
        <f t="shared" si="38"/>
        <v>32751.638750725997</v>
      </c>
      <c r="I230">
        <f t="shared" si="39"/>
        <v>32751.638750725997</v>
      </c>
      <c r="J230" s="41">
        <f t="shared" si="40"/>
        <v>1860.888565382161</v>
      </c>
      <c r="K230">
        <f t="shared" si="41"/>
        <v>12.355757514757002</v>
      </c>
      <c r="L230">
        <f t="shared" si="42"/>
        <v>36.277486907674358</v>
      </c>
      <c r="M230" s="41">
        <f t="shared" si="43"/>
        <v>64.037746000096902</v>
      </c>
      <c r="N230" s="5">
        <f t="shared" si="44"/>
        <v>0</v>
      </c>
      <c r="O230" s="4">
        <f>SUM($N$54:N230)*0.1+$O$30</f>
        <v>3.7E-7</v>
      </c>
      <c r="P230" s="4">
        <f>-SUM(O230:$O$234)</f>
        <v>-1.8500000000000001E-6</v>
      </c>
      <c r="Q230" s="5">
        <f t="shared" si="45"/>
        <v>-2.1676767569749129E-6</v>
      </c>
      <c r="R230" s="4">
        <f>SUM($Q$54:Q230)*0.1+$O$8</f>
        <v>1.3581606070077202E-4</v>
      </c>
      <c r="S230" s="4">
        <f>-SUM(R230:$R$234)</f>
        <v>-6.7688799405646511E-4</v>
      </c>
      <c r="T230">
        <f t="shared" si="46"/>
        <v>1.3581656469030493E-4</v>
      </c>
      <c r="U230">
        <f t="shared" si="47"/>
        <v>6.7689052216572297E-4</v>
      </c>
      <c r="X230" s="1"/>
    </row>
    <row r="231" spans="1:24" x14ac:dyDescent="0.25">
      <c r="A231" s="7"/>
      <c r="B231">
        <f t="shared" si="48"/>
        <v>17.699999999999982</v>
      </c>
      <c r="C231">
        <f t="shared" si="33"/>
        <v>0</v>
      </c>
      <c r="D231">
        <f t="shared" si="34"/>
        <v>-1860.888565382161</v>
      </c>
      <c r="E231">
        <f t="shared" si="35"/>
        <v>0</v>
      </c>
      <c r="F231">
        <f t="shared" si="36"/>
        <v>36287.327024952137</v>
      </c>
      <c r="G231">
        <f t="shared" si="37"/>
        <v>0</v>
      </c>
      <c r="H231">
        <f t="shared" si="38"/>
        <v>32937.727607264213</v>
      </c>
      <c r="I231">
        <f t="shared" si="39"/>
        <v>32937.727607264213</v>
      </c>
      <c r="J231" s="41">
        <f t="shared" si="40"/>
        <v>1860.888565382161</v>
      </c>
      <c r="K231">
        <f t="shared" si="41"/>
        <v>12.425960682454486</v>
      </c>
      <c r="L231">
        <f t="shared" si="42"/>
        <v>36.277486907674358</v>
      </c>
      <c r="M231" s="41">
        <f t="shared" si="43"/>
        <v>64.051328385064423</v>
      </c>
      <c r="N231" s="5">
        <f t="shared" si="44"/>
        <v>0</v>
      </c>
      <c r="O231" s="4">
        <f>SUM($N$54:N231)*0.1+$O$30</f>
        <v>3.7E-7</v>
      </c>
      <c r="P231" s="4">
        <f>-SUM(O231:$O$234)</f>
        <v>-1.48E-6</v>
      </c>
      <c r="Q231" s="5">
        <f t="shared" si="45"/>
        <v>-2.1799931021849976E-6</v>
      </c>
      <c r="R231" s="4">
        <f>SUM($Q$54:Q231)*0.1+$O$8</f>
        <v>1.3559806139055354E-4</v>
      </c>
      <c r="S231" s="4">
        <f>-SUM(R231:$R$234)</f>
        <v>-5.4107193335569315E-4</v>
      </c>
      <c r="T231">
        <f t="shared" si="46"/>
        <v>1.3559856619034112E-4</v>
      </c>
      <c r="U231">
        <f t="shared" si="47"/>
        <v>5.4107395748203191E-4</v>
      </c>
      <c r="X231" s="1"/>
    </row>
    <row r="232" spans="1:24" x14ac:dyDescent="0.25">
      <c r="A232" s="7"/>
      <c r="B232">
        <f t="shared" si="48"/>
        <v>17.799999999999983</v>
      </c>
      <c r="C232">
        <f t="shared" si="33"/>
        <v>0</v>
      </c>
      <c r="D232">
        <f t="shared" si="34"/>
        <v>-1860.888565382161</v>
      </c>
      <c r="E232">
        <f t="shared" si="35"/>
        <v>0</v>
      </c>
      <c r="F232">
        <f t="shared" si="36"/>
        <v>36287.327024952137</v>
      </c>
      <c r="G232">
        <f t="shared" si="37"/>
        <v>0</v>
      </c>
      <c r="H232">
        <f t="shared" si="38"/>
        <v>33123.816463802432</v>
      </c>
      <c r="I232">
        <f t="shared" si="39"/>
        <v>33123.816463802432</v>
      </c>
      <c r="J232" s="41">
        <f t="shared" si="40"/>
        <v>1860.888565382161</v>
      </c>
      <c r="K232">
        <f t="shared" si="41"/>
        <v>12.496163850151969</v>
      </c>
      <c r="L232">
        <f t="shared" si="42"/>
        <v>36.277486907674358</v>
      </c>
      <c r="M232" s="41">
        <f t="shared" si="43"/>
        <v>64.064984819941216</v>
      </c>
      <c r="N232" s="5">
        <f t="shared" si="44"/>
        <v>0</v>
      </c>
      <c r="O232" s="4">
        <f>SUM($N$54:N232)*0.1+$O$30</f>
        <v>3.7E-7</v>
      </c>
      <c r="P232" s="4">
        <f>-SUM(O232:$O$234)</f>
        <v>-1.11E-6</v>
      </c>
      <c r="Q232" s="5">
        <f t="shared" si="45"/>
        <v>-2.1923094473950827E-6</v>
      </c>
      <c r="R232" s="4">
        <f>SUM($Q$54:Q232)*0.1+$O$8</f>
        <v>1.3537883044581402E-4</v>
      </c>
      <c r="S232" s="4">
        <f>-SUM(R232:$R$234)</f>
        <v>-4.0547387196513958E-4</v>
      </c>
      <c r="T232">
        <f t="shared" si="46"/>
        <v>1.3537933606306562E-4</v>
      </c>
      <c r="U232">
        <f t="shared" si="47"/>
        <v>4.0547539129570165E-4</v>
      </c>
      <c r="X232" s="1"/>
    </row>
    <row r="233" spans="1:24" x14ac:dyDescent="0.25">
      <c r="A233" s="7"/>
      <c r="B233">
        <f t="shared" si="48"/>
        <v>17.899999999999984</v>
      </c>
      <c r="C233">
        <f t="shared" si="33"/>
        <v>0</v>
      </c>
      <c r="D233">
        <f t="shared" si="34"/>
        <v>-1860.888565382161</v>
      </c>
      <c r="E233">
        <f t="shared" si="35"/>
        <v>0</v>
      </c>
      <c r="F233">
        <f t="shared" si="36"/>
        <v>36287.327024952137</v>
      </c>
      <c r="G233">
        <f t="shared" si="37"/>
        <v>0</v>
      </c>
      <c r="H233">
        <f t="shared" si="38"/>
        <v>33309.905320340651</v>
      </c>
      <c r="I233">
        <f t="shared" si="39"/>
        <v>33309.905320340651</v>
      </c>
      <c r="J233" s="41">
        <f t="shared" si="40"/>
        <v>1860.888565382161</v>
      </c>
      <c r="K233">
        <f t="shared" si="41"/>
        <v>12.566367017849453</v>
      </c>
      <c r="L233">
        <f t="shared" si="42"/>
        <v>36.277486907674358</v>
      </c>
      <c r="M233" s="41">
        <f t="shared" si="43"/>
        <v>64.078715257382839</v>
      </c>
      <c r="N233" s="5">
        <f t="shared" si="44"/>
        <v>0</v>
      </c>
      <c r="O233" s="4">
        <f>SUM($N$54:N233)*0.1+$O$30</f>
        <v>3.7E-7</v>
      </c>
      <c r="P233" s="4">
        <f>-SUM(O233:$O$234)</f>
        <v>-7.4000000000000001E-7</v>
      </c>
      <c r="Q233" s="5">
        <f t="shared" si="45"/>
        <v>-2.2046257926051673E-6</v>
      </c>
      <c r="R233" s="4">
        <f>SUM($Q$54:Q233)*0.1+$O$8</f>
        <v>1.3515836786655351E-4</v>
      </c>
      <c r="S233" s="4">
        <f>-SUM(R233:$R$234)</f>
        <v>-2.700950415193255E-4</v>
      </c>
      <c r="T233">
        <f t="shared" si="46"/>
        <v>1.3515887430853588E-4</v>
      </c>
      <c r="U233">
        <f t="shared" si="47"/>
        <v>2.7009605523466309E-4</v>
      </c>
      <c r="X233" s="1"/>
    </row>
    <row r="234" spans="1:24" x14ac:dyDescent="0.25">
      <c r="A234" s="7"/>
      <c r="B234">
        <f t="shared" si="48"/>
        <v>17.999999999999986</v>
      </c>
      <c r="C234">
        <f t="shared" si="33"/>
        <v>0</v>
      </c>
      <c r="D234">
        <f t="shared" si="34"/>
        <v>-1860.888565382161</v>
      </c>
      <c r="E234">
        <f t="shared" si="35"/>
        <v>0</v>
      </c>
      <c r="F234">
        <f t="shared" si="36"/>
        <v>36287.327024952137</v>
      </c>
      <c r="G234">
        <f t="shared" si="37"/>
        <v>0</v>
      </c>
      <c r="H234">
        <f t="shared" si="38"/>
        <v>33495.99417687887</v>
      </c>
      <c r="I234">
        <f t="shared" si="39"/>
        <v>33495.99417687887</v>
      </c>
      <c r="J234" s="41">
        <f t="shared" si="40"/>
        <v>1860.888565382161</v>
      </c>
      <c r="K234">
        <f t="shared" si="41"/>
        <v>12.636570185546939</v>
      </c>
      <c r="L234">
        <f t="shared" si="42"/>
        <v>36.277486907674358</v>
      </c>
      <c r="M234" s="41">
        <f t="shared" si="43"/>
        <v>64.09251964982893</v>
      </c>
      <c r="N234" s="5">
        <f t="shared" si="44"/>
        <v>0</v>
      </c>
      <c r="O234" s="4">
        <f>SUM($N$54:N234)*0.1+$O$30</f>
        <v>3.7E-7</v>
      </c>
      <c r="P234" s="4">
        <f>-SUM(O234:$O$234)</f>
        <v>-3.7E-7</v>
      </c>
      <c r="Q234" s="5">
        <f t="shared" si="45"/>
        <v>-2.2169421378152525E-6</v>
      </c>
      <c r="R234" s="4">
        <f>SUM($Q$54:Q234)*0.1+$O$8</f>
        <v>1.3493667365277199E-4</v>
      </c>
      <c r="S234" s="4">
        <f>-SUM(R234:$R$234)</f>
        <v>-1.3493667365277199E-4</v>
      </c>
      <c r="T234">
        <f t="shared" si="46"/>
        <v>1.3493718092681011E-4</v>
      </c>
      <c r="U234">
        <f t="shared" si="47"/>
        <v>1.3493718092681011E-4</v>
      </c>
      <c r="X234" s="1"/>
    </row>
    <row r="235" spans="1:24" x14ac:dyDescent="0.25">
      <c r="A235" s="7"/>
      <c r="B235">
        <f t="shared" si="48"/>
        <v>18.099999999999987</v>
      </c>
      <c r="C235">
        <f t="shared" si="33"/>
        <v>0</v>
      </c>
      <c r="D235">
        <f t="shared" si="34"/>
        <v>-1860.888565382161</v>
      </c>
      <c r="E235">
        <f t="shared" si="35"/>
        <v>0</v>
      </c>
      <c r="F235">
        <f t="shared" si="36"/>
        <v>36287.327024952137</v>
      </c>
      <c r="G235">
        <f t="shared" si="37"/>
        <v>0</v>
      </c>
      <c r="H235">
        <f t="shared" si="38"/>
        <v>33682.08303341709</v>
      </c>
      <c r="I235">
        <f t="shared" si="39"/>
        <v>33682.08303341709</v>
      </c>
      <c r="J235" s="41">
        <f t="shared" si="40"/>
        <v>1860.888565382161</v>
      </c>
      <c r="K235">
        <f t="shared" si="41"/>
        <v>12.706773353244422</v>
      </c>
      <c r="L235">
        <f t="shared" si="42"/>
        <v>36.277486907674358</v>
      </c>
      <c r="M235" s="41">
        <f t="shared" si="43"/>
        <v>64.106397949504043</v>
      </c>
      <c r="N235" s="5">
        <f t="shared" si="44"/>
        <v>0</v>
      </c>
      <c r="O235" s="4">
        <f>SUM($N$54:N235)*0.1+$O$30</f>
        <v>3.7E-7</v>
      </c>
      <c r="P235" s="4">
        <f>SUM($O$235:O235)</f>
        <v>3.7E-7</v>
      </c>
      <c r="Q235" s="5">
        <f t="shared" si="45"/>
        <v>-2.2292584830253376E-6</v>
      </c>
      <c r="R235" s="4">
        <f>SUM($Q$54:Q235)*0.1+$O$8</f>
        <v>1.3471374780446945E-4</v>
      </c>
      <c r="S235" s="4">
        <f>SUM($R$235:R235)</f>
        <v>1.3471374780446945E-4</v>
      </c>
      <c r="T235">
        <f t="shared" si="46"/>
        <v>1.3471425591794729E-4</v>
      </c>
      <c r="U235">
        <f t="shared" si="47"/>
        <v>1.3471425591794729E-4</v>
      </c>
      <c r="X235" s="1"/>
    </row>
    <row r="236" spans="1:24" x14ac:dyDescent="0.25">
      <c r="A236" s="7"/>
      <c r="B236">
        <f t="shared" si="48"/>
        <v>18.199999999999989</v>
      </c>
      <c r="C236">
        <f t="shared" si="33"/>
        <v>0</v>
      </c>
      <c r="D236">
        <f t="shared" si="34"/>
        <v>-1860.888565382161</v>
      </c>
      <c r="E236">
        <f t="shared" si="35"/>
        <v>0</v>
      </c>
      <c r="F236">
        <f t="shared" si="36"/>
        <v>36287.327024952137</v>
      </c>
      <c r="G236">
        <f t="shared" si="37"/>
        <v>0</v>
      </c>
      <c r="H236">
        <f t="shared" si="38"/>
        <v>33868.171889955309</v>
      </c>
      <c r="I236">
        <f t="shared" si="39"/>
        <v>33868.171889955309</v>
      </c>
      <c r="J236" s="41">
        <f t="shared" si="40"/>
        <v>1860.888565382161</v>
      </c>
      <c r="K236">
        <f t="shared" si="41"/>
        <v>12.776976520941906</v>
      </c>
      <c r="L236">
        <f t="shared" si="42"/>
        <v>36.277486907674358</v>
      </c>
      <c r="M236" s="41">
        <f t="shared" si="43"/>
        <v>64.120350108418421</v>
      </c>
      <c r="N236" s="5">
        <f t="shared" si="44"/>
        <v>0</v>
      </c>
      <c r="O236" s="4">
        <f>SUM($N$54:N236)*0.1+$O$30</f>
        <v>3.7E-7</v>
      </c>
      <c r="P236" s="4">
        <f>SUM($O$235:O236)</f>
        <v>7.4000000000000001E-7</v>
      </c>
      <c r="Q236" s="5">
        <f t="shared" si="45"/>
        <v>-2.2415748282354222E-6</v>
      </c>
      <c r="R236" s="4">
        <f>SUM($Q$54:Q236)*0.1+$O$8</f>
        <v>1.344895903216459E-4</v>
      </c>
      <c r="S236" s="4">
        <f>SUM($R$235:R236)</f>
        <v>2.6920333812611535E-4</v>
      </c>
      <c r="T236">
        <f t="shared" si="46"/>
        <v>1.344900992820072E-4</v>
      </c>
      <c r="U236">
        <f t="shared" si="47"/>
        <v>2.6920435519924929E-4</v>
      </c>
      <c r="X236" s="1"/>
    </row>
    <row r="237" spans="1:24" x14ac:dyDescent="0.25">
      <c r="A237" s="7"/>
      <c r="B237">
        <f t="shared" si="48"/>
        <v>18.29999999999999</v>
      </c>
      <c r="C237">
        <f t="shared" si="33"/>
        <v>0</v>
      </c>
      <c r="D237">
        <f t="shared" si="34"/>
        <v>-1860.888565382161</v>
      </c>
      <c r="E237">
        <f t="shared" si="35"/>
        <v>0</v>
      </c>
      <c r="F237">
        <f t="shared" si="36"/>
        <v>36287.327024952137</v>
      </c>
      <c r="G237">
        <f t="shared" si="37"/>
        <v>0</v>
      </c>
      <c r="H237">
        <f t="shared" si="38"/>
        <v>34054.260746493528</v>
      </c>
      <c r="I237">
        <f t="shared" si="39"/>
        <v>34054.260746493528</v>
      </c>
      <c r="J237" s="41">
        <f t="shared" si="40"/>
        <v>1860.888565382161</v>
      </c>
      <c r="K237">
        <f t="shared" si="41"/>
        <v>12.84717968863939</v>
      </c>
      <c r="L237">
        <f t="shared" si="42"/>
        <v>36.277486907674358</v>
      </c>
      <c r="M237" s="41">
        <f t="shared" si="43"/>
        <v>64.134376078368788</v>
      </c>
      <c r="N237" s="5">
        <f t="shared" si="44"/>
        <v>0</v>
      </c>
      <c r="O237" s="4">
        <f>SUM($N$54:N237)*0.1+$O$30</f>
        <v>3.7E-7</v>
      </c>
      <c r="P237" s="4">
        <f>SUM($O$235:O237)</f>
        <v>1.11E-6</v>
      </c>
      <c r="Q237" s="5">
        <f t="shared" si="45"/>
        <v>-2.2538911734455073E-6</v>
      </c>
      <c r="R237" s="4">
        <f>SUM($Q$54:Q237)*0.1+$O$8</f>
        <v>1.3426420120430136E-4</v>
      </c>
      <c r="S237" s="4">
        <f>SUM($R$235:R237)</f>
        <v>4.0346753933041672E-4</v>
      </c>
      <c r="T237">
        <f t="shared" si="46"/>
        <v>1.3426471101905043E-4</v>
      </c>
      <c r="U237">
        <f t="shared" si="47"/>
        <v>4.0346906621616156E-4</v>
      </c>
      <c r="X237" s="1"/>
    </row>
    <row r="238" spans="1:24" x14ac:dyDescent="0.25">
      <c r="A238" s="7"/>
      <c r="B238">
        <f t="shared" si="48"/>
        <v>18.399999999999991</v>
      </c>
      <c r="C238">
        <f t="shared" si="33"/>
        <v>0</v>
      </c>
      <c r="D238">
        <f t="shared" si="34"/>
        <v>-1860.888565382161</v>
      </c>
      <c r="E238">
        <f t="shared" si="35"/>
        <v>0</v>
      </c>
      <c r="F238">
        <f t="shared" si="36"/>
        <v>36287.327024952137</v>
      </c>
      <c r="G238">
        <f t="shared" si="37"/>
        <v>0</v>
      </c>
      <c r="H238">
        <f t="shared" si="38"/>
        <v>34240.349603031747</v>
      </c>
      <c r="I238">
        <f t="shared" si="39"/>
        <v>34240.349603031747</v>
      </c>
      <c r="J238" s="41">
        <f t="shared" si="40"/>
        <v>1860.888565382161</v>
      </c>
      <c r="K238">
        <f t="shared" si="41"/>
        <v>12.917382856336875</v>
      </c>
      <c r="L238">
        <f t="shared" si="42"/>
        <v>36.277486907674358</v>
      </c>
      <c r="M238" s="41">
        <f t="shared" si="43"/>
        <v>64.148475810939104</v>
      </c>
      <c r="N238" s="5">
        <f t="shared" si="44"/>
        <v>0</v>
      </c>
      <c r="O238" s="4">
        <f>SUM($N$54:N238)*0.1+$O$30</f>
        <v>3.7E-7</v>
      </c>
      <c r="P238" s="4">
        <f>SUM($O$235:O238)</f>
        <v>1.48E-6</v>
      </c>
      <c r="Q238" s="5">
        <f t="shared" si="45"/>
        <v>-2.2662075186555924E-6</v>
      </c>
      <c r="R238" s="4">
        <f>SUM($Q$54:Q238)*0.1+$O$8</f>
        <v>1.3403758045243581E-4</v>
      </c>
      <c r="S238" s="4">
        <f>SUM($R$235:R238)</f>
        <v>5.3750511978285255E-4</v>
      </c>
      <c r="T238">
        <f t="shared" si="46"/>
        <v>1.3403809112913837E-4</v>
      </c>
      <c r="U238">
        <f t="shared" si="47"/>
        <v>5.3750715734097781E-4</v>
      </c>
      <c r="X238" s="1"/>
    </row>
    <row r="239" spans="1:24" x14ac:dyDescent="0.25">
      <c r="A239" s="7"/>
      <c r="B239">
        <f t="shared" si="48"/>
        <v>18.499999999999993</v>
      </c>
      <c r="C239">
        <f t="shared" si="33"/>
        <v>0</v>
      </c>
      <c r="D239">
        <f t="shared" si="34"/>
        <v>-1860.888565382161</v>
      </c>
      <c r="E239">
        <f t="shared" si="35"/>
        <v>0</v>
      </c>
      <c r="F239">
        <f t="shared" si="36"/>
        <v>36287.327024952137</v>
      </c>
      <c r="G239">
        <f t="shared" si="37"/>
        <v>0</v>
      </c>
      <c r="H239">
        <f t="shared" si="38"/>
        <v>34426.438459569967</v>
      </c>
      <c r="I239">
        <f t="shared" si="39"/>
        <v>34426.438459569967</v>
      </c>
      <c r="J239" s="41">
        <f t="shared" si="40"/>
        <v>1860.888565382161</v>
      </c>
      <c r="K239">
        <f t="shared" si="41"/>
        <v>12.987586024034359</v>
      </c>
      <c r="L239">
        <f t="shared" si="42"/>
        <v>36.277486907674358</v>
      </c>
      <c r="M239" s="41">
        <f t="shared" si="43"/>
        <v>64.162649257501414</v>
      </c>
      <c r="N239" s="5">
        <f t="shared" si="44"/>
        <v>0</v>
      </c>
      <c r="O239" s="4">
        <f>SUM($N$54:N239)*0.1+$O$30</f>
        <v>3.7E-7</v>
      </c>
      <c r="P239" s="4">
        <f>SUM($O$235:O239)</f>
        <v>1.8500000000000001E-6</v>
      </c>
      <c r="Q239" s="5">
        <f t="shared" si="45"/>
        <v>-2.2785238638656771E-6</v>
      </c>
      <c r="R239" s="4">
        <f>SUM($Q$54:Q239)*0.1+$O$8</f>
        <v>1.3380972806604924E-4</v>
      </c>
      <c r="S239" s="4">
        <f>SUM($R$235:R239)</f>
        <v>6.7131484784890177E-4</v>
      </c>
      <c r="T239">
        <f t="shared" si="46"/>
        <v>1.3381023961233328E-4</v>
      </c>
      <c r="U239">
        <f t="shared" si="47"/>
        <v>6.7131739694603035E-4</v>
      </c>
      <c r="X239" s="1"/>
    </row>
    <row r="240" spans="1:24" x14ac:dyDescent="0.25">
      <c r="A240" s="7"/>
      <c r="B240">
        <f t="shared" si="48"/>
        <v>18.599999999999994</v>
      </c>
      <c r="C240">
        <f t="shared" si="33"/>
        <v>0</v>
      </c>
      <c r="D240">
        <f t="shared" si="34"/>
        <v>-1860.888565382161</v>
      </c>
      <c r="E240">
        <f t="shared" si="35"/>
        <v>0</v>
      </c>
      <c r="F240">
        <f t="shared" si="36"/>
        <v>36287.327024952137</v>
      </c>
      <c r="G240">
        <f t="shared" si="37"/>
        <v>0</v>
      </c>
      <c r="H240">
        <f t="shared" si="38"/>
        <v>34612.527316108186</v>
      </c>
      <c r="I240">
        <f t="shared" si="39"/>
        <v>34612.527316108186</v>
      </c>
      <c r="J240" s="41">
        <f t="shared" si="40"/>
        <v>1860.888565382161</v>
      </c>
      <c r="K240">
        <f t="shared" si="41"/>
        <v>13.057789191731842</v>
      </c>
      <c r="L240">
        <f t="shared" si="42"/>
        <v>36.277486907674358</v>
      </c>
      <c r="M240" s="41">
        <f t="shared" si="43"/>
        <v>64.176896369216564</v>
      </c>
      <c r="N240" s="5">
        <f t="shared" si="44"/>
        <v>0</v>
      </c>
      <c r="O240" s="4">
        <f>SUM($N$54:N240)*0.1+$O$30</f>
        <v>3.7E-7</v>
      </c>
      <c r="P240" s="4">
        <f>SUM($O$235:O240)</f>
        <v>2.2199999999999999E-6</v>
      </c>
      <c r="Q240" s="5">
        <f t="shared" si="45"/>
        <v>-2.2908402090757622E-6</v>
      </c>
      <c r="R240" s="4">
        <f>SUM($Q$54:Q240)*0.1+$O$8</f>
        <v>1.3358064404514166E-4</v>
      </c>
      <c r="S240" s="4">
        <f>SUM($R$235:R240)</f>
        <v>8.0489549189404343E-4</v>
      </c>
      <c r="T240">
        <f t="shared" si="46"/>
        <v>1.3358115646869823E-4</v>
      </c>
      <c r="U240">
        <f t="shared" si="47"/>
        <v>8.0489855340369078E-4</v>
      </c>
      <c r="X240" s="1"/>
    </row>
    <row r="241" spans="1:24" x14ac:dyDescent="0.25">
      <c r="A241" s="7"/>
      <c r="B241">
        <f t="shared" si="48"/>
        <v>18.699999999999996</v>
      </c>
      <c r="C241">
        <f t="shared" si="33"/>
        <v>0</v>
      </c>
      <c r="D241">
        <f t="shared" si="34"/>
        <v>-1860.888565382161</v>
      </c>
      <c r="E241">
        <f t="shared" si="35"/>
        <v>0</v>
      </c>
      <c r="F241">
        <f t="shared" si="36"/>
        <v>36287.327024952137</v>
      </c>
      <c r="G241">
        <f t="shared" si="37"/>
        <v>0</v>
      </c>
      <c r="H241">
        <f t="shared" si="38"/>
        <v>34798.616172646405</v>
      </c>
      <c r="I241">
        <f t="shared" si="39"/>
        <v>34798.616172646405</v>
      </c>
      <c r="J241" s="41">
        <f t="shared" si="40"/>
        <v>1860.888565382161</v>
      </c>
      <c r="K241">
        <f t="shared" si="41"/>
        <v>13.127992359429328</v>
      </c>
      <c r="L241">
        <f t="shared" si="42"/>
        <v>36.277486907674358</v>
      </c>
      <c r="M241" s="41">
        <f t="shared" si="43"/>
        <v>64.191217097035079</v>
      </c>
      <c r="N241" s="5">
        <f t="shared" si="44"/>
        <v>0</v>
      </c>
      <c r="O241" s="4">
        <f>SUM($N$54:N241)*0.1+$O$30</f>
        <v>3.7E-7</v>
      </c>
      <c r="P241" s="4">
        <f>SUM($O$235:O241)</f>
        <v>2.5899999999999998E-6</v>
      </c>
      <c r="Q241" s="5">
        <f t="shared" si="45"/>
        <v>-2.3031565542858469E-6</v>
      </c>
      <c r="R241" s="4">
        <f>SUM($Q$54:Q241)*0.1+$O$8</f>
        <v>1.3335032838971306E-4</v>
      </c>
      <c r="S241" s="4">
        <f>SUM($R$235:R241)</f>
        <v>9.3824582028375649E-4</v>
      </c>
      <c r="T241">
        <f t="shared" si="46"/>
        <v>1.3335084169829718E-4</v>
      </c>
      <c r="U241">
        <f t="shared" si="47"/>
        <v>9.3824939508636992E-4</v>
      </c>
      <c r="X241" s="1"/>
    </row>
    <row r="242" spans="1:24" x14ac:dyDescent="0.25">
      <c r="A242" s="7"/>
      <c r="B242">
        <f t="shared" si="48"/>
        <v>18.799999999999997</v>
      </c>
      <c r="C242">
        <f t="shared" si="33"/>
        <v>0</v>
      </c>
      <c r="D242">
        <f t="shared" si="34"/>
        <v>-1860.888565382161</v>
      </c>
      <c r="E242">
        <f t="shared" si="35"/>
        <v>0</v>
      </c>
      <c r="F242">
        <f t="shared" si="36"/>
        <v>36287.327024952137</v>
      </c>
      <c r="G242">
        <f t="shared" si="37"/>
        <v>0</v>
      </c>
      <c r="H242">
        <f t="shared" si="38"/>
        <v>34984.705029184624</v>
      </c>
      <c r="I242">
        <f t="shared" si="39"/>
        <v>34984.705029184624</v>
      </c>
      <c r="J242" s="41">
        <f t="shared" si="40"/>
        <v>1860.888565382161</v>
      </c>
      <c r="K242">
        <f t="shared" si="41"/>
        <v>13.198195527126812</v>
      </c>
      <c r="L242">
        <f t="shared" si="42"/>
        <v>36.277486907674358</v>
      </c>
      <c r="M242" s="41">
        <f t="shared" si="43"/>
        <v>64.205611391697872</v>
      </c>
      <c r="N242" s="5">
        <f t="shared" si="44"/>
        <v>0</v>
      </c>
      <c r="O242" s="4">
        <f>SUM($N$54:N242)*0.1+$O$30</f>
        <v>3.7E-7</v>
      </c>
      <c r="P242" s="4">
        <f>SUM($O$235:O242)</f>
        <v>2.9599999999999996E-6</v>
      </c>
      <c r="Q242" s="5">
        <f t="shared" si="45"/>
        <v>-2.315472899495932E-6</v>
      </c>
      <c r="R242" s="4">
        <f>SUM($Q$54:Q242)*0.1+$O$8</f>
        <v>1.3311878109976348E-4</v>
      </c>
      <c r="S242" s="4">
        <f>SUM($R$235:R242)</f>
        <v>1.07136460138352E-3</v>
      </c>
      <c r="T242">
        <f t="shared" si="46"/>
        <v>1.3311929530119494E-4</v>
      </c>
      <c r="U242">
        <f t="shared" si="47"/>
        <v>1.0713686903665184E-3</v>
      </c>
      <c r="X242" s="1"/>
    </row>
    <row r="243" spans="1:24" x14ac:dyDescent="0.25">
      <c r="A243" s="7"/>
      <c r="B243">
        <f t="shared" si="48"/>
        <v>18.899999999999999</v>
      </c>
      <c r="C243">
        <f t="shared" si="33"/>
        <v>0</v>
      </c>
      <c r="D243">
        <f t="shared" si="34"/>
        <v>-1860.888565382161</v>
      </c>
      <c r="E243">
        <f t="shared" si="35"/>
        <v>0</v>
      </c>
      <c r="F243">
        <f t="shared" si="36"/>
        <v>36287.327024952137</v>
      </c>
      <c r="G243">
        <f t="shared" si="37"/>
        <v>0</v>
      </c>
      <c r="H243">
        <f t="shared" si="38"/>
        <v>35170.793885722844</v>
      </c>
      <c r="I243">
        <f t="shared" si="39"/>
        <v>35170.793885722844</v>
      </c>
      <c r="J243" s="41">
        <f t="shared" si="40"/>
        <v>1860.888565382161</v>
      </c>
      <c r="K243">
        <f t="shared" si="41"/>
        <v>13.268398694824295</v>
      </c>
      <c r="L243">
        <f t="shared" si="42"/>
        <v>36.277486907674358</v>
      </c>
      <c r="M243" s="41">
        <f t="shared" si="43"/>
        <v>64.220079203737114</v>
      </c>
      <c r="N243" s="5">
        <f t="shared" si="44"/>
        <v>0</v>
      </c>
      <c r="O243" s="4">
        <f>SUM($N$54:N243)*0.1+$O$30</f>
        <v>3.7E-7</v>
      </c>
      <c r="P243" s="4">
        <f>SUM($O$235:O243)</f>
        <v>3.3299999999999995E-6</v>
      </c>
      <c r="Q243" s="5">
        <f t="shared" si="45"/>
        <v>-2.3277892447060171E-6</v>
      </c>
      <c r="R243" s="4">
        <f>SUM($Q$54:Q243)*0.1+$O$8</f>
        <v>1.3288600217529288E-4</v>
      </c>
      <c r="S243" s="4">
        <f>SUM($R$235:R243)</f>
        <v>1.204250603558813E-3</v>
      </c>
      <c r="T243">
        <f t="shared" si="46"/>
        <v>1.3288651727745725E-4</v>
      </c>
      <c r="U243">
        <f t="shared" si="47"/>
        <v>1.204255207616627E-3</v>
      </c>
      <c r="X243" s="1"/>
    </row>
    <row r="244" spans="1:24" x14ac:dyDescent="0.25">
      <c r="A244" s="7"/>
      <c r="B244">
        <f t="shared" si="48"/>
        <v>19</v>
      </c>
      <c r="C244">
        <f t="shared" si="33"/>
        <v>0</v>
      </c>
      <c r="D244">
        <f t="shared" si="34"/>
        <v>-1860.888565382161</v>
      </c>
      <c r="E244">
        <f t="shared" si="35"/>
        <v>0</v>
      </c>
      <c r="F244">
        <f t="shared" si="36"/>
        <v>36287.327024952137</v>
      </c>
      <c r="G244">
        <f t="shared" si="37"/>
        <v>0</v>
      </c>
      <c r="H244">
        <f t="shared" si="38"/>
        <v>35356.882742261056</v>
      </c>
      <c r="I244">
        <f t="shared" si="39"/>
        <v>35356.882742261056</v>
      </c>
      <c r="J244" s="41">
        <f t="shared" si="40"/>
        <v>1860.888565382161</v>
      </c>
      <c r="K244">
        <f t="shared" si="41"/>
        <v>13.338601862521777</v>
      </c>
      <c r="L244">
        <f t="shared" si="42"/>
        <v>36.277486907674358</v>
      </c>
      <c r="M244" s="41">
        <f t="shared" si="43"/>
        <v>64.234620483477002</v>
      </c>
      <c r="N244" s="5">
        <f t="shared" si="44"/>
        <v>0</v>
      </c>
      <c r="O244" s="4">
        <f>SUM($N$54:N244)*0.1+$O$30</f>
        <v>3.7E-7</v>
      </c>
      <c r="P244" s="4">
        <f>SUM($O$235:O244)</f>
        <v>3.6999999999999993E-6</v>
      </c>
      <c r="Q244" s="5">
        <f t="shared" si="45"/>
        <v>-2.3401055899161014E-6</v>
      </c>
      <c r="R244" s="4">
        <f>SUM($Q$54:Q244)*0.1+$O$8</f>
        <v>1.3265199161630127E-4</v>
      </c>
      <c r="S244" s="4">
        <f>SUM($R$235:R244)</f>
        <v>1.3369025951751143E-3</v>
      </c>
      <c r="T244">
        <f t="shared" si="46"/>
        <v>1.3265250762715066E-4</v>
      </c>
      <c r="U244">
        <f t="shared" si="47"/>
        <v>1.3369077152092269E-3</v>
      </c>
      <c r="X244" s="1"/>
    </row>
    <row r="245" spans="1:24" x14ac:dyDescent="0.25">
      <c r="A245" s="7"/>
      <c r="B245">
        <f t="shared" si="48"/>
        <v>19.100000000000001</v>
      </c>
      <c r="C245">
        <f t="shared" si="33"/>
        <v>0</v>
      </c>
      <c r="D245">
        <f t="shared" si="34"/>
        <v>-1860.888565382161</v>
      </c>
      <c r="E245">
        <f t="shared" si="35"/>
        <v>0</v>
      </c>
      <c r="F245">
        <f t="shared" si="36"/>
        <v>36287.327024952137</v>
      </c>
      <c r="G245">
        <f t="shared" si="37"/>
        <v>0</v>
      </c>
      <c r="H245">
        <f t="shared" si="38"/>
        <v>35542.971598799275</v>
      </c>
      <c r="I245">
        <f t="shared" si="39"/>
        <v>35542.971598799275</v>
      </c>
      <c r="J245" s="41">
        <f t="shared" si="40"/>
        <v>1860.888565382161</v>
      </c>
      <c r="K245">
        <f t="shared" si="41"/>
        <v>13.408805030219261</v>
      </c>
      <c r="L245">
        <f t="shared" si="42"/>
        <v>36.277486907674358</v>
      </c>
      <c r="M245" s="41">
        <f t="shared" si="43"/>
        <v>64.24923518103455</v>
      </c>
      <c r="N245" s="5">
        <f t="shared" si="44"/>
        <v>0</v>
      </c>
      <c r="O245" s="4">
        <f>SUM($N$54:N245)*0.1+$O$30</f>
        <v>3.7E-7</v>
      </c>
      <c r="P245" s="4">
        <f>SUM($O$235:O245)</f>
        <v>4.0699999999999991E-6</v>
      </c>
      <c r="Q245" s="5">
        <f t="shared" si="45"/>
        <v>-2.3524219351261865E-6</v>
      </c>
      <c r="R245" s="4">
        <f>SUM($Q$54:Q245)*0.1+$O$8</f>
        <v>1.3241674942278864E-4</v>
      </c>
      <c r="S245" s="4">
        <f>SUM($R$235:R245)</f>
        <v>1.4693193445979029E-3</v>
      </c>
      <c r="T245">
        <f t="shared" si="46"/>
        <v>1.3241726635034268E-4</v>
      </c>
      <c r="U245">
        <f t="shared" si="47"/>
        <v>1.4693249815168907E-3</v>
      </c>
      <c r="X245" s="1"/>
    </row>
    <row r="246" spans="1:24" x14ac:dyDescent="0.25">
      <c r="A246" s="7"/>
      <c r="B246">
        <f t="shared" si="48"/>
        <v>19.200000000000003</v>
      </c>
      <c r="C246">
        <f t="shared" si="33"/>
        <v>0</v>
      </c>
      <c r="D246">
        <f t="shared" si="34"/>
        <v>-1860.888565382161</v>
      </c>
      <c r="E246">
        <f t="shared" si="35"/>
        <v>0</v>
      </c>
      <c r="F246">
        <f t="shared" si="36"/>
        <v>36287.327024952137</v>
      </c>
      <c r="G246">
        <f t="shared" si="37"/>
        <v>0</v>
      </c>
      <c r="H246">
        <f t="shared" si="38"/>
        <v>35729.060455337494</v>
      </c>
      <c r="I246">
        <f t="shared" si="39"/>
        <v>35729.060455337494</v>
      </c>
      <c r="J246" s="41">
        <f t="shared" si="40"/>
        <v>1860.888565382161</v>
      </c>
      <c r="K246">
        <f t="shared" si="41"/>
        <v>13.479008197916746</v>
      </c>
      <c r="L246">
        <f t="shared" si="42"/>
        <v>36.277486907674358</v>
      </c>
      <c r="M246" s="41">
        <f t="shared" si="43"/>
        <v>64.263923246320402</v>
      </c>
      <c r="N246" s="5">
        <f t="shared" si="44"/>
        <v>0</v>
      </c>
      <c r="O246" s="4">
        <f>SUM($N$54:N246)*0.1+$O$30</f>
        <v>3.7E-7</v>
      </c>
      <c r="P246" s="4">
        <f>SUM($O$235:O246)</f>
        <v>4.439999999999999E-6</v>
      </c>
      <c r="Q246" s="5">
        <f t="shared" si="45"/>
        <v>-2.3647382803362716E-6</v>
      </c>
      <c r="R246" s="4">
        <f>SUM($Q$54:Q246)*0.1+$O$8</f>
        <v>1.3218027559475502E-4</v>
      </c>
      <c r="S246" s="4">
        <f>SUM($R$235:R246)</f>
        <v>1.601499620192658E-3</v>
      </c>
      <c r="T246">
        <f t="shared" si="46"/>
        <v>1.321807934471018E-4</v>
      </c>
      <c r="U246">
        <f t="shared" si="47"/>
        <v>1.6015057749122316E-3</v>
      </c>
      <c r="X246" s="1"/>
    </row>
    <row r="247" spans="1:24" x14ac:dyDescent="0.25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-1860.888565382161</v>
      </c>
      <c r="E247">
        <f t="shared" ref="E247:E310" si="51">IF(B247&lt;$B$41,$B$14,IF(AND($B$41&lt;=B247,B247&lt;$B$41+$G$8),$B$14+$B$17,$B$14+$B$17+$B$11))</f>
        <v>0</v>
      </c>
      <c r="F247">
        <f t="shared" ref="F247:F310" si="52">IF(B247&lt;$B$41,-$G$6*$B$13,IF(AND($B$41&lt;=B247,B247&lt;$B$41+$G$8),-$G$6*$B$13,-$G$6*$B$13-$G$5*$B$10))</f>
        <v>36287.327024952137</v>
      </c>
      <c r="G247">
        <f t="shared" ref="G247:G310" si="53">IF(B247&lt;$B$41,$B$14*B247,IF(AND($B$41&lt;=B247,B247&lt;$B$41+$G$8),$B$14*B247-(-B247+$B$41)*$B$17,$B$14*B247-(-B247+$B$41)*$B$17-(-B247+$B$41+$G$8)*$B$11+$G$5*$B$12))</f>
        <v>0</v>
      </c>
      <c r="H247">
        <f t="shared" ref="H247:H310" si="54">IF(B247&lt;$B$41,-$B$13*B247,IF(AND($B$41&lt;=B247,B247&lt;=$B$41+$G$8),-$B$13*B247+(-B247+B234)*B209,-$B$13*B247+(-B247+$B$41)*$B$16+(-B247+$B$41+$G$8)*$B$10))</f>
        <v>35915.149311875713</v>
      </c>
      <c r="I247">
        <f t="shared" ref="I247:I310" si="55">SQRT(SUMSQ(H247,G247))</f>
        <v>35915.149311875713</v>
      </c>
      <c r="J247" s="41">
        <f t="shared" ref="J247:J310" si="56">SQRT(SUMSQ(D247:E247))</f>
        <v>1860.888565382161</v>
      </c>
      <c r="K247">
        <f t="shared" ref="K247:K310" si="57">32*I247/(PI()*$G$13^3)</f>
        <v>13.54921136561423</v>
      </c>
      <c r="L247">
        <f t="shared" ref="L247:L310" si="58">16*F247/(PI()*$G$13^3)*$G$23</f>
        <v>36.277486907674358</v>
      </c>
      <c r="M247" s="41">
        <f t="shared" ref="M247:M310" si="59">SQRT(K247^2+3*L247^2)</f>
        <v>64.278684629039688</v>
      </c>
      <c r="N247" s="5">
        <f t="shared" ref="N247:N310" si="60">-G247/($G$15*$B$42)</f>
        <v>0</v>
      </c>
      <c r="O247" s="4">
        <f>SUM($N$54:N247)*0.1+$O$30</f>
        <v>3.7E-7</v>
      </c>
      <c r="P247" s="4">
        <f>SUM($O$235:O247)</f>
        <v>4.8099999999999988E-6</v>
      </c>
      <c r="Q247" s="5">
        <f t="shared" ref="Q247:Q310" si="61">-H247/($B$42*$G$15)</f>
        <v>-2.3770546255463563E-6</v>
      </c>
      <c r="R247" s="4">
        <f>SUM($Q$54:Q247)*0.1+$O$8</f>
        <v>1.3194257013220039E-4</v>
      </c>
      <c r="S247" s="4">
        <f>SUM($R$235:R247)</f>
        <v>1.7334421903248585E-3</v>
      </c>
      <c r="T247">
        <f t="shared" ref="T247:T310" si="62">SQRT(SUMSQ(O247,R247))</f>
        <v>1.3194308891749737E-4</v>
      </c>
      <c r="U247">
        <f t="shared" ref="U247:U310" si="63">SQRT(S247^2+P247^2)</f>
        <v>1.7334488637679056E-3</v>
      </c>
      <c r="X247" s="1"/>
    </row>
    <row r="248" spans="1:24" x14ac:dyDescent="0.25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-1860.888565382161</v>
      </c>
      <c r="E248">
        <f t="shared" si="51"/>
        <v>0</v>
      </c>
      <c r="F248">
        <f t="shared" si="52"/>
        <v>36287.327024952137</v>
      </c>
      <c r="G248">
        <f t="shared" si="53"/>
        <v>0</v>
      </c>
      <c r="H248">
        <f t="shared" si="54"/>
        <v>36101.238168413933</v>
      </c>
      <c r="I248">
        <f t="shared" si="55"/>
        <v>36101.238168413933</v>
      </c>
      <c r="J248" s="41">
        <f t="shared" si="56"/>
        <v>1860.888565382161</v>
      </c>
      <c r="K248">
        <f t="shared" si="57"/>
        <v>13.619414533311714</v>
      </c>
      <c r="L248">
        <f t="shared" si="58"/>
        <v>36.277486907674358</v>
      </c>
      <c r="M248" s="41">
        <f t="shared" si="59"/>
        <v>64.293519278692756</v>
      </c>
      <c r="N248" s="5">
        <f t="shared" si="60"/>
        <v>0</v>
      </c>
      <c r="O248" s="4">
        <f>SUM($N$54:N248)*0.1+$O$30</f>
        <v>3.7E-7</v>
      </c>
      <c r="P248" s="4">
        <f>SUM($O$235:O248)</f>
        <v>5.1799999999999987E-6</v>
      </c>
      <c r="Q248" s="5">
        <f t="shared" si="61"/>
        <v>-2.3893709707564414E-6</v>
      </c>
      <c r="R248" s="4">
        <f>SUM($Q$54:Q248)*0.1+$O$8</f>
        <v>1.3170363303512475E-4</v>
      </c>
      <c r="S248" s="4">
        <f>SUM($R$235:R248)</f>
        <v>1.8651458233599832E-3</v>
      </c>
      <c r="T248">
        <f t="shared" si="62"/>
        <v>1.3170415276159974E-4</v>
      </c>
      <c r="U248">
        <f t="shared" si="63"/>
        <v>1.8651530164566095E-3</v>
      </c>
      <c r="X248" s="1"/>
    </row>
    <row r="249" spans="1:24" x14ac:dyDescent="0.25">
      <c r="A249" s="7"/>
      <c r="B249">
        <f t="shared" si="64"/>
        <v>19.500000000000007</v>
      </c>
      <c r="C249">
        <f t="shared" si="49"/>
        <v>0</v>
      </c>
      <c r="D249">
        <f t="shared" si="50"/>
        <v>-1860.888565382161</v>
      </c>
      <c r="E249">
        <f t="shared" si="51"/>
        <v>0</v>
      </c>
      <c r="F249">
        <f t="shared" si="52"/>
        <v>36287.327024952137</v>
      </c>
      <c r="G249">
        <f t="shared" si="53"/>
        <v>0</v>
      </c>
      <c r="H249">
        <f t="shared" si="54"/>
        <v>36287.327024952152</v>
      </c>
      <c r="I249">
        <f t="shared" si="55"/>
        <v>36287.327024952152</v>
      </c>
      <c r="J249" s="41">
        <f t="shared" si="56"/>
        <v>1860.888565382161</v>
      </c>
      <c r="K249">
        <f t="shared" si="57"/>
        <v>13.689617701009199</v>
      </c>
      <c r="L249">
        <f t="shared" si="58"/>
        <v>36.277486907674358</v>
      </c>
      <c r="M249" s="41">
        <f t="shared" si="59"/>
        <v>64.308427144575987</v>
      </c>
      <c r="N249" s="5">
        <f t="shared" si="60"/>
        <v>0</v>
      </c>
      <c r="O249" s="4">
        <f>SUM($N$54:N249)*0.1+$O$30</f>
        <v>3.7E-7</v>
      </c>
      <c r="P249" s="4">
        <f>SUM($O$235:O249)</f>
        <v>5.5499999999999985E-6</v>
      </c>
      <c r="Q249" s="5">
        <f t="shared" si="61"/>
        <v>-2.4016873159665265E-6</v>
      </c>
      <c r="R249" s="4">
        <f>SUM($Q$54:Q249)*0.1+$O$8</f>
        <v>1.3146346430352809E-4</v>
      </c>
      <c r="S249" s="4">
        <f>SUM($R$235:R249)</f>
        <v>1.9966092876635114E-3</v>
      </c>
      <c r="T249">
        <f t="shared" si="62"/>
        <v>1.3146398497948023E-4</v>
      </c>
      <c r="U249">
        <f t="shared" si="63"/>
        <v>1.9966170013510838E-3</v>
      </c>
      <c r="X249" s="1"/>
    </row>
    <row r="250" spans="1:24" x14ac:dyDescent="0.25">
      <c r="A250" s="7"/>
      <c r="B250">
        <f t="shared" si="64"/>
        <v>19.600000000000009</v>
      </c>
      <c r="C250">
        <f t="shared" si="49"/>
        <v>0</v>
      </c>
      <c r="D250">
        <f t="shared" si="50"/>
        <v>-1860.888565382161</v>
      </c>
      <c r="E250">
        <f t="shared" si="51"/>
        <v>0</v>
      </c>
      <c r="F250">
        <f t="shared" si="52"/>
        <v>36287.327024952137</v>
      </c>
      <c r="G250">
        <f t="shared" si="53"/>
        <v>0</v>
      </c>
      <c r="H250">
        <f t="shared" si="54"/>
        <v>36473.415881490371</v>
      </c>
      <c r="I250">
        <f t="shared" si="55"/>
        <v>36473.415881490371</v>
      </c>
      <c r="J250" s="41">
        <f t="shared" si="56"/>
        <v>1860.888565382161</v>
      </c>
      <c r="K250">
        <f t="shared" si="57"/>
        <v>13.759820868706683</v>
      </c>
      <c r="L250">
        <f t="shared" si="58"/>
        <v>36.277486907674358</v>
      </c>
      <c r="M250" s="41">
        <f t="shared" si="59"/>
        <v>64.323408175782703</v>
      </c>
      <c r="N250" s="5">
        <f t="shared" si="60"/>
        <v>0</v>
      </c>
      <c r="O250" s="4">
        <f>SUM($N$54:N250)*0.1+$O$30</f>
        <v>3.7E-7</v>
      </c>
      <c r="P250" s="4">
        <f>SUM($O$235:O250)</f>
        <v>5.9199999999999984E-6</v>
      </c>
      <c r="Q250" s="5">
        <f t="shared" si="61"/>
        <v>-2.4140036611766112E-6</v>
      </c>
      <c r="R250" s="4">
        <f>SUM($Q$54:Q250)*0.1+$O$8</f>
        <v>1.3122206393741042E-4</v>
      </c>
      <c r="S250" s="4">
        <f>SUM($R$235:R250)</f>
        <v>2.1278313516009217E-3</v>
      </c>
      <c r="T250">
        <f t="shared" si="62"/>
        <v>1.3122258557121113E-4</v>
      </c>
      <c r="U250">
        <f t="shared" si="63"/>
        <v>2.1278395868241113E-3</v>
      </c>
      <c r="X250" s="1"/>
    </row>
    <row r="251" spans="1:24" x14ac:dyDescent="0.25">
      <c r="A251" s="7"/>
      <c r="B251">
        <f t="shared" si="64"/>
        <v>19.70000000000001</v>
      </c>
      <c r="C251">
        <f t="shared" si="49"/>
        <v>0</v>
      </c>
      <c r="D251">
        <f t="shared" si="50"/>
        <v>-1860.888565382161</v>
      </c>
      <c r="E251">
        <f t="shared" si="51"/>
        <v>0</v>
      </c>
      <c r="F251">
        <f t="shared" si="52"/>
        <v>36287.327024952137</v>
      </c>
      <c r="G251">
        <f t="shared" si="53"/>
        <v>0</v>
      </c>
      <c r="H251">
        <f t="shared" si="54"/>
        <v>36659.504738028591</v>
      </c>
      <c r="I251">
        <f t="shared" si="55"/>
        <v>36659.504738028591</v>
      </c>
      <c r="J251" s="41">
        <f t="shared" si="56"/>
        <v>1860.888565382161</v>
      </c>
      <c r="K251">
        <f t="shared" si="57"/>
        <v>13.830024036404167</v>
      </c>
      <c r="L251">
        <f t="shared" si="58"/>
        <v>36.277486907674358</v>
      </c>
      <c r="M251" s="41">
        <f t="shared" si="59"/>
        <v>64.338462321203878</v>
      </c>
      <c r="N251" s="5">
        <f t="shared" si="60"/>
        <v>0</v>
      </c>
      <c r="O251" s="4">
        <f>SUM($N$54:N251)*0.1+$O$30</f>
        <v>3.7E-7</v>
      </c>
      <c r="P251" s="4">
        <f>SUM($O$235:O251)</f>
        <v>6.2899999999999982E-6</v>
      </c>
      <c r="Q251" s="5">
        <f t="shared" si="61"/>
        <v>-2.4263200063866963E-6</v>
      </c>
      <c r="R251" s="4">
        <f>SUM($Q$54:Q251)*0.1+$O$8</f>
        <v>1.3097943193677176E-4</v>
      </c>
      <c r="S251" s="4">
        <f>SUM($R$235:R251)</f>
        <v>2.2588107835376935E-3</v>
      </c>
      <c r="T251">
        <f t="shared" si="62"/>
        <v>1.3097995453686576E-4</v>
      </c>
      <c r="U251">
        <f t="shared" si="63"/>
        <v>2.2588195412485187E-3</v>
      </c>
      <c r="X251" s="1"/>
    </row>
    <row r="252" spans="1:24" x14ac:dyDescent="0.25">
      <c r="A252" s="7"/>
      <c r="B252">
        <f t="shared" si="64"/>
        <v>19.800000000000011</v>
      </c>
      <c r="C252">
        <f t="shared" si="49"/>
        <v>0</v>
      </c>
      <c r="D252">
        <f t="shared" si="50"/>
        <v>-1860.888565382161</v>
      </c>
      <c r="E252">
        <f t="shared" si="51"/>
        <v>0</v>
      </c>
      <c r="F252">
        <f t="shared" si="52"/>
        <v>36287.327024952137</v>
      </c>
      <c r="G252">
        <f t="shared" si="53"/>
        <v>0</v>
      </c>
      <c r="H252">
        <f t="shared" si="54"/>
        <v>36845.59359456681</v>
      </c>
      <c r="I252">
        <f t="shared" si="55"/>
        <v>36845.59359456681</v>
      </c>
      <c r="J252" s="41">
        <f t="shared" si="56"/>
        <v>1860.888565382161</v>
      </c>
      <c r="K252">
        <f t="shared" si="57"/>
        <v>13.90022720410165</v>
      </c>
      <c r="L252">
        <f t="shared" si="58"/>
        <v>36.277486907674358</v>
      </c>
      <c r="M252" s="41">
        <f t="shared" si="59"/>
        <v>64.353589529528975</v>
      </c>
      <c r="N252" s="5">
        <f t="shared" si="60"/>
        <v>0</v>
      </c>
      <c r="O252" s="4">
        <f>SUM($N$54:N252)*0.1+$O$30</f>
        <v>3.7E-7</v>
      </c>
      <c r="P252" s="4">
        <f>SUM($O$235:O252)</f>
        <v>6.6599999999999981E-6</v>
      </c>
      <c r="Q252" s="5">
        <f t="shared" si="61"/>
        <v>-2.438636351596781E-6</v>
      </c>
      <c r="R252" s="4">
        <f>SUM($Q$54:Q252)*0.1+$O$8</f>
        <v>1.3073556830161208E-4</v>
      </c>
      <c r="S252" s="4">
        <f>SUM($R$235:R252)</f>
        <v>2.3895463518393057E-3</v>
      </c>
      <c r="T252">
        <f t="shared" si="62"/>
        <v>1.3073609187651847E-4</v>
      </c>
      <c r="U252">
        <f t="shared" si="63"/>
        <v>2.3895556329971762E-3</v>
      </c>
      <c r="X252" s="1"/>
    </row>
    <row r="253" spans="1:24" x14ac:dyDescent="0.25">
      <c r="A253" s="7"/>
      <c r="B253">
        <f t="shared" si="64"/>
        <v>19.900000000000013</v>
      </c>
      <c r="C253">
        <f t="shared" si="49"/>
        <v>0</v>
      </c>
      <c r="D253">
        <f t="shared" si="50"/>
        <v>-1860.888565382161</v>
      </c>
      <c r="E253">
        <f t="shared" si="51"/>
        <v>0</v>
      </c>
      <c r="F253">
        <f t="shared" si="52"/>
        <v>36287.327024952137</v>
      </c>
      <c r="G253">
        <f t="shared" si="53"/>
        <v>0</v>
      </c>
      <c r="H253">
        <f t="shared" si="54"/>
        <v>37031.682451105029</v>
      </c>
      <c r="I253">
        <f t="shared" si="55"/>
        <v>37031.682451105029</v>
      </c>
      <c r="J253" s="41">
        <f t="shared" si="56"/>
        <v>1860.888565382161</v>
      </c>
      <c r="K253">
        <f t="shared" si="57"/>
        <v>13.970430371799136</v>
      </c>
      <c r="L253">
        <f t="shared" si="58"/>
        <v>36.277486907674358</v>
      </c>
      <c r="M253" s="41">
        <f t="shared" si="59"/>
        <v>64.368789749246815</v>
      </c>
      <c r="N253" s="5">
        <f t="shared" si="60"/>
        <v>0</v>
      </c>
      <c r="O253" s="4">
        <f>SUM($N$54:N253)*0.1+$O$30</f>
        <v>3.7E-7</v>
      </c>
      <c r="P253" s="4">
        <f>SUM($O$235:O253)</f>
        <v>7.0299999999999979E-6</v>
      </c>
      <c r="Q253" s="5">
        <f t="shared" si="61"/>
        <v>-2.4509526968068661E-6</v>
      </c>
      <c r="R253" s="4">
        <f>SUM($Q$54:Q253)*0.1+$O$8</f>
        <v>1.3049047303193139E-4</v>
      </c>
      <c r="S253" s="4">
        <f>SUM($R$235:R253)</f>
        <v>2.5200368248712371E-3</v>
      </c>
      <c r="T253">
        <f t="shared" si="62"/>
        <v>1.3049099759024458E-4</v>
      </c>
      <c r="U253">
        <f t="shared" si="63"/>
        <v>2.5200466304429975E-3</v>
      </c>
      <c r="X253" s="1"/>
    </row>
    <row r="254" spans="1:24" x14ac:dyDescent="0.25">
      <c r="A254" s="7"/>
      <c r="B254">
        <f t="shared" si="64"/>
        <v>20.000000000000014</v>
      </c>
      <c r="C254">
        <f t="shared" si="49"/>
        <v>0</v>
      </c>
      <c r="D254">
        <f t="shared" si="50"/>
        <v>-1860.888565382161</v>
      </c>
      <c r="E254">
        <f t="shared" si="51"/>
        <v>0</v>
      </c>
      <c r="F254">
        <f t="shared" si="52"/>
        <v>36287.327024952137</v>
      </c>
      <c r="G254">
        <f t="shared" si="53"/>
        <v>0</v>
      </c>
      <c r="H254">
        <f t="shared" si="54"/>
        <v>37217.771307643248</v>
      </c>
      <c r="I254">
        <f t="shared" si="55"/>
        <v>37217.771307643248</v>
      </c>
      <c r="J254" s="41">
        <f t="shared" si="56"/>
        <v>1860.888565382161</v>
      </c>
      <c r="K254">
        <f t="shared" si="57"/>
        <v>14.04063353949662</v>
      </c>
      <c r="L254">
        <f t="shared" si="58"/>
        <v>36.277486907674358</v>
      </c>
      <c r="M254" s="41">
        <f t="shared" si="59"/>
        <v>64.38406292864633</v>
      </c>
      <c r="N254" s="5">
        <f t="shared" si="60"/>
        <v>0</v>
      </c>
      <c r="O254" s="4">
        <f>SUM($N$54:N254)*0.1+$O$30</f>
        <v>3.7E-7</v>
      </c>
      <c r="P254" s="4">
        <f>SUM($O$235:O254)</f>
        <v>7.3999999999999978E-6</v>
      </c>
      <c r="Q254" s="5">
        <f t="shared" si="61"/>
        <v>-2.4632690420169512E-6</v>
      </c>
      <c r="R254" s="4">
        <f>SUM($Q$54:Q254)*0.1+$O$8</f>
        <v>1.3024414612772969E-4</v>
      </c>
      <c r="S254" s="4">
        <f>SUM($R$235:R254)</f>
        <v>2.6502809709989666E-3</v>
      </c>
      <c r="T254">
        <f t="shared" si="62"/>
        <v>1.3024467167812049E-4</v>
      </c>
      <c r="U254">
        <f t="shared" si="63"/>
        <v>2.6502913019589422E-3</v>
      </c>
      <c r="X254" s="1"/>
    </row>
    <row r="255" spans="1:24" x14ac:dyDescent="0.25">
      <c r="A255" s="7"/>
      <c r="B255">
        <f t="shared" si="64"/>
        <v>20.100000000000016</v>
      </c>
      <c r="C255">
        <f t="shared" si="49"/>
        <v>0</v>
      </c>
      <c r="D255">
        <f t="shared" si="50"/>
        <v>-1860.888565382161</v>
      </c>
      <c r="E255">
        <f t="shared" si="51"/>
        <v>0</v>
      </c>
      <c r="F255">
        <f t="shared" si="52"/>
        <v>36287.327024952137</v>
      </c>
      <c r="G255">
        <f t="shared" si="53"/>
        <v>0</v>
      </c>
      <c r="H255">
        <f t="shared" si="54"/>
        <v>37403.860164181468</v>
      </c>
      <c r="I255">
        <f t="shared" si="55"/>
        <v>37403.860164181468</v>
      </c>
      <c r="J255" s="41">
        <f t="shared" si="56"/>
        <v>1860.888565382161</v>
      </c>
      <c r="K255">
        <f t="shared" si="57"/>
        <v>14.110836707194103</v>
      </c>
      <c r="L255">
        <f t="shared" si="58"/>
        <v>36.277486907674358</v>
      </c>
      <c r="M255" s="41">
        <f t="shared" si="59"/>
        <v>64.399409015817454</v>
      </c>
      <c r="N255" s="5">
        <f t="shared" si="60"/>
        <v>0</v>
      </c>
      <c r="O255" s="4">
        <f>SUM($N$54:N255)*0.1+$O$30</f>
        <v>3.7E-7</v>
      </c>
      <c r="P255" s="4">
        <f>SUM($O$235:O255)</f>
        <v>7.7699999999999985E-6</v>
      </c>
      <c r="Q255" s="5">
        <f t="shared" si="61"/>
        <v>-2.4755853872270358E-6</v>
      </c>
      <c r="R255" s="4">
        <f>SUM($Q$54:Q255)*0.1+$O$8</f>
        <v>1.29996587589007E-4</v>
      </c>
      <c r="S255" s="4">
        <f>SUM($R$235:R255)</f>
        <v>2.7802775585879735E-3</v>
      </c>
      <c r="T255">
        <f t="shared" si="62"/>
        <v>1.2999711414022377E-4</v>
      </c>
      <c r="U255">
        <f t="shared" si="63"/>
        <v>2.7802884159180141E-3</v>
      </c>
      <c r="X255" s="1"/>
    </row>
    <row r="256" spans="1:24" x14ac:dyDescent="0.25">
      <c r="A256" s="7"/>
      <c r="B256">
        <f t="shared" si="64"/>
        <v>20.200000000000017</v>
      </c>
      <c r="C256">
        <f t="shared" si="49"/>
        <v>0</v>
      </c>
      <c r="D256">
        <f t="shared" si="50"/>
        <v>-1860.888565382161</v>
      </c>
      <c r="E256">
        <f t="shared" si="51"/>
        <v>0</v>
      </c>
      <c r="F256">
        <f t="shared" si="52"/>
        <v>36287.327024952137</v>
      </c>
      <c r="G256">
        <f t="shared" si="53"/>
        <v>0</v>
      </c>
      <c r="H256">
        <f t="shared" si="54"/>
        <v>37589.949020719687</v>
      </c>
      <c r="I256">
        <f t="shared" si="55"/>
        <v>37589.949020719687</v>
      </c>
      <c r="J256" s="41">
        <f t="shared" si="56"/>
        <v>1860.888565382161</v>
      </c>
      <c r="K256">
        <f t="shared" si="57"/>
        <v>14.181039874891589</v>
      </c>
      <c r="L256">
        <f t="shared" si="58"/>
        <v>36.277486907674358</v>
      </c>
      <c r="M256" s="41">
        <f t="shared" si="59"/>
        <v>64.41482795865187</v>
      </c>
      <c r="N256" s="5">
        <f t="shared" si="60"/>
        <v>0</v>
      </c>
      <c r="O256" s="4">
        <f>SUM($N$54:N256)*0.1+$O$30</f>
        <v>3.7E-7</v>
      </c>
      <c r="P256" s="4">
        <f>SUM($O$235:O256)</f>
        <v>8.1399999999999983E-6</v>
      </c>
      <c r="Q256" s="5">
        <f t="shared" si="61"/>
        <v>-2.487901732437121E-6</v>
      </c>
      <c r="R256" s="4">
        <f>SUM($Q$54:Q256)*0.1+$O$8</f>
        <v>1.2974779741576329E-4</v>
      </c>
      <c r="S256" s="4">
        <f>SUM($R$235:R256)</f>
        <v>2.9100253560037366E-3</v>
      </c>
      <c r="T256">
        <f t="shared" si="62"/>
        <v>1.2974832497663293E-4</v>
      </c>
      <c r="U256">
        <f t="shared" si="63"/>
        <v>2.9100367406932636E-3</v>
      </c>
      <c r="X256" s="1"/>
    </row>
    <row r="257" spans="1:24" x14ac:dyDescent="0.25">
      <c r="A257" s="7"/>
      <c r="B257">
        <f t="shared" si="64"/>
        <v>20.300000000000018</v>
      </c>
      <c r="C257">
        <f t="shared" si="49"/>
        <v>0</v>
      </c>
      <c r="D257">
        <f t="shared" si="50"/>
        <v>-1860.888565382161</v>
      </c>
      <c r="E257">
        <f t="shared" si="51"/>
        <v>0</v>
      </c>
      <c r="F257">
        <f t="shared" si="52"/>
        <v>36287.327024952137</v>
      </c>
      <c r="G257">
        <f t="shared" si="53"/>
        <v>0</v>
      </c>
      <c r="H257">
        <f t="shared" si="54"/>
        <v>37776.037877257906</v>
      </c>
      <c r="I257">
        <f t="shared" si="55"/>
        <v>37776.037877257906</v>
      </c>
      <c r="J257" s="41">
        <f t="shared" si="56"/>
        <v>1860.888565382161</v>
      </c>
      <c r="K257">
        <f t="shared" si="57"/>
        <v>14.251243042589072</v>
      </c>
      <c r="L257">
        <f t="shared" si="58"/>
        <v>36.277486907674358</v>
      </c>
      <c r="M257" s="41">
        <f t="shared" si="59"/>
        <v>64.43031970484391</v>
      </c>
      <c r="N257" s="5">
        <f t="shared" si="60"/>
        <v>0</v>
      </c>
      <c r="O257" s="4">
        <f>SUM($N$54:N257)*0.1+$O$30</f>
        <v>3.7E-7</v>
      </c>
      <c r="P257" s="4">
        <f>SUM($O$235:O257)</f>
        <v>8.5099999999999981E-6</v>
      </c>
      <c r="Q257" s="5">
        <f t="shared" si="61"/>
        <v>-2.5002180776472061E-6</v>
      </c>
      <c r="R257" s="4">
        <f>SUM($Q$54:Q257)*0.1+$O$8</f>
        <v>1.2949777560799857E-4</v>
      </c>
      <c r="S257" s="4">
        <f>SUM($R$235:R257)</f>
        <v>3.0395231316117351E-3</v>
      </c>
      <c r="T257">
        <f t="shared" si="62"/>
        <v>1.2949830418742769E-4</v>
      </c>
      <c r="U257">
        <f t="shared" si="63"/>
        <v>3.039535044657786E-3</v>
      </c>
      <c r="X257" s="1"/>
    </row>
    <row r="258" spans="1:24" x14ac:dyDescent="0.25">
      <c r="A258" s="7"/>
      <c r="B258">
        <f t="shared" si="64"/>
        <v>20.40000000000002</v>
      </c>
      <c r="C258">
        <f t="shared" si="49"/>
        <v>0</v>
      </c>
      <c r="D258">
        <f t="shared" si="50"/>
        <v>-1860.888565382161</v>
      </c>
      <c r="E258">
        <f t="shared" si="51"/>
        <v>0</v>
      </c>
      <c r="F258">
        <f t="shared" si="52"/>
        <v>36287.327024952137</v>
      </c>
      <c r="G258">
        <f t="shared" si="53"/>
        <v>0</v>
      </c>
      <c r="H258">
        <f t="shared" si="54"/>
        <v>37962.126733796118</v>
      </c>
      <c r="I258">
        <f t="shared" si="55"/>
        <v>37962.126733796118</v>
      </c>
      <c r="J258" s="41">
        <f t="shared" si="56"/>
        <v>1860.888565382161</v>
      </c>
      <c r="K258">
        <f t="shared" si="57"/>
        <v>14.321446210286554</v>
      </c>
      <c r="L258">
        <f t="shared" si="58"/>
        <v>36.277486907674358</v>
      </c>
      <c r="M258" s="41">
        <f t="shared" si="59"/>
        <v>64.445884201891317</v>
      </c>
      <c r="N258" s="5">
        <f t="shared" si="60"/>
        <v>0</v>
      </c>
      <c r="O258" s="4">
        <f>SUM($N$54:N258)*0.1+$O$30</f>
        <v>3.7E-7</v>
      </c>
      <c r="P258" s="4">
        <f>SUM($O$235:O258)</f>
        <v>8.879999999999998E-6</v>
      </c>
      <c r="Q258" s="5">
        <f t="shared" si="61"/>
        <v>-2.5125344228572903E-6</v>
      </c>
      <c r="R258" s="4">
        <f>SUM($Q$54:Q258)*0.1+$O$8</f>
        <v>1.2924652216571284E-4</v>
      </c>
      <c r="S258" s="4">
        <f>SUM($R$235:R258)</f>
        <v>3.1687696537774481E-3</v>
      </c>
      <c r="T258">
        <f t="shared" si="62"/>
        <v>1.2924705177268879E-4</v>
      </c>
      <c r="U258">
        <f t="shared" si="63"/>
        <v>3.1687820961847231E-3</v>
      </c>
      <c r="X258" s="1"/>
    </row>
    <row r="259" spans="1:24" x14ac:dyDescent="0.25">
      <c r="A259" s="7"/>
      <c r="B259">
        <f t="shared" si="64"/>
        <v>20.500000000000021</v>
      </c>
      <c r="C259">
        <f t="shared" si="49"/>
        <v>0</v>
      </c>
      <c r="D259">
        <f t="shared" si="50"/>
        <v>-1860.888565382161</v>
      </c>
      <c r="E259">
        <f t="shared" si="51"/>
        <v>0</v>
      </c>
      <c r="F259">
        <f t="shared" si="52"/>
        <v>36287.327024952137</v>
      </c>
      <c r="G259">
        <f t="shared" si="53"/>
        <v>0</v>
      </c>
      <c r="H259">
        <f t="shared" si="54"/>
        <v>38148.215590334337</v>
      </c>
      <c r="I259">
        <f t="shared" si="55"/>
        <v>38148.215590334337</v>
      </c>
      <c r="J259" s="41">
        <f t="shared" si="56"/>
        <v>1860.888565382161</v>
      </c>
      <c r="K259">
        <f t="shared" si="57"/>
        <v>14.391649377984038</v>
      </c>
      <c r="L259">
        <f t="shared" si="58"/>
        <v>36.277486907674358</v>
      </c>
      <c r="M259" s="41">
        <f t="shared" si="59"/>
        <v>64.461521397096135</v>
      </c>
      <c r="N259" s="5">
        <f t="shared" si="60"/>
        <v>0</v>
      </c>
      <c r="O259" s="4">
        <f>SUM($N$54:N259)*0.1+$O$30</f>
        <v>3.7E-7</v>
      </c>
      <c r="P259" s="4">
        <f>SUM($O$235:O259)</f>
        <v>9.2499999999999978E-6</v>
      </c>
      <c r="Q259" s="5">
        <f t="shared" si="61"/>
        <v>-2.5248507680673754E-6</v>
      </c>
      <c r="R259" s="4">
        <f>SUM($Q$54:Q259)*0.1+$O$8</f>
        <v>1.2899403708890609E-4</v>
      </c>
      <c r="S259" s="4">
        <f>SUM($R$235:R259)</f>
        <v>3.2977636908663541E-3</v>
      </c>
      <c r="T259">
        <f t="shared" si="62"/>
        <v>1.2899456773249825E-4</v>
      </c>
      <c r="U259">
        <f t="shared" si="63"/>
        <v>3.297776663647264E-3</v>
      </c>
      <c r="X259" s="1"/>
    </row>
    <row r="260" spans="1:24" x14ac:dyDescent="0.25">
      <c r="A260" s="7"/>
      <c r="B260">
        <f t="shared" si="64"/>
        <v>20.600000000000023</v>
      </c>
      <c r="C260">
        <f t="shared" si="49"/>
        <v>0</v>
      </c>
      <c r="D260">
        <f t="shared" si="50"/>
        <v>-1860.888565382161</v>
      </c>
      <c r="E260">
        <f t="shared" si="51"/>
        <v>0</v>
      </c>
      <c r="F260">
        <f t="shared" si="52"/>
        <v>36287.327024952137</v>
      </c>
      <c r="G260">
        <f t="shared" si="53"/>
        <v>0</v>
      </c>
      <c r="H260">
        <f t="shared" si="54"/>
        <v>38334.304446872557</v>
      </c>
      <c r="I260">
        <f t="shared" si="55"/>
        <v>38334.304446872557</v>
      </c>
      <c r="J260" s="41">
        <f t="shared" si="56"/>
        <v>1860.888565382161</v>
      </c>
      <c r="K260">
        <f t="shared" si="57"/>
        <v>14.461852545681522</v>
      </c>
      <c r="L260">
        <f t="shared" si="58"/>
        <v>36.277486907674358</v>
      </c>
      <c r="M260" s="41">
        <f t="shared" si="59"/>
        <v>64.477231237565476</v>
      </c>
      <c r="N260" s="5">
        <f t="shared" si="60"/>
        <v>0</v>
      </c>
      <c r="O260" s="4">
        <f>SUM($N$54:N260)*0.1+$O$30</f>
        <v>3.7E-7</v>
      </c>
      <c r="P260" s="4">
        <f>SUM($O$235:O260)</f>
        <v>9.6199999999999977E-6</v>
      </c>
      <c r="Q260" s="5">
        <f t="shared" si="61"/>
        <v>-2.5371671132774601E-6</v>
      </c>
      <c r="R260" s="4">
        <f>SUM($Q$54:Q260)*0.1+$O$8</f>
        <v>1.2874032037757835E-4</v>
      </c>
      <c r="S260" s="4">
        <f>SUM($R$235:R260)</f>
        <v>3.4265040112439324E-3</v>
      </c>
      <c r="T260">
        <f t="shared" si="62"/>
        <v>1.2874085206693916E-4</v>
      </c>
      <c r="U260">
        <f t="shared" si="63"/>
        <v>3.426517515418644E-3</v>
      </c>
      <c r="X260" s="1"/>
    </row>
    <row r="261" spans="1:24" x14ac:dyDescent="0.25">
      <c r="A261" s="7"/>
      <c r="B261">
        <f t="shared" si="64"/>
        <v>20.700000000000024</v>
      </c>
      <c r="C261">
        <f t="shared" si="49"/>
        <v>0</v>
      </c>
      <c r="D261">
        <f t="shared" si="50"/>
        <v>-1860.888565382161</v>
      </c>
      <c r="E261">
        <f t="shared" si="51"/>
        <v>0</v>
      </c>
      <c r="F261">
        <f t="shared" si="52"/>
        <v>36287.327024952137</v>
      </c>
      <c r="G261">
        <f t="shared" si="53"/>
        <v>0</v>
      </c>
      <c r="H261">
        <f t="shared" si="54"/>
        <v>38520.393303410776</v>
      </c>
      <c r="I261">
        <f t="shared" si="55"/>
        <v>38520.393303410776</v>
      </c>
      <c r="J261" s="41">
        <f t="shared" si="56"/>
        <v>1860.888565382161</v>
      </c>
      <c r="K261">
        <f t="shared" si="57"/>
        <v>14.532055713379007</v>
      </c>
      <c r="L261">
        <f t="shared" si="58"/>
        <v>36.277486907674358</v>
      </c>
      <c r="M261" s="41">
        <f t="shared" si="59"/>
        <v>64.49301367021242</v>
      </c>
      <c r="N261" s="5">
        <f t="shared" si="60"/>
        <v>0</v>
      </c>
      <c r="O261" s="4">
        <f>SUM($N$54:N261)*0.1+$O$30</f>
        <v>3.7E-7</v>
      </c>
      <c r="P261" s="4">
        <f>SUM($O$235:O261)</f>
        <v>9.9899999999999975E-6</v>
      </c>
      <c r="Q261" s="5">
        <f t="shared" si="61"/>
        <v>-2.5494834584875452E-6</v>
      </c>
      <c r="R261" s="4">
        <f>SUM($Q$54:Q261)*0.1+$O$8</f>
        <v>1.284853720317296E-4</v>
      </c>
      <c r="S261" s="4">
        <f>SUM($R$235:R261)</f>
        <v>3.5549893832756618E-3</v>
      </c>
      <c r="T261">
        <f t="shared" si="62"/>
        <v>1.2848590477609583E-4</v>
      </c>
      <c r="U261">
        <f t="shared" si="63"/>
        <v>3.5550034198721481E-3</v>
      </c>
      <c r="X261" s="1"/>
    </row>
    <row r="262" spans="1:24" x14ac:dyDescent="0.25">
      <c r="A262" s="7"/>
      <c r="B262">
        <f t="shared" si="64"/>
        <v>20.800000000000026</v>
      </c>
      <c r="C262">
        <f t="shared" si="49"/>
        <v>0</v>
      </c>
      <c r="D262">
        <f t="shared" si="50"/>
        <v>-1860.888565382161</v>
      </c>
      <c r="E262">
        <f t="shared" si="51"/>
        <v>0</v>
      </c>
      <c r="F262">
        <f t="shared" si="52"/>
        <v>36287.327024952137</v>
      </c>
      <c r="G262">
        <f t="shared" si="53"/>
        <v>0</v>
      </c>
      <c r="H262">
        <f t="shared" si="54"/>
        <v>38706.482159948995</v>
      </c>
      <c r="I262">
        <f t="shared" si="55"/>
        <v>38706.482159948995</v>
      </c>
      <c r="J262" s="41">
        <f t="shared" si="56"/>
        <v>1860.888565382161</v>
      </c>
      <c r="K262">
        <f t="shared" si="57"/>
        <v>14.602258881076491</v>
      </c>
      <c r="L262">
        <f t="shared" si="58"/>
        <v>36.277486907674358</v>
      </c>
      <c r="M262" s="41">
        <f t="shared" si="59"/>
        <v>64.508868641756777</v>
      </c>
      <c r="N262" s="5">
        <f t="shared" si="60"/>
        <v>0</v>
      </c>
      <c r="O262" s="4">
        <f>SUM($N$54:N262)*0.1+$O$30</f>
        <v>3.7E-7</v>
      </c>
      <c r="P262" s="4">
        <f>SUM($O$235:O262)</f>
        <v>1.0359999999999997E-5</v>
      </c>
      <c r="Q262" s="5">
        <f t="shared" si="61"/>
        <v>-2.5617998036976303E-6</v>
      </c>
      <c r="R262" s="4">
        <f>SUM($Q$54:Q262)*0.1+$O$8</f>
        <v>1.2822919205135984E-4</v>
      </c>
      <c r="S262" s="4">
        <f>SUM($R$235:R262)</f>
        <v>3.6832185753270215E-3</v>
      </c>
      <c r="T262">
        <f t="shared" si="62"/>
        <v>1.282297258600537E-4</v>
      </c>
      <c r="U262">
        <f t="shared" si="63"/>
        <v>3.6832331453811084E-3</v>
      </c>
      <c r="X262" s="1"/>
    </row>
    <row r="263" spans="1:24" x14ac:dyDescent="0.25">
      <c r="A263" s="7"/>
      <c r="B263">
        <f t="shared" si="64"/>
        <v>20.900000000000027</v>
      </c>
      <c r="C263">
        <f t="shared" si="49"/>
        <v>0</v>
      </c>
      <c r="D263">
        <f t="shared" si="50"/>
        <v>-1860.888565382161</v>
      </c>
      <c r="E263">
        <f t="shared" si="51"/>
        <v>0</v>
      </c>
      <c r="F263">
        <f t="shared" si="52"/>
        <v>36287.327024952137</v>
      </c>
      <c r="G263">
        <f t="shared" si="53"/>
        <v>0</v>
      </c>
      <c r="H263">
        <f t="shared" si="54"/>
        <v>38892.571016487214</v>
      </c>
      <c r="I263">
        <f t="shared" si="55"/>
        <v>38892.571016487214</v>
      </c>
      <c r="J263" s="41">
        <f t="shared" si="56"/>
        <v>1860.888565382161</v>
      </c>
      <c r="K263">
        <f t="shared" si="57"/>
        <v>14.672462048773975</v>
      </c>
      <c r="L263">
        <f t="shared" si="58"/>
        <v>36.277486907674358</v>
      </c>
      <c r="M263" s="41">
        <f t="shared" si="59"/>
        <v>64.524796098726</v>
      </c>
      <c r="N263" s="5">
        <f t="shared" si="60"/>
        <v>0</v>
      </c>
      <c r="O263" s="4">
        <f>SUM($N$54:N263)*0.1+$O$30</f>
        <v>3.7E-7</v>
      </c>
      <c r="P263" s="4">
        <f>SUM($O$235:O263)</f>
        <v>1.0729999999999997E-5</v>
      </c>
      <c r="Q263" s="5">
        <f t="shared" si="61"/>
        <v>-2.574116148907715E-6</v>
      </c>
      <c r="R263" s="4">
        <f>SUM($Q$54:Q263)*0.1+$O$8</f>
        <v>1.2797178043646906E-4</v>
      </c>
      <c r="S263" s="4">
        <f>SUM($R$235:R263)</f>
        <v>3.8111903557634906E-3</v>
      </c>
      <c r="T263">
        <f t="shared" si="62"/>
        <v>1.279723153188995E-4</v>
      </c>
      <c r="U263">
        <f t="shared" si="63"/>
        <v>3.8112054603189056E-3</v>
      </c>
      <c r="X263" s="1"/>
    </row>
    <row r="264" spans="1:24" x14ac:dyDescent="0.25">
      <c r="A264" s="7"/>
      <c r="B264">
        <f t="shared" si="64"/>
        <v>21.000000000000028</v>
      </c>
      <c r="C264">
        <f t="shared" si="49"/>
        <v>0</v>
      </c>
      <c r="D264">
        <f t="shared" si="50"/>
        <v>-1860.888565382161</v>
      </c>
      <c r="E264">
        <f t="shared" si="51"/>
        <v>0</v>
      </c>
      <c r="F264">
        <f t="shared" si="52"/>
        <v>36287.327024952137</v>
      </c>
      <c r="G264">
        <f t="shared" si="53"/>
        <v>0</v>
      </c>
      <c r="H264">
        <f t="shared" si="54"/>
        <v>39078.659873025434</v>
      </c>
      <c r="I264">
        <f t="shared" si="55"/>
        <v>39078.659873025434</v>
      </c>
      <c r="J264" s="41">
        <f t="shared" si="56"/>
        <v>1860.888565382161</v>
      </c>
      <c r="K264">
        <f t="shared" si="57"/>
        <v>14.74266521647146</v>
      </c>
      <c r="L264">
        <f t="shared" si="58"/>
        <v>36.277486907674358</v>
      </c>
      <c r="M264" s="41">
        <f t="shared" si="59"/>
        <v>64.540795987455951</v>
      </c>
      <c r="N264" s="5">
        <f t="shared" si="60"/>
        <v>0</v>
      </c>
      <c r="O264" s="4">
        <f>SUM($N$54:N264)*0.1+$O$30</f>
        <v>3.7E-7</v>
      </c>
      <c r="P264" s="4">
        <f>SUM($O$235:O264)</f>
        <v>1.1099999999999997E-5</v>
      </c>
      <c r="Q264" s="5">
        <f t="shared" si="61"/>
        <v>-2.5864324941178001E-6</v>
      </c>
      <c r="R264" s="4">
        <f>SUM($Q$54:Q264)*0.1+$O$8</f>
        <v>1.2771313718705729E-4</v>
      </c>
      <c r="S264" s="4">
        <f>SUM($R$235:R264)</f>
        <v>3.9389034929505481E-3</v>
      </c>
      <c r="T264">
        <f t="shared" si="62"/>
        <v>1.2771367315272126E-4</v>
      </c>
      <c r="U264">
        <f t="shared" si="63"/>
        <v>3.93891913305897E-3</v>
      </c>
      <c r="X264" s="1"/>
    </row>
    <row r="265" spans="1:24" x14ac:dyDescent="0.25">
      <c r="A265" s="7"/>
      <c r="B265">
        <f t="shared" si="64"/>
        <v>21.10000000000003</v>
      </c>
      <c r="C265">
        <f t="shared" si="49"/>
        <v>0</v>
      </c>
      <c r="D265">
        <f t="shared" si="50"/>
        <v>-1860.888565382161</v>
      </c>
      <c r="E265">
        <f t="shared" si="51"/>
        <v>0</v>
      </c>
      <c r="F265">
        <f t="shared" si="52"/>
        <v>36287.327024952137</v>
      </c>
      <c r="G265">
        <f t="shared" si="53"/>
        <v>0</v>
      </c>
      <c r="H265">
        <f t="shared" si="54"/>
        <v>39264.748729563653</v>
      </c>
      <c r="I265">
        <f t="shared" si="55"/>
        <v>39264.748729563653</v>
      </c>
      <c r="J265" s="41">
        <f t="shared" si="56"/>
        <v>1860.888565382161</v>
      </c>
      <c r="K265">
        <f t="shared" si="57"/>
        <v>14.812868384168944</v>
      </c>
      <c r="L265">
        <f t="shared" si="58"/>
        <v>36.277486907674358</v>
      </c>
      <c r="M265" s="41">
        <f t="shared" si="59"/>
        <v>64.556868254091796</v>
      </c>
      <c r="N265" s="5">
        <f t="shared" si="60"/>
        <v>0</v>
      </c>
      <c r="O265" s="4">
        <f>SUM($N$54:N265)*0.1+$O$30</f>
        <v>3.7E-7</v>
      </c>
      <c r="P265" s="4">
        <f>SUM($O$235:O265)</f>
        <v>1.1469999999999997E-5</v>
      </c>
      <c r="Q265" s="5">
        <f t="shared" si="61"/>
        <v>-2.5987488393278852E-6</v>
      </c>
      <c r="R265" s="4">
        <f>SUM($Q$54:Q265)*0.1+$O$8</f>
        <v>1.2745326230312451E-4</v>
      </c>
      <c r="S265" s="4">
        <f>SUM($R$235:R265)</f>
        <v>4.0663567552536722E-3</v>
      </c>
      <c r="T265">
        <f t="shared" si="62"/>
        <v>1.2745379936160813E-4</v>
      </c>
      <c r="U265">
        <f t="shared" si="63"/>
        <v>4.0663729319747807E-3</v>
      </c>
      <c r="X265" s="1"/>
    </row>
    <row r="266" spans="1:24" x14ac:dyDescent="0.25">
      <c r="A266" s="7"/>
      <c r="B266">
        <f t="shared" si="64"/>
        <v>21.200000000000031</v>
      </c>
      <c r="C266">
        <f t="shared" si="49"/>
        <v>0</v>
      </c>
      <c r="D266">
        <f t="shared" si="50"/>
        <v>-1860.888565382161</v>
      </c>
      <c r="E266">
        <f t="shared" si="51"/>
        <v>0</v>
      </c>
      <c r="F266">
        <f t="shared" si="52"/>
        <v>36287.327024952137</v>
      </c>
      <c r="G266">
        <f t="shared" si="53"/>
        <v>0</v>
      </c>
      <c r="H266">
        <f t="shared" si="54"/>
        <v>39450.837586101872</v>
      </c>
      <c r="I266">
        <f t="shared" si="55"/>
        <v>39450.837586101872</v>
      </c>
      <c r="J266" s="41">
        <f t="shared" si="56"/>
        <v>1860.888565382161</v>
      </c>
      <c r="K266">
        <f t="shared" si="57"/>
        <v>14.883071551866427</v>
      </c>
      <c r="L266">
        <f t="shared" si="58"/>
        <v>36.277486907674358</v>
      </c>
      <c r="M266" s="41">
        <f t="shared" si="59"/>
        <v>64.573012844588789</v>
      </c>
      <c r="N266" s="5">
        <f t="shared" si="60"/>
        <v>0</v>
      </c>
      <c r="O266" s="4">
        <f>SUM($N$54:N266)*0.1+$O$30</f>
        <v>3.7E-7</v>
      </c>
      <c r="P266" s="4">
        <f>SUM($O$235:O266)</f>
        <v>1.1839999999999997E-5</v>
      </c>
      <c r="Q266" s="5">
        <f t="shared" si="61"/>
        <v>-2.6110651845379699E-6</v>
      </c>
      <c r="R266" s="4">
        <f>SUM($Q$54:Q266)*0.1+$O$8</f>
        <v>1.2719215578467068E-4</v>
      </c>
      <c r="S266" s="4">
        <f>SUM($R$235:R266)</f>
        <v>4.1935489110383429E-3</v>
      </c>
      <c r="T266">
        <f t="shared" si="62"/>
        <v>1.2719269394565057E-4</v>
      </c>
      <c r="U266">
        <f t="shared" si="63"/>
        <v>4.1935656254398681E-3</v>
      </c>
      <c r="X266" s="1"/>
    </row>
    <row r="267" spans="1:24" x14ac:dyDescent="0.25">
      <c r="A267" s="7"/>
      <c r="B267">
        <f t="shared" si="64"/>
        <v>21.300000000000033</v>
      </c>
      <c r="C267">
        <f t="shared" si="49"/>
        <v>0</v>
      </c>
      <c r="D267">
        <f t="shared" si="50"/>
        <v>-1860.888565382161</v>
      </c>
      <c r="E267">
        <f t="shared" si="51"/>
        <v>0</v>
      </c>
      <c r="F267">
        <f t="shared" si="52"/>
        <v>36287.327024952137</v>
      </c>
      <c r="G267">
        <f t="shared" si="53"/>
        <v>0</v>
      </c>
      <c r="H267">
        <f t="shared" si="54"/>
        <v>39636.926442640091</v>
      </c>
      <c r="I267">
        <f t="shared" si="55"/>
        <v>39636.926442640091</v>
      </c>
      <c r="J267" s="41">
        <f t="shared" si="56"/>
        <v>1860.888565382161</v>
      </c>
      <c r="K267">
        <f t="shared" si="57"/>
        <v>14.953274719563913</v>
      </c>
      <c r="L267">
        <f t="shared" si="58"/>
        <v>36.277486907674358</v>
      </c>
      <c r="M267" s="41">
        <f t="shared" si="59"/>
        <v>64.589229704713176</v>
      </c>
      <c r="N267" s="5">
        <f t="shared" si="60"/>
        <v>0</v>
      </c>
      <c r="O267" s="4">
        <f>SUM($N$54:N267)*0.1+$O$30</f>
        <v>3.7E-7</v>
      </c>
      <c r="P267" s="4">
        <f>SUM($O$235:O267)</f>
        <v>1.2209999999999997E-5</v>
      </c>
      <c r="Q267" s="5">
        <f t="shared" si="61"/>
        <v>-2.623381529748055E-6</v>
      </c>
      <c r="R267" s="4">
        <f>SUM($Q$54:Q267)*0.1+$O$8</f>
        <v>1.269298176316959E-4</v>
      </c>
      <c r="S267" s="4">
        <f>SUM($R$235:R267)</f>
        <v>4.3204787286700392E-3</v>
      </c>
      <c r="T267">
        <f t="shared" si="62"/>
        <v>1.269303569049405E-4</v>
      </c>
      <c r="U267">
        <f t="shared" si="63"/>
        <v>4.3204959818278132E-3</v>
      </c>
      <c r="X267" s="1"/>
    </row>
    <row r="268" spans="1:24" x14ac:dyDescent="0.25">
      <c r="A268" s="7"/>
      <c r="B268">
        <f t="shared" si="64"/>
        <v>21.400000000000034</v>
      </c>
      <c r="C268">
        <f t="shared" si="49"/>
        <v>0</v>
      </c>
      <c r="D268">
        <f t="shared" si="50"/>
        <v>-1860.888565382161</v>
      </c>
      <c r="E268">
        <f t="shared" si="51"/>
        <v>0</v>
      </c>
      <c r="F268">
        <f t="shared" si="52"/>
        <v>36287.327024952137</v>
      </c>
      <c r="G268">
        <f t="shared" si="53"/>
        <v>0</v>
      </c>
      <c r="H268">
        <f t="shared" si="54"/>
        <v>39823.015299178311</v>
      </c>
      <c r="I268">
        <f t="shared" si="55"/>
        <v>39823.015299178311</v>
      </c>
      <c r="J268" s="41">
        <f t="shared" si="56"/>
        <v>1860.888565382161</v>
      </c>
      <c r="K268">
        <f t="shared" si="57"/>
        <v>15.023477887261397</v>
      </c>
      <c r="L268">
        <f t="shared" si="58"/>
        <v>36.277486907674358</v>
      </c>
      <c r="M268" s="41">
        <f t="shared" si="59"/>
        <v>64.605518780042985</v>
      </c>
      <c r="N268" s="5">
        <f t="shared" si="60"/>
        <v>0</v>
      </c>
      <c r="O268" s="4">
        <f>SUM($N$54:N268)*0.1+$O$30</f>
        <v>3.7E-7</v>
      </c>
      <c r="P268" s="4">
        <f>SUM($O$235:O268)</f>
        <v>1.2579999999999996E-5</v>
      </c>
      <c r="Q268" s="5">
        <f t="shared" si="61"/>
        <v>-2.6356978749581401E-6</v>
      </c>
      <c r="R268" s="4">
        <f>SUM($Q$54:Q268)*0.1+$O$8</f>
        <v>1.2666624784420007E-4</v>
      </c>
      <c r="S268" s="4">
        <f>SUM($R$235:R268)</f>
        <v>4.4471449765142394E-3</v>
      </c>
      <c r="T268">
        <f t="shared" si="62"/>
        <v>1.26666788239571E-4</v>
      </c>
      <c r="U268">
        <f t="shared" si="63"/>
        <v>4.4471627695122466E-3</v>
      </c>
      <c r="X268" s="1"/>
    </row>
    <row r="269" spans="1:24" x14ac:dyDescent="0.25">
      <c r="A269" s="7"/>
      <c r="B269">
        <f t="shared" si="64"/>
        <v>21.500000000000036</v>
      </c>
      <c r="C269">
        <f t="shared" si="49"/>
        <v>0</v>
      </c>
      <c r="D269">
        <f t="shared" si="50"/>
        <v>-1860.888565382161</v>
      </c>
      <c r="E269">
        <f t="shared" si="51"/>
        <v>0</v>
      </c>
      <c r="F269">
        <f t="shared" si="52"/>
        <v>36287.327024952137</v>
      </c>
      <c r="G269">
        <f t="shared" si="53"/>
        <v>0</v>
      </c>
      <c r="H269">
        <f t="shared" si="54"/>
        <v>40009.10415571653</v>
      </c>
      <c r="I269">
        <f t="shared" si="55"/>
        <v>40009.10415571653</v>
      </c>
      <c r="J269" s="41">
        <f t="shared" si="56"/>
        <v>1860.888565382161</v>
      </c>
      <c r="K269">
        <f t="shared" si="57"/>
        <v>15.09368105495888</v>
      </c>
      <c r="L269">
        <f t="shared" si="58"/>
        <v>36.277486907674358</v>
      </c>
      <c r="M269" s="41">
        <f t="shared" si="59"/>
        <v>64.621880015968884</v>
      </c>
      <c r="N269" s="5">
        <f t="shared" si="60"/>
        <v>0</v>
      </c>
      <c r="O269" s="4">
        <f>SUM($N$54:N269)*0.1+$O$30</f>
        <v>3.7E-7</v>
      </c>
      <c r="P269" s="4">
        <f>SUM($O$235:O269)</f>
        <v>1.2949999999999996E-5</v>
      </c>
      <c r="Q269" s="5">
        <f t="shared" si="61"/>
        <v>-2.6480142201682248E-6</v>
      </c>
      <c r="R269" s="4">
        <f>SUM($Q$54:Q269)*0.1+$O$8</f>
        <v>1.2640144642218326E-4</v>
      </c>
      <c r="S269" s="4">
        <f>SUM($R$235:R269)</f>
        <v>4.5735464229364224E-3</v>
      </c>
      <c r="T269">
        <f t="shared" si="62"/>
        <v>1.2640198794963657E-4</v>
      </c>
      <c r="U269">
        <f t="shared" si="63"/>
        <v>4.5735647568668518E-3</v>
      </c>
      <c r="X269" s="1"/>
    </row>
    <row r="270" spans="1:24" x14ac:dyDescent="0.25">
      <c r="A270" s="7"/>
      <c r="B270">
        <f t="shared" si="64"/>
        <v>21.600000000000037</v>
      </c>
      <c r="C270">
        <f t="shared" si="49"/>
        <v>0</v>
      </c>
      <c r="D270">
        <f t="shared" si="50"/>
        <v>-1860.888565382161</v>
      </c>
      <c r="E270">
        <f t="shared" si="51"/>
        <v>0</v>
      </c>
      <c r="F270">
        <f t="shared" si="52"/>
        <v>36287.327024952137</v>
      </c>
      <c r="G270">
        <f t="shared" si="53"/>
        <v>0</v>
      </c>
      <c r="H270">
        <f t="shared" si="54"/>
        <v>40195.193012254749</v>
      </c>
      <c r="I270">
        <f t="shared" si="55"/>
        <v>40195.193012254749</v>
      </c>
      <c r="J270" s="41">
        <f t="shared" si="56"/>
        <v>1860.888565382161</v>
      </c>
      <c r="K270">
        <f t="shared" si="57"/>
        <v>15.163884222656364</v>
      </c>
      <c r="L270">
        <f t="shared" si="58"/>
        <v>36.277486907674358</v>
      </c>
      <c r="M270" s="41">
        <f t="shared" si="59"/>
        <v>64.638313357695068</v>
      </c>
      <c r="N270" s="5">
        <f t="shared" si="60"/>
        <v>0</v>
      </c>
      <c r="O270" s="4">
        <f>SUM($N$54:N270)*0.1+$O$30</f>
        <v>3.7E-7</v>
      </c>
      <c r="P270" s="4">
        <f>SUM($O$235:O270)</f>
        <v>1.3319999999999996E-5</v>
      </c>
      <c r="Q270" s="5">
        <f t="shared" si="61"/>
        <v>-2.6603305653783099E-6</v>
      </c>
      <c r="R270" s="4">
        <f>SUM($Q$54:Q270)*0.1+$O$8</f>
        <v>1.2613541336564541E-4</v>
      </c>
      <c r="S270" s="4">
        <f>SUM($R$235:R270)</f>
        <v>4.6996818363020682E-3</v>
      </c>
      <c r="T270">
        <f t="shared" si="62"/>
        <v>1.2613595603523303E-4</v>
      </c>
      <c r="U270">
        <f t="shared" si="63"/>
        <v>4.699700712265365E-3</v>
      </c>
      <c r="X270" s="1"/>
    </row>
    <row r="271" spans="1:24" x14ac:dyDescent="0.25">
      <c r="A271" s="7"/>
      <c r="B271">
        <f t="shared" si="64"/>
        <v>21.700000000000038</v>
      </c>
      <c r="C271">
        <f t="shared" si="49"/>
        <v>0</v>
      </c>
      <c r="D271">
        <f t="shared" si="50"/>
        <v>-1860.888565382161</v>
      </c>
      <c r="E271">
        <f t="shared" si="51"/>
        <v>0</v>
      </c>
      <c r="F271">
        <f t="shared" si="52"/>
        <v>36287.327024952137</v>
      </c>
      <c r="G271">
        <f t="shared" si="53"/>
        <v>0</v>
      </c>
      <c r="H271">
        <f t="shared" si="54"/>
        <v>40381.281868792968</v>
      </c>
      <c r="I271">
        <f t="shared" si="55"/>
        <v>40381.281868792968</v>
      </c>
      <c r="J271" s="41">
        <f t="shared" si="56"/>
        <v>1860.888565382161</v>
      </c>
      <c r="K271">
        <f t="shared" si="57"/>
        <v>15.234087390353849</v>
      </c>
      <c r="L271">
        <f t="shared" si="58"/>
        <v>36.277486907674358</v>
      </c>
      <c r="M271" s="41">
        <f t="shared" si="59"/>
        <v>64.654818750240054</v>
      </c>
      <c r="N271" s="5">
        <f t="shared" si="60"/>
        <v>0</v>
      </c>
      <c r="O271" s="4">
        <f>SUM($N$54:N271)*0.1+$O$30</f>
        <v>3.7E-7</v>
      </c>
      <c r="P271" s="4">
        <f>SUM($O$235:O271)</f>
        <v>1.3689999999999996E-5</v>
      </c>
      <c r="Q271" s="5">
        <f t="shared" si="61"/>
        <v>-2.672646910588395E-6</v>
      </c>
      <c r="R271" s="4">
        <f>SUM($Q$54:Q271)*0.1+$O$8</f>
        <v>1.2586814867458659E-4</v>
      </c>
      <c r="S271" s="4">
        <f>SUM($R$235:R271)</f>
        <v>4.8255499849766551E-3</v>
      </c>
      <c r="T271">
        <f t="shared" si="62"/>
        <v>1.2586869249645773E-4</v>
      </c>
      <c r="U271">
        <f t="shared" si="63"/>
        <v>4.8255694040815738E-3</v>
      </c>
      <c r="X271" s="1"/>
    </row>
    <row r="272" spans="1:24" x14ac:dyDescent="0.25">
      <c r="A272" s="7"/>
      <c r="B272">
        <f t="shared" si="64"/>
        <v>21.80000000000004</v>
      </c>
      <c r="C272">
        <f t="shared" si="49"/>
        <v>0</v>
      </c>
      <c r="D272">
        <f t="shared" si="50"/>
        <v>-1860.888565382161</v>
      </c>
      <c r="E272">
        <f t="shared" si="51"/>
        <v>0</v>
      </c>
      <c r="F272">
        <f t="shared" si="52"/>
        <v>36287.327024952137</v>
      </c>
      <c r="G272">
        <f t="shared" si="53"/>
        <v>0</v>
      </c>
      <c r="H272">
        <f t="shared" si="54"/>
        <v>40567.37072533118</v>
      </c>
      <c r="I272">
        <f t="shared" si="55"/>
        <v>40567.37072533118</v>
      </c>
      <c r="J272" s="41">
        <f t="shared" si="56"/>
        <v>1860.888565382161</v>
      </c>
      <c r="K272">
        <f t="shared" si="57"/>
        <v>15.304290558051331</v>
      </c>
      <c r="L272">
        <f t="shared" si="58"/>
        <v>36.277486907674358</v>
      </c>
      <c r="M272" s="41">
        <f t="shared" si="59"/>
        <v>64.67139613843753</v>
      </c>
      <c r="N272" s="5">
        <f t="shared" si="60"/>
        <v>0</v>
      </c>
      <c r="O272" s="4">
        <f>SUM($N$54:N272)*0.1+$O$30</f>
        <v>3.7E-7</v>
      </c>
      <c r="P272" s="4">
        <f>SUM($O$235:O272)</f>
        <v>1.4059999999999996E-5</v>
      </c>
      <c r="Q272" s="5">
        <f t="shared" si="61"/>
        <v>-2.6849632557984792E-6</v>
      </c>
      <c r="R272" s="4">
        <f>SUM($Q$54:Q272)*0.1+$O$8</f>
        <v>1.2559965234900674E-4</v>
      </c>
      <c r="S272" s="4">
        <f>SUM($R$235:R272)</f>
        <v>4.951149637325662E-3</v>
      </c>
      <c r="T272">
        <f t="shared" si="62"/>
        <v>1.2560019733340929E-4</v>
      </c>
      <c r="U272">
        <f t="shared" si="63"/>
        <v>4.9511696006893195E-3</v>
      </c>
      <c r="X272" s="1"/>
    </row>
    <row r="273" spans="1:24" x14ac:dyDescent="0.25">
      <c r="A273" s="7"/>
      <c r="B273">
        <f t="shared" si="64"/>
        <v>21.900000000000041</v>
      </c>
      <c r="C273">
        <f t="shared" si="49"/>
        <v>0</v>
      </c>
      <c r="D273">
        <f t="shared" si="50"/>
        <v>-1860.888565382161</v>
      </c>
      <c r="E273">
        <f t="shared" si="51"/>
        <v>0</v>
      </c>
      <c r="F273">
        <f t="shared" si="52"/>
        <v>36287.327024952137</v>
      </c>
      <c r="G273">
        <f t="shared" si="53"/>
        <v>0</v>
      </c>
      <c r="H273">
        <f t="shared" si="54"/>
        <v>40753.4595818694</v>
      </c>
      <c r="I273">
        <f t="shared" si="55"/>
        <v>40753.4595818694</v>
      </c>
      <c r="J273" s="41">
        <f t="shared" si="56"/>
        <v>1860.888565382161</v>
      </c>
      <c r="K273">
        <f t="shared" si="57"/>
        <v>15.374493725748815</v>
      </c>
      <c r="L273">
        <f t="shared" si="58"/>
        <v>36.277486907674358</v>
      </c>
      <c r="M273" s="41">
        <f t="shared" si="59"/>
        <v>64.688045466937268</v>
      </c>
      <c r="N273" s="5">
        <f t="shared" si="60"/>
        <v>0</v>
      </c>
      <c r="O273" s="4">
        <f>SUM($N$54:N273)*0.1+$O$30</f>
        <v>3.7E-7</v>
      </c>
      <c r="P273" s="4">
        <f>SUM($O$235:O273)</f>
        <v>1.4429999999999996E-5</v>
      </c>
      <c r="Q273" s="5">
        <f t="shared" si="61"/>
        <v>-2.6972796010085644E-6</v>
      </c>
      <c r="R273" s="4">
        <f>SUM($Q$54:Q273)*0.1+$O$8</f>
        <v>1.2532992438890587E-4</v>
      </c>
      <c r="S273" s="4">
        <f>SUM($R$235:R273)</f>
        <v>5.0764795617145681E-3</v>
      </c>
      <c r="T273">
        <f t="shared" si="62"/>
        <v>1.2533047054618786E-4</v>
      </c>
      <c r="U273">
        <f t="shared" si="63"/>
        <v>5.0765000704624964E-3</v>
      </c>
      <c r="X273" s="1"/>
    </row>
    <row r="274" spans="1:24" x14ac:dyDescent="0.25">
      <c r="A274" s="7"/>
      <c r="B274">
        <f t="shared" si="64"/>
        <v>22.000000000000043</v>
      </c>
      <c r="C274">
        <f t="shared" si="49"/>
        <v>0</v>
      </c>
      <c r="D274">
        <f t="shared" si="50"/>
        <v>-1860.888565382161</v>
      </c>
      <c r="E274">
        <f t="shared" si="51"/>
        <v>0</v>
      </c>
      <c r="F274">
        <f t="shared" si="52"/>
        <v>36287.327024952137</v>
      </c>
      <c r="G274">
        <f t="shared" si="53"/>
        <v>0</v>
      </c>
      <c r="H274">
        <f t="shared" si="54"/>
        <v>40939.548438407619</v>
      </c>
      <c r="I274">
        <f t="shared" si="55"/>
        <v>40939.548438407619</v>
      </c>
      <c r="J274" s="41">
        <f t="shared" si="56"/>
        <v>1860.888565382161</v>
      </c>
      <c r="K274">
        <f t="shared" si="57"/>
        <v>15.444696893446299</v>
      </c>
      <c r="L274">
        <f t="shared" si="58"/>
        <v>36.277486907674358</v>
      </c>
      <c r="M274" s="41">
        <f t="shared" si="59"/>
        <v>64.704766680205893</v>
      </c>
      <c r="N274" s="5">
        <f t="shared" si="60"/>
        <v>0</v>
      </c>
      <c r="O274" s="4">
        <f>SUM($N$54:N274)*0.1+$O$30</f>
        <v>3.7E-7</v>
      </c>
      <c r="P274" s="4">
        <f>SUM($O$235:O274)</f>
        <v>1.4799999999999996E-5</v>
      </c>
      <c r="Q274" s="5">
        <f t="shared" si="61"/>
        <v>-2.709595946218649E-6</v>
      </c>
      <c r="R274" s="4">
        <f>SUM($Q$54:Q274)*0.1+$O$8</f>
        <v>1.2505896479428401E-4</v>
      </c>
      <c r="S274" s="4">
        <f>SUM($R$235:R274)</f>
        <v>5.2015385265088525E-3</v>
      </c>
      <c r="T274">
        <f t="shared" si="62"/>
        <v>1.2505951213489508E-4</v>
      </c>
      <c r="U274">
        <f t="shared" si="63"/>
        <v>5.2015595817750549E-3</v>
      </c>
      <c r="X274" s="1"/>
    </row>
    <row r="275" spans="1:24" x14ac:dyDescent="0.25">
      <c r="A275" s="7"/>
      <c r="B275">
        <f t="shared" si="64"/>
        <v>22.100000000000044</v>
      </c>
      <c r="C275">
        <f t="shared" si="49"/>
        <v>0</v>
      </c>
      <c r="D275">
        <f t="shared" si="50"/>
        <v>-1860.888565382161</v>
      </c>
      <c r="E275">
        <f t="shared" si="51"/>
        <v>0</v>
      </c>
      <c r="F275">
        <f t="shared" si="52"/>
        <v>36287.327024952137</v>
      </c>
      <c r="G275">
        <f t="shared" si="53"/>
        <v>0</v>
      </c>
      <c r="H275">
        <f t="shared" si="54"/>
        <v>41125.637294945838</v>
      </c>
      <c r="I275">
        <f t="shared" si="55"/>
        <v>41125.637294945838</v>
      </c>
      <c r="J275" s="41">
        <f t="shared" si="56"/>
        <v>1860.888565382161</v>
      </c>
      <c r="K275">
        <f t="shared" si="57"/>
        <v>15.514900061143782</v>
      </c>
      <c r="L275">
        <f t="shared" si="58"/>
        <v>36.277486907674358</v>
      </c>
      <c r="M275" s="41">
        <f t="shared" si="59"/>
        <v>64.7215597225278</v>
      </c>
      <c r="N275" s="5">
        <f t="shared" si="60"/>
        <v>0</v>
      </c>
      <c r="O275" s="4">
        <f>SUM($N$54:N275)*0.1+$O$30</f>
        <v>3.7E-7</v>
      </c>
      <c r="P275" s="4">
        <f>SUM($O$235:O275)</f>
        <v>1.5169999999999995E-5</v>
      </c>
      <c r="Q275" s="5">
        <f t="shared" si="61"/>
        <v>-2.7219122914287341E-6</v>
      </c>
      <c r="R275" s="4">
        <f>SUM($Q$54:Q275)*0.1+$O$8</f>
        <v>1.2478677356514114E-4</v>
      </c>
      <c r="S275" s="4">
        <f>SUM($R$235:R275)</f>
        <v>5.3263253000739932E-3</v>
      </c>
      <c r="T275">
        <f t="shared" si="62"/>
        <v>1.24787322099634E-4</v>
      </c>
      <c r="U275">
        <f t="shared" si="63"/>
        <v>5.3263469030009969E-3</v>
      </c>
      <c r="X275" s="1"/>
    </row>
    <row r="276" spans="1:24" x14ac:dyDescent="0.25">
      <c r="A276" s="7"/>
      <c r="B276">
        <f t="shared" si="64"/>
        <v>22.200000000000045</v>
      </c>
      <c r="C276">
        <f t="shared" si="49"/>
        <v>0</v>
      </c>
      <c r="D276">
        <f t="shared" si="50"/>
        <v>-1860.888565382161</v>
      </c>
      <c r="E276">
        <f t="shared" si="51"/>
        <v>0</v>
      </c>
      <c r="F276">
        <f t="shared" si="52"/>
        <v>36287.327024952137</v>
      </c>
      <c r="G276">
        <f t="shared" si="53"/>
        <v>0</v>
      </c>
      <c r="H276">
        <f t="shared" si="54"/>
        <v>41311.726151484057</v>
      </c>
      <c r="I276">
        <f t="shared" si="55"/>
        <v>41311.726151484057</v>
      </c>
      <c r="J276" s="41">
        <f t="shared" si="56"/>
        <v>1860.888565382161</v>
      </c>
      <c r="K276">
        <f t="shared" si="57"/>
        <v>15.585103228841268</v>
      </c>
      <c r="L276">
        <f t="shared" si="58"/>
        <v>36.277486907674358</v>
      </c>
      <c r="M276" s="41">
        <f t="shared" si="59"/>
        <v>64.738424538005958</v>
      </c>
      <c r="N276" s="5">
        <f t="shared" si="60"/>
        <v>0</v>
      </c>
      <c r="O276" s="4">
        <f>SUM($N$54:N276)*0.1+$O$30</f>
        <v>3.7E-7</v>
      </c>
      <c r="P276" s="4">
        <f>SUM($O$235:O276)</f>
        <v>1.5539999999999997E-5</v>
      </c>
      <c r="Q276" s="5">
        <f t="shared" si="61"/>
        <v>-2.7342286366388192E-6</v>
      </c>
      <c r="R276" s="4">
        <f>SUM($Q$54:Q276)*0.1+$O$8</f>
        <v>1.2451335070147725E-4</v>
      </c>
      <c r="S276" s="4">
        <f>SUM($R$235:R276)</f>
        <v>5.4508386507754704E-3</v>
      </c>
      <c r="T276">
        <f t="shared" si="62"/>
        <v>1.245139004405093E-4</v>
      </c>
      <c r="U276">
        <f t="shared" si="63"/>
        <v>5.4508608025143832E-3</v>
      </c>
      <c r="X276" s="1"/>
    </row>
    <row r="277" spans="1:24" x14ac:dyDescent="0.25">
      <c r="A277" s="7"/>
      <c r="B277">
        <f t="shared" si="64"/>
        <v>22.300000000000047</v>
      </c>
      <c r="C277">
        <f t="shared" si="49"/>
        <v>0</v>
      </c>
      <c r="D277">
        <f t="shared" si="50"/>
        <v>-1860.888565382161</v>
      </c>
      <c r="E277">
        <f t="shared" si="51"/>
        <v>0</v>
      </c>
      <c r="F277">
        <f t="shared" si="52"/>
        <v>36287.327024952137</v>
      </c>
      <c r="G277">
        <f t="shared" si="53"/>
        <v>0</v>
      </c>
      <c r="H277">
        <f t="shared" si="54"/>
        <v>41497.815008022277</v>
      </c>
      <c r="I277">
        <f t="shared" si="55"/>
        <v>41497.815008022277</v>
      </c>
      <c r="J277" s="41">
        <f t="shared" si="56"/>
        <v>1860.888565382161</v>
      </c>
      <c r="K277">
        <f t="shared" si="57"/>
        <v>15.655306396538752</v>
      </c>
      <c r="L277">
        <f t="shared" si="58"/>
        <v>36.277486907674358</v>
      </c>
      <c r="M277" s="41">
        <f t="shared" si="59"/>
        <v>64.755361070562813</v>
      </c>
      <c r="N277" s="5">
        <f t="shared" si="60"/>
        <v>0</v>
      </c>
      <c r="O277" s="4">
        <f>SUM($N$54:N277)*0.1+$O$30</f>
        <v>3.7E-7</v>
      </c>
      <c r="P277" s="4">
        <f>SUM($O$235:O277)</f>
        <v>1.5909999999999998E-5</v>
      </c>
      <c r="Q277" s="5">
        <f t="shared" si="61"/>
        <v>-2.7465449818489039E-6</v>
      </c>
      <c r="R277" s="4">
        <f>SUM($Q$54:Q277)*0.1+$O$8</f>
        <v>1.2423869620329238E-4</v>
      </c>
      <c r="S277" s="4">
        <f>SUM($R$235:R277)</f>
        <v>5.5750773469787629E-3</v>
      </c>
      <c r="T277">
        <f t="shared" si="62"/>
        <v>1.2423924715762718E-4</v>
      </c>
      <c r="U277">
        <f t="shared" si="63"/>
        <v>5.575100048689329E-3</v>
      </c>
      <c r="X277" s="1"/>
    </row>
    <row r="278" spans="1:24" x14ac:dyDescent="0.25">
      <c r="A278" s="7"/>
      <c r="B278">
        <f t="shared" si="64"/>
        <v>22.400000000000048</v>
      </c>
      <c r="C278">
        <f t="shared" si="49"/>
        <v>0</v>
      </c>
      <c r="D278">
        <f t="shared" si="50"/>
        <v>-1860.888565382161</v>
      </c>
      <c r="E278">
        <f t="shared" si="51"/>
        <v>0</v>
      </c>
      <c r="F278">
        <f t="shared" si="52"/>
        <v>36287.327024952137</v>
      </c>
      <c r="G278">
        <f t="shared" si="53"/>
        <v>0</v>
      </c>
      <c r="H278">
        <f t="shared" si="54"/>
        <v>41683.903864560496</v>
      </c>
      <c r="I278">
        <f t="shared" si="55"/>
        <v>41683.903864560496</v>
      </c>
      <c r="J278" s="41">
        <f t="shared" si="56"/>
        <v>1860.888565382161</v>
      </c>
      <c r="K278">
        <f t="shared" si="57"/>
        <v>15.725509564236235</v>
      </c>
      <c r="L278">
        <f t="shared" si="58"/>
        <v>36.277486907674358</v>
      </c>
      <c r="M278" s="41">
        <f t="shared" si="59"/>
        <v>64.772369263941087</v>
      </c>
      <c r="N278" s="5">
        <f t="shared" si="60"/>
        <v>0</v>
      </c>
      <c r="O278" s="4">
        <f>SUM($N$54:N278)*0.1+$O$30</f>
        <v>3.7E-7</v>
      </c>
      <c r="P278" s="4">
        <f>SUM($O$235:O278)</f>
        <v>1.628E-5</v>
      </c>
      <c r="Q278" s="5">
        <f t="shared" si="61"/>
        <v>-2.758861327058989E-6</v>
      </c>
      <c r="R278" s="4">
        <f>SUM($Q$54:Q278)*0.1+$O$8</f>
        <v>1.2396281007058646E-4</v>
      </c>
      <c r="S278" s="4">
        <f>SUM($R$235:R278)</f>
        <v>5.6990401570493491E-3</v>
      </c>
      <c r="T278">
        <f t="shared" si="62"/>
        <v>1.2396336225109535E-4</v>
      </c>
      <c r="U278">
        <f t="shared" si="63"/>
        <v>5.6990634099000044E-3</v>
      </c>
      <c r="X278" s="1"/>
    </row>
    <row r="279" spans="1:24" x14ac:dyDescent="0.25">
      <c r="A279" s="7"/>
      <c r="B279">
        <f t="shared" si="64"/>
        <v>22.50000000000005</v>
      </c>
      <c r="C279">
        <f t="shared" si="49"/>
        <v>0</v>
      </c>
      <c r="D279">
        <f t="shared" si="50"/>
        <v>-1860.888565382161</v>
      </c>
      <c r="E279">
        <f t="shared" si="51"/>
        <v>0</v>
      </c>
      <c r="F279">
        <f t="shared" si="52"/>
        <v>36287.327024952137</v>
      </c>
      <c r="G279">
        <f t="shared" si="53"/>
        <v>0</v>
      </c>
      <c r="H279">
        <f t="shared" si="54"/>
        <v>41869.992721098715</v>
      </c>
      <c r="I279">
        <f t="shared" si="55"/>
        <v>41869.992721098715</v>
      </c>
      <c r="J279" s="41">
        <f t="shared" si="56"/>
        <v>1860.888565382161</v>
      </c>
      <c r="K279">
        <f t="shared" si="57"/>
        <v>15.795712731933721</v>
      </c>
      <c r="L279">
        <f t="shared" si="58"/>
        <v>36.277486907674358</v>
      </c>
      <c r="M279" s="41">
        <f t="shared" si="59"/>
        <v>64.789449061704687</v>
      </c>
      <c r="N279" s="5">
        <f t="shared" si="60"/>
        <v>0</v>
      </c>
      <c r="O279" s="4">
        <f>SUM($N$54:N279)*0.1+$O$30</f>
        <v>3.7E-7</v>
      </c>
      <c r="P279" s="4">
        <f>SUM($O$235:O279)</f>
        <v>1.6650000000000002E-5</v>
      </c>
      <c r="Q279" s="5">
        <f t="shared" si="61"/>
        <v>-2.7711776722690741E-6</v>
      </c>
      <c r="R279" s="4">
        <f>SUM($Q$54:Q279)*0.1+$O$8</f>
        <v>1.2368569230335956E-4</v>
      </c>
      <c r="S279" s="4">
        <f>SUM($R$235:R279)</f>
        <v>5.8227258493527088E-3</v>
      </c>
      <c r="T279">
        <f t="shared" si="62"/>
        <v>1.2368624572102322E-4</v>
      </c>
      <c r="U279">
        <f t="shared" si="63"/>
        <v>5.8227496545206394E-3</v>
      </c>
      <c r="X279" s="1"/>
    </row>
    <row r="280" spans="1:24" x14ac:dyDescent="0.25">
      <c r="A280" s="7"/>
      <c r="B280">
        <f t="shared" si="64"/>
        <v>22.600000000000051</v>
      </c>
      <c r="C280">
        <f t="shared" si="49"/>
        <v>0</v>
      </c>
      <c r="D280">
        <f t="shared" si="50"/>
        <v>-1860.888565382161</v>
      </c>
      <c r="E280">
        <f t="shared" si="51"/>
        <v>0</v>
      </c>
      <c r="F280">
        <f t="shared" si="52"/>
        <v>36287.327024952137</v>
      </c>
      <c r="G280">
        <f t="shared" si="53"/>
        <v>0</v>
      </c>
      <c r="H280">
        <f t="shared" si="54"/>
        <v>42056.081577636935</v>
      </c>
      <c r="I280">
        <f t="shared" si="55"/>
        <v>42056.081577636935</v>
      </c>
      <c r="J280" s="41">
        <f t="shared" si="56"/>
        <v>1860.888565382161</v>
      </c>
      <c r="K280">
        <f t="shared" si="57"/>
        <v>15.865915899631204</v>
      </c>
      <c r="L280">
        <f t="shared" si="58"/>
        <v>36.277486907674358</v>
      </c>
      <c r="M280" s="41">
        <f t="shared" si="59"/>
        <v>64.806600407239571</v>
      </c>
      <c r="N280" s="5">
        <f t="shared" si="60"/>
        <v>0</v>
      </c>
      <c r="O280" s="4">
        <f>SUM($N$54:N280)*0.1+$O$30</f>
        <v>3.7E-7</v>
      </c>
      <c r="P280" s="4">
        <f>SUM($O$235:O280)</f>
        <v>1.7020000000000003E-5</v>
      </c>
      <c r="Q280" s="5">
        <f t="shared" si="61"/>
        <v>-2.7834940174791588E-6</v>
      </c>
      <c r="R280" s="4">
        <f>SUM($Q$54:Q280)*0.1+$O$8</f>
        <v>1.2340734290161164E-4</v>
      </c>
      <c r="S280" s="4">
        <f>SUM($R$235:R280)</f>
        <v>5.9461331922543203E-3</v>
      </c>
      <c r="T280">
        <f t="shared" si="62"/>
        <v>1.2340789756752182E-4</v>
      </c>
      <c r="U280">
        <f t="shared" si="63"/>
        <v>5.9461575509255184E-3</v>
      </c>
      <c r="X280" s="1"/>
    </row>
    <row r="281" spans="1:24" x14ac:dyDescent="0.25">
      <c r="A281" s="7"/>
      <c r="B281">
        <f t="shared" si="64"/>
        <v>22.700000000000053</v>
      </c>
      <c r="C281">
        <f t="shared" si="49"/>
        <v>0</v>
      </c>
      <c r="D281">
        <f t="shared" si="50"/>
        <v>-1860.888565382161</v>
      </c>
      <c r="E281">
        <f t="shared" si="51"/>
        <v>0</v>
      </c>
      <c r="F281">
        <f t="shared" si="52"/>
        <v>36287.327024952137</v>
      </c>
      <c r="G281">
        <f t="shared" si="53"/>
        <v>0</v>
      </c>
      <c r="H281">
        <f t="shared" si="54"/>
        <v>42242.170434175154</v>
      </c>
      <c r="I281">
        <f t="shared" si="55"/>
        <v>42242.170434175154</v>
      </c>
      <c r="J281" s="41">
        <f t="shared" si="56"/>
        <v>1860.888565382161</v>
      </c>
      <c r="K281">
        <f t="shared" si="57"/>
        <v>15.936119067328688</v>
      </c>
      <c r="L281">
        <f t="shared" si="58"/>
        <v>36.277486907674358</v>
      </c>
      <c r="M281" s="41">
        <f t="shared" si="59"/>
        <v>64.823823243754532</v>
      </c>
      <c r="N281" s="5">
        <f t="shared" si="60"/>
        <v>0</v>
      </c>
      <c r="O281" s="4">
        <f>SUM($N$54:N281)*0.1+$O$30</f>
        <v>3.7E-7</v>
      </c>
      <c r="P281" s="4">
        <f>SUM($O$235:O281)</f>
        <v>1.7390000000000005E-5</v>
      </c>
      <c r="Q281" s="5">
        <f t="shared" si="61"/>
        <v>-2.7958103626892439E-6</v>
      </c>
      <c r="R281" s="4">
        <f>SUM($Q$54:Q281)*0.1+$O$8</f>
        <v>1.2312776186534271E-4</v>
      </c>
      <c r="S281" s="4">
        <f>SUM($R$235:R281)</f>
        <v>6.0692609541196626E-3</v>
      </c>
      <c r="T281">
        <f t="shared" si="62"/>
        <v>1.2312831779070379E-4</v>
      </c>
      <c r="U281">
        <f t="shared" si="63"/>
        <v>6.0692858674889841E-3</v>
      </c>
      <c r="X281" s="1"/>
    </row>
    <row r="282" spans="1:24" x14ac:dyDescent="0.25">
      <c r="A282" s="7"/>
      <c r="B282">
        <f t="shared" si="64"/>
        <v>22.800000000000054</v>
      </c>
      <c r="C282">
        <f t="shared" si="49"/>
        <v>0</v>
      </c>
      <c r="D282">
        <f t="shared" si="50"/>
        <v>-1860.888565382161</v>
      </c>
      <c r="E282">
        <f t="shared" si="51"/>
        <v>0</v>
      </c>
      <c r="F282">
        <f t="shared" si="52"/>
        <v>36287.327024952137</v>
      </c>
      <c r="G282">
        <f t="shared" si="53"/>
        <v>0</v>
      </c>
      <c r="H282">
        <f t="shared" si="54"/>
        <v>42428.259290713373</v>
      </c>
      <c r="I282">
        <f t="shared" si="55"/>
        <v>42428.259290713373</v>
      </c>
      <c r="J282" s="41">
        <f t="shared" si="56"/>
        <v>1860.888565382161</v>
      </c>
      <c r="K282">
        <f t="shared" si="57"/>
        <v>16.006322235026172</v>
      </c>
      <c r="L282">
        <f t="shared" si="58"/>
        <v>36.277486907674358</v>
      </c>
      <c r="M282" s="41">
        <f t="shared" si="59"/>
        <v>64.841117514282146</v>
      </c>
      <c r="N282" s="5">
        <f t="shared" si="60"/>
        <v>0</v>
      </c>
      <c r="O282" s="4">
        <f>SUM($N$54:N282)*0.1+$O$30</f>
        <v>3.7E-7</v>
      </c>
      <c r="P282" s="4">
        <f>SUM($O$235:O282)</f>
        <v>1.7760000000000006E-5</v>
      </c>
      <c r="Q282" s="5">
        <f t="shared" si="61"/>
        <v>-2.808126707899329E-6</v>
      </c>
      <c r="R282" s="4">
        <f>SUM($Q$54:Q282)*0.1+$O$8</f>
        <v>1.2284694919455279E-4</v>
      </c>
      <c r="S282" s="4">
        <f>SUM($R$235:R282)</f>
        <v>6.1921079033142156E-3</v>
      </c>
      <c r="T282">
        <f t="shared" si="62"/>
        <v>1.2284750639068352E-4</v>
      </c>
      <c r="U282">
        <f t="shared" si="63"/>
        <v>6.1921333725854424E-3</v>
      </c>
      <c r="X282" s="1"/>
    </row>
    <row r="283" spans="1:24" x14ac:dyDescent="0.25">
      <c r="A283" s="7"/>
      <c r="B283">
        <f t="shared" si="64"/>
        <v>22.900000000000055</v>
      </c>
      <c r="C283">
        <f t="shared" si="49"/>
        <v>0</v>
      </c>
      <c r="D283">
        <f t="shared" si="50"/>
        <v>-1860.888565382161</v>
      </c>
      <c r="E283">
        <f t="shared" si="51"/>
        <v>0</v>
      </c>
      <c r="F283">
        <f t="shared" si="52"/>
        <v>36287.327024952137</v>
      </c>
      <c r="G283">
        <f t="shared" si="53"/>
        <v>0</v>
      </c>
      <c r="H283">
        <f t="shared" si="54"/>
        <v>42614.348147251592</v>
      </c>
      <c r="I283">
        <f t="shared" si="55"/>
        <v>42614.348147251592</v>
      </c>
      <c r="J283" s="41">
        <f t="shared" si="56"/>
        <v>1860.888565382161</v>
      </c>
      <c r="K283">
        <f t="shared" si="57"/>
        <v>16.076525402723657</v>
      </c>
      <c r="L283">
        <f t="shared" si="58"/>
        <v>36.277486907674358</v>
      </c>
      <c r="M283" s="41">
        <f t="shared" si="59"/>
        <v>64.858483161679573</v>
      </c>
      <c r="N283" s="5">
        <f t="shared" si="60"/>
        <v>0</v>
      </c>
      <c r="O283" s="4">
        <f>SUM($N$54:N283)*0.1+$O$30</f>
        <v>3.7E-7</v>
      </c>
      <c r="P283" s="4">
        <f>SUM($O$235:O283)</f>
        <v>1.8130000000000008E-5</v>
      </c>
      <c r="Q283" s="5">
        <f t="shared" si="61"/>
        <v>-2.8204430531094137E-6</v>
      </c>
      <c r="R283" s="4">
        <f>SUM($Q$54:Q283)*0.1+$O$8</f>
        <v>1.2256490488924185E-4</v>
      </c>
      <c r="S283" s="4">
        <f>SUM($R$235:R283)</f>
        <v>6.3146728082034576E-3</v>
      </c>
      <c r="T283">
        <f t="shared" si="62"/>
        <v>1.2256546336757718E-4</v>
      </c>
      <c r="U283">
        <f t="shared" si="63"/>
        <v>6.3146988345893539E-3</v>
      </c>
      <c r="X283" s="1"/>
    </row>
    <row r="284" spans="1:24" x14ac:dyDescent="0.25">
      <c r="A284" s="7"/>
      <c r="B284">
        <f t="shared" si="64"/>
        <v>23.000000000000057</v>
      </c>
      <c r="C284">
        <f t="shared" si="49"/>
        <v>0</v>
      </c>
      <c r="D284">
        <f t="shared" si="50"/>
        <v>-1860.888565382161</v>
      </c>
      <c r="E284">
        <f t="shared" si="51"/>
        <v>0</v>
      </c>
      <c r="F284">
        <f t="shared" si="52"/>
        <v>36287.327024952137</v>
      </c>
      <c r="G284">
        <f t="shared" si="53"/>
        <v>0</v>
      </c>
      <c r="H284">
        <f t="shared" si="54"/>
        <v>42800.437003789812</v>
      </c>
      <c r="I284">
        <f t="shared" si="55"/>
        <v>42800.437003789812</v>
      </c>
      <c r="J284" s="41">
        <f t="shared" si="56"/>
        <v>1860.888565382161</v>
      </c>
      <c r="K284">
        <f t="shared" si="57"/>
        <v>16.146728570421143</v>
      </c>
      <c r="L284">
        <f t="shared" si="58"/>
        <v>36.277486907674358</v>
      </c>
      <c r="M284" s="41">
        <f t="shared" si="59"/>
        <v>64.875920128629446</v>
      </c>
      <c r="N284" s="5">
        <f t="shared" si="60"/>
        <v>0</v>
      </c>
      <c r="O284" s="4">
        <f>SUM($N$54:N284)*0.1+$O$30</f>
        <v>3.7E-7</v>
      </c>
      <c r="P284" s="4">
        <f>SUM($O$235:O284)</f>
        <v>1.8500000000000009E-5</v>
      </c>
      <c r="Q284" s="5">
        <f t="shared" si="61"/>
        <v>-2.8327593983194988E-6</v>
      </c>
      <c r="R284" s="4">
        <f>SUM($Q$54:Q284)*0.1+$O$8</f>
        <v>1.222816289494099E-4</v>
      </c>
      <c r="S284" s="4">
        <f>SUM($R$235:R284)</f>
        <v>6.4369544371528677E-3</v>
      </c>
      <c r="T284">
        <f t="shared" si="62"/>
        <v>1.2228218872150254E-4</v>
      </c>
      <c r="U284">
        <f t="shared" si="63"/>
        <v>6.4369810218752391E-3</v>
      </c>
      <c r="X284" s="1"/>
    </row>
    <row r="285" spans="1:24" x14ac:dyDescent="0.25">
      <c r="A285" s="7"/>
      <c r="B285">
        <f t="shared" si="64"/>
        <v>23.100000000000058</v>
      </c>
      <c r="C285">
        <f t="shared" si="49"/>
        <v>0</v>
      </c>
      <c r="D285">
        <f t="shared" si="50"/>
        <v>-1860.888565382161</v>
      </c>
      <c r="E285">
        <f t="shared" si="51"/>
        <v>0</v>
      </c>
      <c r="F285">
        <f t="shared" si="52"/>
        <v>36287.327024952137</v>
      </c>
      <c r="G285">
        <f t="shared" si="53"/>
        <v>0</v>
      </c>
      <c r="H285">
        <f t="shared" si="54"/>
        <v>42986.525860328031</v>
      </c>
      <c r="I285">
        <f t="shared" si="55"/>
        <v>42986.525860328031</v>
      </c>
      <c r="J285" s="41">
        <f t="shared" si="56"/>
        <v>1860.888565382161</v>
      </c>
      <c r="K285">
        <f t="shared" si="57"/>
        <v>16.216931738118625</v>
      </c>
      <c r="L285">
        <f t="shared" si="58"/>
        <v>36.277486907674358</v>
      </c>
      <c r="M285" s="41">
        <f t="shared" si="59"/>
        <v>64.893428357640758</v>
      </c>
      <c r="N285" s="5">
        <f t="shared" si="60"/>
        <v>0</v>
      </c>
      <c r="O285" s="4">
        <f>SUM($N$54:N285)*0.1+$O$30</f>
        <v>3.7E-7</v>
      </c>
      <c r="P285" s="4">
        <f>SUM($O$235:O285)</f>
        <v>1.8870000000000011E-5</v>
      </c>
      <c r="Q285" s="5">
        <f t="shared" si="61"/>
        <v>-2.8450757435295835E-6</v>
      </c>
      <c r="R285" s="4">
        <f>SUM($Q$54:Q285)*0.1+$O$8</f>
        <v>1.2199712137505694E-4</v>
      </c>
      <c r="S285" s="4">
        <f>SUM($R$235:R285)</f>
        <v>6.5589515585279248E-3</v>
      </c>
      <c r="T285">
        <f t="shared" si="62"/>
        <v>1.219976824525793E-4</v>
      </c>
      <c r="U285">
        <f t="shared" si="63"/>
        <v>6.55897870281768E-3</v>
      </c>
      <c r="X285" s="1"/>
    </row>
    <row r="286" spans="1:24" x14ac:dyDescent="0.25">
      <c r="A286" s="7"/>
      <c r="B286">
        <f t="shared" si="64"/>
        <v>23.20000000000006</v>
      </c>
      <c r="C286">
        <f t="shared" si="49"/>
        <v>0</v>
      </c>
      <c r="D286">
        <f t="shared" si="50"/>
        <v>-1860.888565382161</v>
      </c>
      <c r="E286">
        <f t="shared" si="51"/>
        <v>0</v>
      </c>
      <c r="F286">
        <f t="shared" si="52"/>
        <v>36287.327024952137</v>
      </c>
      <c r="G286">
        <f t="shared" si="53"/>
        <v>0</v>
      </c>
      <c r="H286">
        <f t="shared" si="54"/>
        <v>43172.614716866243</v>
      </c>
      <c r="I286">
        <f t="shared" si="55"/>
        <v>43172.614716866243</v>
      </c>
      <c r="J286" s="41">
        <f t="shared" si="56"/>
        <v>1860.888565382161</v>
      </c>
      <c r="K286">
        <f t="shared" si="57"/>
        <v>16.287134905816107</v>
      </c>
      <c r="L286">
        <f t="shared" si="58"/>
        <v>36.277486907674358</v>
      </c>
      <c r="M286" s="41">
        <f t="shared" si="59"/>
        <v>64.911007791049641</v>
      </c>
      <c r="N286" s="5">
        <f t="shared" si="60"/>
        <v>0</v>
      </c>
      <c r="O286" s="4">
        <f>SUM($N$54:N286)*0.1+$O$30</f>
        <v>3.7E-7</v>
      </c>
      <c r="P286" s="4">
        <f>SUM($O$235:O286)</f>
        <v>1.9240000000000012E-5</v>
      </c>
      <c r="Q286" s="5">
        <f t="shared" si="61"/>
        <v>-2.8573920887396682E-6</v>
      </c>
      <c r="R286" s="4">
        <f>SUM($Q$54:Q286)*0.1+$O$8</f>
        <v>1.2171138216618296E-4</v>
      </c>
      <c r="S286" s="4">
        <f>SUM($R$235:R286)</f>
        <v>6.6806629406941081E-3</v>
      </c>
      <c r="T286">
        <f t="shared" si="62"/>
        <v>1.2171194456092894E-4</v>
      </c>
      <c r="U286">
        <f t="shared" si="63"/>
        <v>6.6806906457913201E-3</v>
      </c>
      <c r="X286" s="1"/>
    </row>
    <row r="287" spans="1:24" x14ac:dyDescent="0.25">
      <c r="A287" s="7"/>
      <c r="B287">
        <f t="shared" si="64"/>
        <v>23.300000000000061</v>
      </c>
      <c r="C287">
        <f t="shared" si="49"/>
        <v>0</v>
      </c>
      <c r="D287">
        <f t="shared" si="50"/>
        <v>-1860.888565382161</v>
      </c>
      <c r="E287">
        <f t="shared" si="51"/>
        <v>0</v>
      </c>
      <c r="F287">
        <f t="shared" si="52"/>
        <v>36287.327024952137</v>
      </c>
      <c r="G287">
        <f t="shared" si="53"/>
        <v>0</v>
      </c>
      <c r="H287">
        <f t="shared" si="54"/>
        <v>43358.703573404462</v>
      </c>
      <c r="I287">
        <f t="shared" si="55"/>
        <v>43358.703573404462</v>
      </c>
      <c r="J287" s="41">
        <f t="shared" si="56"/>
        <v>1860.888565382161</v>
      </c>
      <c r="K287">
        <f t="shared" si="57"/>
        <v>16.357338073513592</v>
      </c>
      <c r="L287">
        <f t="shared" si="58"/>
        <v>36.277486907674358</v>
      </c>
      <c r="M287" s="41">
        <f t="shared" si="59"/>
        <v>64.928658371020347</v>
      </c>
      <c r="N287" s="5">
        <f t="shared" si="60"/>
        <v>0</v>
      </c>
      <c r="O287" s="4">
        <f>SUM($N$54:N287)*0.1+$O$30</f>
        <v>3.7E-7</v>
      </c>
      <c r="P287" s="4">
        <f>SUM($O$235:O287)</f>
        <v>1.9610000000000014E-5</v>
      </c>
      <c r="Q287" s="5">
        <f t="shared" si="61"/>
        <v>-2.8697084339497533E-6</v>
      </c>
      <c r="R287" s="4">
        <f>SUM($Q$54:Q287)*0.1+$O$8</f>
        <v>1.21424411322788E-4</v>
      </c>
      <c r="S287" s="4">
        <f>SUM($R$235:R287)</f>
        <v>6.8020873520168957E-3</v>
      </c>
      <c r="T287">
        <f t="shared" si="62"/>
        <v>1.2142497504667484E-4</v>
      </c>
      <c r="U287">
        <f t="shared" si="63"/>
        <v>6.802115619170864E-3</v>
      </c>
      <c r="X287" s="1"/>
    </row>
    <row r="288" spans="1:24" x14ac:dyDescent="0.25">
      <c r="A288" s="7"/>
      <c r="B288">
        <f t="shared" si="64"/>
        <v>23.400000000000063</v>
      </c>
      <c r="C288">
        <f t="shared" si="49"/>
        <v>0</v>
      </c>
      <c r="D288">
        <f t="shared" si="50"/>
        <v>-1860.888565382161</v>
      </c>
      <c r="E288">
        <f t="shared" si="51"/>
        <v>0</v>
      </c>
      <c r="F288">
        <f t="shared" si="52"/>
        <v>36287.327024952137</v>
      </c>
      <c r="G288">
        <f t="shared" si="53"/>
        <v>0</v>
      </c>
      <c r="H288">
        <f t="shared" si="54"/>
        <v>43544.792429942681</v>
      </c>
      <c r="I288">
        <f t="shared" si="55"/>
        <v>43544.792429942681</v>
      </c>
      <c r="J288" s="41">
        <f t="shared" si="56"/>
        <v>1860.888565382161</v>
      </c>
      <c r="K288">
        <f t="shared" si="57"/>
        <v>16.427541241211074</v>
      </c>
      <c r="L288">
        <f t="shared" si="58"/>
        <v>36.277486907674358</v>
      </c>
      <c r="M288" s="41">
        <f t="shared" si="59"/>
        <v>64.946380039546042</v>
      </c>
      <c r="N288" s="5">
        <f t="shared" si="60"/>
        <v>0</v>
      </c>
      <c r="O288" s="4">
        <f>SUM($N$54:N288)*0.1+$O$30</f>
        <v>3.7E-7</v>
      </c>
      <c r="P288" s="4">
        <f>SUM($O$235:O288)</f>
        <v>1.9980000000000015E-5</v>
      </c>
      <c r="Q288" s="5">
        <f t="shared" si="61"/>
        <v>-2.882024779159838E-6</v>
      </c>
      <c r="R288" s="4">
        <f>SUM($Q$54:Q288)*0.1+$O$8</f>
        <v>1.2113620884487202E-4</v>
      </c>
      <c r="S288" s="4">
        <f>SUM($R$235:R288)</f>
        <v>6.9232235608617677E-3</v>
      </c>
      <c r="T288">
        <f t="shared" si="62"/>
        <v>1.2113677390994219E-4</v>
      </c>
      <c r="U288">
        <f t="shared" si="63"/>
        <v>6.9232523913310782E-3</v>
      </c>
      <c r="X288" s="1"/>
    </row>
    <row r="289" spans="1:24" x14ac:dyDescent="0.25">
      <c r="A289" s="7"/>
      <c r="B289">
        <f t="shared" si="64"/>
        <v>23.500000000000064</v>
      </c>
      <c r="C289">
        <f t="shared" si="49"/>
        <v>0</v>
      </c>
      <c r="D289">
        <f t="shared" si="50"/>
        <v>-1860.888565382161</v>
      </c>
      <c r="E289">
        <f t="shared" si="51"/>
        <v>0</v>
      </c>
      <c r="F289">
        <f t="shared" si="52"/>
        <v>36287.327024952137</v>
      </c>
      <c r="G289">
        <f t="shared" si="53"/>
        <v>0</v>
      </c>
      <c r="H289">
        <f t="shared" si="54"/>
        <v>43730.881286480901</v>
      </c>
      <c r="I289">
        <f t="shared" si="55"/>
        <v>43730.881286480901</v>
      </c>
      <c r="J289" s="41">
        <f t="shared" si="56"/>
        <v>1860.888565382161</v>
      </c>
      <c r="K289">
        <f t="shared" si="57"/>
        <v>16.497744408908559</v>
      </c>
      <c r="L289">
        <f t="shared" si="58"/>
        <v>36.277486907674358</v>
      </c>
      <c r="M289" s="41">
        <f t="shared" si="59"/>
        <v>64.964172738449676</v>
      </c>
      <c r="N289" s="5">
        <f t="shared" si="60"/>
        <v>0</v>
      </c>
      <c r="O289" s="4">
        <f>SUM($N$54:N289)*0.1+$O$30</f>
        <v>3.7E-7</v>
      </c>
      <c r="P289" s="4">
        <f>SUM($O$235:O289)</f>
        <v>2.0350000000000017E-5</v>
      </c>
      <c r="Q289" s="5">
        <f t="shared" si="61"/>
        <v>-2.8943411243699231E-6</v>
      </c>
      <c r="R289" s="4">
        <f>SUM($Q$54:Q289)*0.1+$O$8</f>
        <v>1.2084677473243503E-4</v>
      </c>
      <c r="S289" s="4">
        <f>SUM($R$235:R289)</f>
        <v>7.044070335594203E-3</v>
      </c>
      <c r="T289">
        <f t="shared" si="62"/>
        <v>1.2084734115085816E-4</v>
      </c>
      <c r="U289">
        <f t="shared" si="63"/>
        <v>7.0440997306467938E-3</v>
      </c>
      <c r="X289" s="1"/>
    </row>
    <row r="290" spans="1:24" x14ac:dyDescent="0.25">
      <c r="A290" s="7"/>
      <c r="B290">
        <f t="shared" si="64"/>
        <v>23.600000000000065</v>
      </c>
      <c r="C290">
        <f t="shared" si="49"/>
        <v>0</v>
      </c>
      <c r="D290">
        <f t="shared" si="50"/>
        <v>-1860.888565382161</v>
      </c>
      <c r="E290">
        <f t="shared" si="51"/>
        <v>0</v>
      </c>
      <c r="F290">
        <f t="shared" si="52"/>
        <v>36287.327024952137</v>
      </c>
      <c r="G290">
        <f t="shared" si="53"/>
        <v>0</v>
      </c>
      <c r="H290">
        <f t="shared" si="54"/>
        <v>43916.97014301912</v>
      </c>
      <c r="I290">
        <f t="shared" si="55"/>
        <v>43916.97014301912</v>
      </c>
      <c r="J290" s="41">
        <f t="shared" si="56"/>
        <v>1860.888565382161</v>
      </c>
      <c r="K290">
        <f t="shared" si="57"/>
        <v>16.567947576606045</v>
      </c>
      <c r="L290">
        <f t="shared" si="58"/>
        <v>36.277486907674358</v>
      </c>
      <c r="M290" s="41">
        <f t="shared" si="59"/>
        <v>64.982036409384861</v>
      </c>
      <c r="N290" s="5">
        <f t="shared" si="60"/>
        <v>0</v>
      </c>
      <c r="O290" s="4">
        <f>SUM($N$54:N290)*0.1+$O$30</f>
        <v>3.7E-7</v>
      </c>
      <c r="P290" s="4">
        <f>SUM($O$235:O290)</f>
        <v>2.0720000000000018E-5</v>
      </c>
      <c r="Q290" s="5">
        <f t="shared" si="61"/>
        <v>-2.9066574695800082E-6</v>
      </c>
      <c r="R290" s="4">
        <f>SUM($Q$54:Q290)*0.1+$O$8</f>
        <v>1.2055610898547702E-4</v>
      </c>
      <c r="S290" s="4">
        <f>SUM($R$235:R290)</f>
        <v>7.1646264445796798E-3</v>
      </c>
      <c r="T290">
        <f t="shared" si="62"/>
        <v>1.2055667676955189E-4</v>
      </c>
      <c r="U290">
        <f t="shared" si="63"/>
        <v>7.1646564054929016E-3</v>
      </c>
      <c r="X290" s="1"/>
    </row>
    <row r="291" spans="1:24" x14ac:dyDescent="0.25">
      <c r="A291" s="7"/>
      <c r="B291">
        <f t="shared" si="64"/>
        <v>23.700000000000067</v>
      </c>
      <c r="C291">
        <f t="shared" si="49"/>
        <v>0</v>
      </c>
      <c r="D291">
        <f t="shared" si="50"/>
        <v>-1860.888565382161</v>
      </c>
      <c r="E291">
        <f t="shared" si="51"/>
        <v>0</v>
      </c>
      <c r="F291">
        <f t="shared" si="52"/>
        <v>36287.327024952137</v>
      </c>
      <c r="G291">
        <f t="shared" si="53"/>
        <v>0</v>
      </c>
      <c r="H291">
        <f t="shared" si="54"/>
        <v>44103.058999557339</v>
      </c>
      <c r="I291">
        <f t="shared" si="55"/>
        <v>44103.058999557339</v>
      </c>
      <c r="J291" s="41">
        <f t="shared" si="56"/>
        <v>1860.888565382161</v>
      </c>
      <c r="K291">
        <f t="shared" si="57"/>
        <v>16.638150744303527</v>
      </c>
      <c r="L291">
        <f t="shared" si="58"/>
        <v>36.277486907674358</v>
      </c>
      <c r="M291" s="41">
        <f t="shared" si="59"/>
        <v>64.999970993836769</v>
      </c>
      <c r="N291" s="5">
        <f t="shared" si="60"/>
        <v>0</v>
      </c>
      <c r="O291" s="4">
        <f>SUM($N$54:N291)*0.1+$O$30</f>
        <v>3.7E-7</v>
      </c>
      <c r="P291" s="4">
        <f>SUM($O$235:O291)</f>
        <v>2.109000000000002E-5</v>
      </c>
      <c r="Q291" s="5">
        <f t="shared" si="61"/>
        <v>-2.9189738147900929E-6</v>
      </c>
      <c r="R291" s="4">
        <f>SUM($Q$54:Q291)*0.1+$O$8</f>
        <v>1.2026421160399799E-4</v>
      </c>
      <c r="S291" s="4">
        <f>SUM($R$235:R291)</f>
        <v>7.2848906561836782E-3</v>
      </c>
      <c r="T291">
        <f t="shared" si="62"/>
        <v>1.202647807661545E-4</v>
      </c>
      <c r="U291">
        <f t="shared" si="63"/>
        <v>7.2849211842443608E-3</v>
      </c>
      <c r="X291" s="1"/>
    </row>
    <row r="292" spans="1:24" x14ac:dyDescent="0.25">
      <c r="A292" s="7"/>
      <c r="B292">
        <f t="shared" si="64"/>
        <v>23.800000000000068</v>
      </c>
      <c r="C292">
        <f t="shared" si="49"/>
        <v>0</v>
      </c>
      <c r="D292">
        <f t="shared" si="50"/>
        <v>-1860.888565382161</v>
      </c>
      <c r="E292">
        <f t="shared" si="51"/>
        <v>0</v>
      </c>
      <c r="F292">
        <f t="shared" si="52"/>
        <v>36287.327024952137</v>
      </c>
      <c r="G292">
        <f t="shared" si="53"/>
        <v>0</v>
      </c>
      <c r="H292">
        <f t="shared" si="54"/>
        <v>44289.147856095558</v>
      </c>
      <c r="I292">
        <f t="shared" si="55"/>
        <v>44289.147856095558</v>
      </c>
      <c r="J292" s="41">
        <f t="shared" si="56"/>
        <v>1860.888565382161</v>
      </c>
      <c r="K292">
        <f t="shared" si="57"/>
        <v>16.708353912001012</v>
      </c>
      <c r="L292">
        <f t="shared" si="58"/>
        <v>36.277486907674358</v>
      </c>
      <c r="M292" s="41">
        <f t="shared" si="59"/>
        <v>65.017976433122968</v>
      </c>
      <c r="N292" s="5">
        <f t="shared" si="60"/>
        <v>0</v>
      </c>
      <c r="O292" s="4">
        <f>SUM($N$54:N292)*0.1+$O$30</f>
        <v>3.7E-7</v>
      </c>
      <c r="P292" s="4">
        <f>SUM($O$235:O292)</f>
        <v>2.1460000000000022E-5</v>
      </c>
      <c r="Q292" s="5">
        <f t="shared" si="61"/>
        <v>-2.931290160000178E-6</v>
      </c>
      <c r="R292" s="4">
        <f>SUM($Q$54:Q292)*0.1+$O$8</f>
        <v>1.1997108258799798E-4</v>
      </c>
      <c r="S292" s="4">
        <f>SUM($R$235:R292)</f>
        <v>7.4048617387716762E-3</v>
      </c>
      <c r="T292">
        <f t="shared" si="62"/>
        <v>1.199716531407992E-4</v>
      </c>
      <c r="U292">
        <f t="shared" si="63"/>
        <v>7.4048928352761926E-3</v>
      </c>
      <c r="X292" s="1"/>
    </row>
    <row r="293" spans="1:24" x14ac:dyDescent="0.25">
      <c r="A293" s="7"/>
      <c r="B293">
        <f t="shared" si="64"/>
        <v>23.90000000000007</v>
      </c>
      <c r="C293">
        <f t="shared" si="49"/>
        <v>0</v>
      </c>
      <c r="D293">
        <f t="shared" si="50"/>
        <v>-1860.888565382161</v>
      </c>
      <c r="E293">
        <f t="shared" si="51"/>
        <v>0</v>
      </c>
      <c r="F293">
        <f t="shared" si="52"/>
        <v>36287.327024952137</v>
      </c>
      <c r="G293">
        <f t="shared" si="53"/>
        <v>0</v>
      </c>
      <c r="H293">
        <f t="shared" si="54"/>
        <v>44475.236712633778</v>
      </c>
      <c r="I293">
        <f t="shared" si="55"/>
        <v>44475.236712633778</v>
      </c>
      <c r="J293" s="41">
        <f t="shared" si="56"/>
        <v>1860.888565382161</v>
      </c>
      <c r="K293">
        <f t="shared" si="57"/>
        <v>16.778557079698498</v>
      </c>
      <c r="L293">
        <f t="shared" si="58"/>
        <v>36.277486907674358</v>
      </c>
      <c r="M293" s="41">
        <f t="shared" si="59"/>
        <v>65.036052668394277</v>
      </c>
      <c r="N293" s="5">
        <f t="shared" si="60"/>
        <v>0</v>
      </c>
      <c r="O293" s="4">
        <f>SUM($N$54:N293)*0.1+$O$30</f>
        <v>3.7E-7</v>
      </c>
      <c r="P293" s="4">
        <f>SUM($O$235:O293)</f>
        <v>2.1830000000000023E-5</v>
      </c>
      <c r="Q293" s="5">
        <f t="shared" si="61"/>
        <v>-2.9436065052102631E-6</v>
      </c>
      <c r="R293" s="4">
        <f>SUM($Q$54:Q293)*0.1+$O$8</f>
        <v>1.1967672193747696E-4</v>
      </c>
      <c r="S293" s="4">
        <f>SUM($R$235:R293)</f>
        <v>7.524538460709153E-3</v>
      </c>
      <c r="T293">
        <f t="shared" si="62"/>
        <v>1.1967729389362119E-4</v>
      </c>
      <c r="U293">
        <f t="shared" si="63"/>
        <v>7.5245701269634844E-3</v>
      </c>
      <c r="X293" s="1"/>
    </row>
    <row r="294" spans="1:24" x14ac:dyDescent="0.25">
      <c r="A294" s="7"/>
      <c r="B294">
        <f t="shared" si="64"/>
        <v>24.000000000000071</v>
      </c>
      <c r="C294">
        <f t="shared" si="49"/>
        <v>0</v>
      </c>
      <c r="D294">
        <f t="shared" si="50"/>
        <v>-1860.888565382161</v>
      </c>
      <c r="E294">
        <f t="shared" si="51"/>
        <v>0</v>
      </c>
      <c r="F294">
        <f t="shared" si="52"/>
        <v>36287.327024952137</v>
      </c>
      <c r="G294">
        <f t="shared" si="53"/>
        <v>0</v>
      </c>
      <c r="H294">
        <f t="shared" si="54"/>
        <v>44661.325569171997</v>
      </c>
      <c r="I294">
        <f t="shared" si="55"/>
        <v>44661.325569171997</v>
      </c>
      <c r="J294" s="41">
        <f t="shared" si="56"/>
        <v>1860.888565382161</v>
      </c>
      <c r="K294">
        <f t="shared" si="57"/>
        <v>16.84876024739598</v>
      </c>
      <c r="L294">
        <f t="shared" si="58"/>
        <v>36.277486907674358</v>
      </c>
      <c r="M294" s="41">
        <f t="shared" si="59"/>
        <v>65.054199640635687</v>
      </c>
      <c r="N294" s="5">
        <f t="shared" si="60"/>
        <v>0</v>
      </c>
      <c r="O294" s="4">
        <f>SUM($N$54:N294)*0.1+$O$30</f>
        <v>3.7E-7</v>
      </c>
      <c r="P294" s="4">
        <f>SUM($O$235:O294)</f>
        <v>2.2200000000000025E-5</v>
      </c>
      <c r="Q294" s="5">
        <f t="shared" si="61"/>
        <v>-2.9559228504203478E-6</v>
      </c>
      <c r="R294" s="4">
        <f>SUM($Q$54:Q294)*0.1+$O$8</f>
        <v>1.1938112965243492E-4</v>
      </c>
      <c r="S294" s="4">
        <f>SUM($R$235:R294)</f>
        <v>7.6439195903615876E-3</v>
      </c>
      <c r="T294">
        <f t="shared" si="62"/>
        <v>1.1938170302475785E-4</v>
      </c>
      <c r="U294">
        <f t="shared" si="63"/>
        <v>7.64395182768139E-3</v>
      </c>
      <c r="X294" s="1"/>
    </row>
    <row r="295" spans="1:24" x14ac:dyDescent="0.25">
      <c r="A295" s="7"/>
      <c r="B295">
        <f t="shared" si="64"/>
        <v>24.100000000000072</v>
      </c>
      <c r="C295">
        <f t="shared" si="49"/>
        <v>0</v>
      </c>
      <c r="D295">
        <f t="shared" si="50"/>
        <v>-1860.888565382161</v>
      </c>
      <c r="E295">
        <f t="shared" si="51"/>
        <v>0</v>
      </c>
      <c r="F295">
        <f t="shared" si="52"/>
        <v>36287.327024952137</v>
      </c>
      <c r="G295">
        <f t="shared" si="53"/>
        <v>0</v>
      </c>
      <c r="H295">
        <f t="shared" si="54"/>
        <v>44847.414425710216</v>
      </c>
      <c r="I295">
        <f t="shared" si="55"/>
        <v>44847.414425710216</v>
      </c>
      <c r="J295" s="41">
        <f t="shared" si="56"/>
        <v>1860.888565382161</v>
      </c>
      <c r="K295">
        <f t="shared" si="57"/>
        <v>16.918963415093465</v>
      </c>
      <c r="L295">
        <f t="shared" si="58"/>
        <v>36.277486907674358</v>
      </c>
      <c r="M295" s="41">
        <f t="shared" si="59"/>
        <v>65.072417290667218</v>
      </c>
      <c r="N295" s="5">
        <f t="shared" si="60"/>
        <v>0</v>
      </c>
      <c r="O295" s="4">
        <f>SUM($N$54:N295)*0.1+$O$30</f>
        <v>3.7E-7</v>
      </c>
      <c r="P295" s="4">
        <f>SUM($O$235:O295)</f>
        <v>2.2570000000000026E-5</v>
      </c>
      <c r="Q295" s="5">
        <f t="shared" si="61"/>
        <v>-2.9682391956304329E-6</v>
      </c>
      <c r="R295" s="4">
        <f>SUM($Q$54:Q295)*0.1+$O$8</f>
        <v>1.1908430573287189E-4</v>
      </c>
      <c r="S295" s="4">
        <f>SUM($R$235:R295)</f>
        <v>7.7630038960944591E-3</v>
      </c>
      <c r="T295">
        <f t="shared" si="62"/>
        <v>1.1908488053434872E-4</v>
      </c>
      <c r="U295">
        <f t="shared" si="63"/>
        <v>7.7630367058051297E-3</v>
      </c>
      <c r="X295" s="1"/>
    </row>
    <row r="296" spans="1:24" x14ac:dyDescent="0.25">
      <c r="A296" s="7"/>
      <c r="B296">
        <f t="shared" si="64"/>
        <v>24.200000000000074</v>
      </c>
      <c r="C296">
        <f t="shared" si="49"/>
        <v>0</v>
      </c>
      <c r="D296">
        <f t="shared" si="50"/>
        <v>-1860.888565382161</v>
      </c>
      <c r="E296">
        <f t="shared" si="51"/>
        <v>0</v>
      </c>
      <c r="F296">
        <f t="shared" si="52"/>
        <v>36287.327024952137</v>
      </c>
      <c r="G296">
        <f t="shared" si="53"/>
        <v>0</v>
      </c>
      <c r="H296">
        <f t="shared" si="54"/>
        <v>45033.503282248435</v>
      </c>
      <c r="I296">
        <f t="shared" si="55"/>
        <v>45033.503282248435</v>
      </c>
      <c r="J296" s="41">
        <f t="shared" si="56"/>
        <v>1860.888565382161</v>
      </c>
      <c r="K296">
        <f t="shared" si="57"/>
        <v>16.989166582790951</v>
      </c>
      <c r="L296">
        <f t="shared" si="58"/>
        <v>36.277486907674358</v>
      </c>
      <c r="M296" s="41">
        <f t="shared" si="59"/>
        <v>65.090705559144723</v>
      </c>
      <c r="N296" s="5">
        <f t="shared" si="60"/>
        <v>0</v>
      </c>
      <c r="O296" s="4">
        <f>SUM($N$54:N296)*0.1+$O$30</f>
        <v>3.7E-7</v>
      </c>
      <c r="P296" s="4">
        <f>SUM($O$235:O296)</f>
        <v>2.2940000000000028E-5</v>
      </c>
      <c r="Q296" s="5">
        <f t="shared" si="61"/>
        <v>-2.9805555408405175E-6</v>
      </c>
      <c r="R296" s="4">
        <f>SUM($Q$54:Q296)*0.1+$O$8</f>
        <v>1.1878625017878783E-4</v>
      </c>
      <c r="S296" s="4">
        <f>SUM($R$235:R296)</f>
        <v>7.8817901462732466E-3</v>
      </c>
      <c r="T296">
        <f t="shared" si="62"/>
        <v>1.1878682642253546E-4</v>
      </c>
      <c r="U296">
        <f t="shared" si="63"/>
        <v>7.8818235297099908E-3</v>
      </c>
      <c r="X296" s="1"/>
    </row>
    <row r="297" spans="1:24" x14ac:dyDescent="0.25">
      <c r="A297" s="7"/>
      <c r="B297">
        <f t="shared" si="64"/>
        <v>24.300000000000075</v>
      </c>
      <c r="C297">
        <f t="shared" si="49"/>
        <v>0</v>
      </c>
      <c r="D297">
        <f t="shared" si="50"/>
        <v>-1860.888565382161</v>
      </c>
      <c r="E297">
        <f t="shared" si="51"/>
        <v>0</v>
      </c>
      <c r="F297">
        <f t="shared" si="52"/>
        <v>36287.327024952137</v>
      </c>
      <c r="G297">
        <f t="shared" si="53"/>
        <v>0</v>
      </c>
      <c r="H297">
        <f t="shared" si="54"/>
        <v>45219.592138786655</v>
      </c>
      <c r="I297">
        <f t="shared" si="55"/>
        <v>45219.592138786655</v>
      </c>
      <c r="J297" s="41">
        <f t="shared" si="56"/>
        <v>1860.888565382161</v>
      </c>
      <c r="K297">
        <f t="shared" si="57"/>
        <v>17.059369750488433</v>
      </c>
      <c r="L297">
        <f t="shared" si="58"/>
        <v>36.277486907674358</v>
      </c>
      <c r="M297" s="41">
        <f t="shared" si="59"/>
        <v>65.109064386560902</v>
      </c>
      <c r="N297" s="5">
        <f t="shared" si="60"/>
        <v>0</v>
      </c>
      <c r="O297" s="4">
        <f>SUM($N$54:N297)*0.1+$O$30</f>
        <v>3.7E-7</v>
      </c>
      <c r="P297" s="4">
        <f>SUM($O$235:O297)</f>
        <v>2.3310000000000029E-5</v>
      </c>
      <c r="Q297" s="5">
        <f t="shared" si="61"/>
        <v>-2.9928718860506026E-6</v>
      </c>
      <c r="R297" s="4">
        <f>SUM($Q$54:Q297)*0.1+$O$8</f>
        <v>1.1848696299018277E-4</v>
      </c>
      <c r="S297" s="4">
        <f>SUM($R$235:R297)</f>
        <v>8.00027710926343E-3</v>
      </c>
      <c r="T297">
        <f t="shared" si="62"/>
        <v>1.1848754068946212E-4</v>
      </c>
      <c r="U297">
        <f t="shared" si="63"/>
        <v>8.000311067771328E-3</v>
      </c>
      <c r="X297" s="1"/>
    </row>
    <row r="298" spans="1:24" x14ac:dyDescent="0.25">
      <c r="A298" s="7"/>
      <c r="B298">
        <f>B297+0.1</f>
        <v>24.400000000000077</v>
      </c>
      <c r="C298">
        <f t="shared" si="49"/>
        <v>0</v>
      </c>
      <c r="D298">
        <f t="shared" si="50"/>
        <v>-1860.888565382161</v>
      </c>
      <c r="E298">
        <f t="shared" si="51"/>
        <v>0</v>
      </c>
      <c r="F298">
        <f t="shared" si="52"/>
        <v>36287.327024952137</v>
      </c>
      <c r="G298">
        <f t="shared" si="53"/>
        <v>0</v>
      </c>
      <c r="H298">
        <f t="shared" si="54"/>
        <v>45405.680995324874</v>
      </c>
      <c r="I298">
        <f t="shared" si="55"/>
        <v>45405.680995324874</v>
      </c>
      <c r="J298" s="41">
        <f t="shared" si="56"/>
        <v>1860.888565382161</v>
      </c>
      <c r="K298">
        <f t="shared" si="57"/>
        <v>17.129572918185918</v>
      </c>
      <c r="L298">
        <f t="shared" si="58"/>
        <v>36.277486907674358</v>
      </c>
      <c r="M298" s="41">
        <f t="shared" si="59"/>
        <v>65.127493713246039</v>
      </c>
      <c r="N298" s="5">
        <f t="shared" si="60"/>
        <v>0</v>
      </c>
      <c r="O298" s="4">
        <f>SUM($N$54:N298)*0.1+$O$30</f>
        <v>3.7E-7</v>
      </c>
      <c r="P298" s="4">
        <f>SUM($O$235:O298)</f>
        <v>2.3680000000000031E-5</v>
      </c>
      <c r="Q298" s="5">
        <f t="shared" si="61"/>
        <v>-3.0051882312606878E-6</v>
      </c>
      <c r="R298" s="4">
        <f>SUM($Q$54:Q298)*0.1+$O$8</f>
        <v>1.181864441670567E-4</v>
      </c>
      <c r="S298" s="4">
        <f>SUM($R$235:R298)</f>
        <v>8.1184635534304866E-3</v>
      </c>
      <c r="T298">
        <f t="shared" si="62"/>
        <v>1.1818702333527489E-4</v>
      </c>
      <c r="U298">
        <f t="shared" si="63"/>
        <v>8.1184980883645692E-3</v>
      </c>
      <c r="X298" s="1"/>
    </row>
    <row r="299" spans="1:24" x14ac:dyDescent="0.25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-1860.888565382161</v>
      </c>
      <c r="E299">
        <f t="shared" si="51"/>
        <v>0</v>
      </c>
      <c r="F299">
        <f t="shared" si="52"/>
        <v>36287.327024952137</v>
      </c>
      <c r="G299">
        <f t="shared" si="53"/>
        <v>0</v>
      </c>
      <c r="H299">
        <f t="shared" si="54"/>
        <v>45591.769851863093</v>
      </c>
      <c r="I299">
        <f t="shared" si="55"/>
        <v>45591.769851863093</v>
      </c>
      <c r="J299" s="41">
        <f t="shared" si="56"/>
        <v>1860.888565382161</v>
      </c>
      <c r="K299">
        <f t="shared" si="57"/>
        <v>17.199776085883403</v>
      </c>
      <c r="L299">
        <f t="shared" si="58"/>
        <v>36.277486907674358</v>
      </c>
      <c r="M299" s="41">
        <f t="shared" si="59"/>
        <v>65.14599347936894</v>
      </c>
      <c r="N299" s="5">
        <f t="shared" si="60"/>
        <v>0</v>
      </c>
      <c r="O299" s="4">
        <f>SUM($N$54:N299)*0.1+$O$30</f>
        <v>3.7E-7</v>
      </c>
      <c r="P299" s="4">
        <f>SUM($O$235:O299)</f>
        <v>2.4050000000000032E-5</v>
      </c>
      <c r="Q299" s="5">
        <f t="shared" si="61"/>
        <v>-3.0175045764707724E-6</v>
      </c>
      <c r="R299" s="4">
        <f>SUM($Q$54:Q299)*0.1+$O$8</f>
        <v>1.1788469370940962E-4</v>
      </c>
      <c r="S299" s="4">
        <f>SUM($R$235:R299)</f>
        <v>8.2363482471398963E-3</v>
      </c>
      <c r="T299">
        <f t="shared" si="62"/>
        <v>1.1788527436012235E-4</v>
      </c>
      <c r="U299">
        <f t="shared" si="63"/>
        <v>8.2363833598652052E-3</v>
      </c>
      <c r="X299" s="1"/>
    </row>
    <row r="300" spans="1:24" x14ac:dyDescent="0.25">
      <c r="A300" s="7"/>
      <c r="B300">
        <f t="shared" si="65"/>
        <v>24.60000000000008</v>
      </c>
      <c r="C300">
        <f t="shared" si="49"/>
        <v>0</v>
      </c>
      <c r="D300">
        <f t="shared" si="50"/>
        <v>-1860.888565382161</v>
      </c>
      <c r="E300">
        <f t="shared" si="51"/>
        <v>0</v>
      </c>
      <c r="F300">
        <f t="shared" si="52"/>
        <v>36287.327024952137</v>
      </c>
      <c r="G300">
        <f t="shared" si="53"/>
        <v>0</v>
      </c>
      <c r="H300">
        <f t="shared" si="54"/>
        <v>45777.858708401305</v>
      </c>
      <c r="I300">
        <f t="shared" si="55"/>
        <v>45777.858708401305</v>
      </c>
      <c r="J300" s="41">
        <f t="shared" si="56"/>
        <v>1860.888565382161</v>
      </c>
      <c r="K300">
        <f t="shared" si="57"/>
        <v>17.269979253580885</v>
      </c>
      <c r="L300">
        <f t="shared" si="58"/>
        <v>36.277486907674358</v>
      </c>
      <c r="M300" s="41">
        <f t="shared" si="59"/>
        <v>65.164563624937813</v>
      </c>
      <c r="N300" s="5">
        <f t="shared" si="60"/>
        <v>0</v>
      </c>
      <c r="O300" s="4">
        <f>SUM($N$54:N300)*0.1+$O$30</f>
        <v>3.7E-7</v>
      </c>
      <c r="P300" s="4">
        <f>SUM($O$235:O300)</f>
        <v>2.4420000000000034E-5</v>
      </c>
      <c r="Q300" s="5">
        <f t="shared" si="61"/>
        <v>-3.0298209216808571E-6</v>
      </c>
      <c r="R300" s="4">
        <f>SUM($Q$54:Q300)*0.1+$O$8</f>
        <v>1.1758171161724154E-4</v>
      </c>
      <c r="S300" s="4">
        <f>SUM($R$235:R300)</f>
        <v>8.3539299587571374E-3</v>
      </c>
      <c r="T300">
        <f t="shared" si="62"/>
        <v>1.1758229376415547E-4</v>
      </c>
      <c r="U300">
        <f t="shared" si="63"/>
        <v>8.3539656506488001E-3</v>
      </c>
      <c r="X300" s="1"/>
    </row>
    <row r="301" spans="1:24" x14ac:dyDescent="0.25">
      <c r="A301" s="7"/>
      <c r="B301">
        <f t="shared" si="65"/>
        <v>24.700000000000081</v>
      </c>
      <c r="C301">
        <f t="shared" si="49"/>
        <v>0</v>
      </c>
      <c r="D301">
        <f t="shared" si="50"/>
        <v>-1860.888565382161</v>
      </c>
      <c r="E301">
        <f t="shared" si="51"/>
        <v>0</v>
      </c>
      <c r="F301">
        <f t="shared" si="52"/>
        <v>36287.327024952137</v>
      </c>
      <c r="G301">
        <f t="shared" si="53"/>
        <v>0</v>
      </c>
      <c r="H301">
        <f t="shared" si="54"/>
        <v>45963.947564939524</v>
      </c>
      <c r="I301">
        <f t="shared" si="55"/>
        <v>45963.947564939524</v>
      </c>
      <c r="J301" s="41">
        <f t="shared" si="56"/>
        <v>1860.888565382161</v>
      </c>
      <c r="K301">
        <f t="shared" si="57"/>
        <v>17.340182421278367</v>
      </c>
      <c r="L301">
        <f t="shared" si="58"/>
        <v>36.277486907674358</v>
      </c>
      <c r="M301" s="41">
        <f t="shared" si="59"/>
        <v>65.183204089801109</v>
      </c>
      <c r="N301" s="5">
        <f t="shared" si="60"/>
        <v>0</v>
      </c>
      <c r="O301" s="4">
        <f>SUM($N$54:N301)*0.1+$O$30</f>
        <v>3.7E-7</v>
      </c>
      <c r="P301" s="4">
        <f>SUM($O$235:O301)</f>
        <v>2.4790000000000035E-5</v>
      </c>
      <c r="Q301" s="5">
        <f t="shared" si="61"/>
        <v>-3.0421372668909422E-6</v>
      </c>
      <c r="R301" s="4">
        <f>SUM($Q$54:Q301)*0.1+$O$8</f>
        <v>1.1727749789055244E-4</v>
      </c>
      <c r="S301" s="4">
        <f>SUM($R$235:R301)</f>
        <v>8.4712074566476898E-3</v>
      </c>
      <c r="T301">
        <f t="shared" si="62"/>
        <v>1.172780815475276E-4</v>
      </c>
      <c r="U301">
        <f t="shared" si="63"/>
        <v>8.4712437290909905E-3</v>
      </c>
      <c r="X301" s="1"/>
    </row>
    <row r="302" spans="1:24" x14ac:dyDescent="0.25">
      <c r="A302" s="7"/>
      <c r="B302">
        <f t="shared" si="65"/>
        <v>24.800000000000082</v>
      </c>
      <c r="C302">
        <f t="shared" si="49"/>
        <v>0</v>
      </c>
      <c r="D302">
        <f t="shared" si="50"/>
        <v>-1860.888565382161</v>
      </c>
      <c r="E302">
        <f t="shared" si="51"/>
        <v>0</v>
      </c>
      <c r="F302">
        <f t="shared" si="52"/>
        <v>36287.327024952137</v>
      </c>
      <c r="G302">
        <f t="shared" si="53"/>
        <v>0</v>
      </c>
      <c r="H302">
        <f t="shared" si="54"/>
        <v>46150.036421477744</v>
      </c>
      <c r="I302">
        <f t="shared" si="55"/>
        <v>46150.036421477744</v>
      </c>
      <c r="J302" s="41">
        <f t="shared" si="56"/>
        <v>1860.888565382161</v>
      </c>
      <c r="K302">
        <f t="shared" si="57"/>
        <v>17.410385588975853</v>
      </c>
      <c r="L302">
        <f t="shared" si="58"/>
        <v>36.277486907674358</v>
      </c>
      <c r="M302" s="41">
        <f t="shared" si="59"/>
        <v>65.201914813648472</v>
      </c>
      <c r="N302" s="5">
        <f t="shared" si="60"/>
        <v>0</v>
      </c>
      <c r="O302" s="4">
        <f>SUM($N$54:N302)*0.1+$O$30</f>
        <v>3.7E-7</v>
      </c>
      <c r="P302" s="4">
        <f>SUM($O$235:O302)</f>
        <v>2.5160000000000037E-5</v>
      </c>
      <c r="Q302" s="5">
        <f t="shared" si="61"/>
        <v>-3.0544536121010269E-6</v>
      </c>
      <c r="R302" s="4">
        <f>SUM($Q$54:Q302)*0.1+$O$8</f>
        <v>1.1697205252934234E-4</v>
      </c>
      <c r="S302" s="4">
        <f>SUM($R$235:R302)</f>
        <v>8.5881795091770317E-3</v>
      </c>
      <c r="T302">
        <f t="shared" si="62"/>
        <v>1.1697263771039459E-4</v>
      </c>
      <c r="U302">
        <f t="shared" si="63"/>
        <v>8.5882163635674809E-3</v>
      </c>
      <c r="X302" s="1"/>
    </row>
    <row r="303" spans="1:24" x14ac:dyDescent="0.25">
      <c r="A303" s="7"/>
      <c r="B303">
        <f t="shared" si="65"/>
        <v>24.900000000000084</v>
      </c>
      <c r="C303">
        <f t="shared" si="49"/>
        <v>0</v>
      </c>
      <c r="D303">
        <f t="shared" si="50"/>
        <v>-1860.888565382161</v>
      </c>
      <c r="E303">
        <f t="shared" si="51"/>
        <v>0</v>
      </c>
      <c r="F303">
        <f t="shared" si="52"/>
        <v>36287.327024952137</v>
      </c>
      <c r="G303">
        <f t="shared" si="53"/>
        <v>0</v>
      </c>
      <c r="H303">
        <f t="shared" si="54"/>
        <v>46336.125278015963</v>
      </c>
      <c r="I303">
        <f t="shared" si="55"/>
        <v>46336.125278015963</v>
      </c>
      <c r="J303" s="41">
        <f t="shared" si="56"/>
        <v>1860.888565382161</v>
      </c>
      <c r="K303">
        <f t="shared" si="57"/>
        <v>17.480588756673335</v>
      </c>
      <c r="L303">
        <f t="shared" si="58"/>
        <v>36.277486907674358</v>
      </c>
      <c r="M303" s="41">
        <f t="shared" si="59"/>
        <v>65.220695736011493</v>
      </c>
      <c r="N303" s="5">
        <f t="shared" si="60"/>
        <v>0</v>
      </c>
      <c r="O303" s="4">
        <f>SUM($N$54:N303)*0.1+$O$30</f>
        <v>3.7E-7</v>
      </c>
      <c r="P303" s="4">
        <f>SUM($O$235:O303)</f>
        <v>2.5530000000000038E-5</v>
      </c>
      <c r="Q303" s="5">
        <f t="shared" si="61"/>
        <v>-3.066769957311112E-6</v>
      </c>
      <c r="R303" s="4">
        <f>SUM($Q$54:Q303)*0.1+$O$8</f>
        <v>1.1666537553361124E-4</v>
      </c>
      <c r="S303" s="4">
        <f>SUM($R$235:R303)</f>
        <v>8.7048448847106431E-3</v>
      </c>
      <c r="T303">
        <f t="shared" si="62"/>
        <v>1.1666596225291478E-4</v>
      </c>
      <c r="U303">
        <f t="shared" si="63"/>
        <v>8.7048823224540519E-3</v>
      </c>
      <c r="X303" s="1"/>
    </row>
    <row r="304" spans="1:24" x14ac:dyDescent="0.25">
      <c r="A304" s="7"/>
      <c r="B304">
        <f t="shared" si="65"/>
        <v>25.000000000000085</v>
      </c>
      <c r="C304">
        <f t="shared" si="49"/>
        <v>0</v>
      </c>
      <c r="D304">
        <f t="shared" si="50"/>
        <v>-1860.888565382161</v>
      </c>
      <c r="E304">
        <f t="shared" si="51"/>
        <v>0</v>
      </c>
      <c r="F304">
        <f t="shared" si="52"/>
        <v>36287.327024952137</v>
      </c>
      <c r="G304">
        <f t="shared" si="53"/>
        <v>0</v>
      </c>
      <c r="H304">
        <f t="shared" si="54"/>
        <v>46522.214134554182</v>
      </c>
      <c r="I304">
        <f t="shared" si="55"/>
        <v>46522.214134554182</v>
      </c>
      <c r="J304" s="41">
        <f t="shared" si="56"/>
        <v>1860.888565382161</v>
      </c>
      <c r="K304">
        <f t="shared" si="57"/>
        <v>17.55079192437082</v>
      </c>
      <c r="L304">
        <f t="shared" si="58"/>
        <v>36.277486907674358</v>
      </c>
      <c r="M304" s="41">
        <f t="shared" si="59"/>
        <v>65.239546796264719</v>
      </c>
      <c r="N304" s="5">
        <f t="shared" si="60"/>
        <v>0</v>
      </c>
      <c r="O304" s="4">
        <f>SUM($N$54:N304)*0.1+$O$30</f>
        <v>3.7E-7</v>
      </c>
      <c r="P304" s="4">
        <f>SUM($O$235:O304)</f>
        <v>2.590000000000004E-5</v>
      </c>
      <c r="Q304" s="5">
        <f t="shared" si="61"/>
        <v>-3.0790863025211967E-6</v>
      </c>
      <c r="R304" s="4">
        <f>SUM($Q$54:Q304)*0.1+$O$8</f>
        <v>1.1635746690335911E-4</v>
      </c>
      <c r="S304" s="4">
        <f>SUM($R$235:R304)</f>
        <v>8.821202351614002E-3</v>
      </c>
      <c r="T304">
        <f t="shared" si="62"/>
        <v>1.1635805517524909E-4</v>
      </c>
      <c r="U304">
        <f t="shared" si="63"/>
        <v>8.8212403741265537E-3</v>
      </c>
      <c r="X304" s="1"/>
    </row>
    <row r="305" spans="1:24" x14ac:dyDescent="0.25">
      <c r="A305" s="7"/>
      <c r="B305">
        <f t="shared" si="65"/>
        <v>25.100000000000087</v>
      </c>
      <c r="C305">
        <f t="shared" si="49"/>
        <v>0</v>
      </c>
      <c r="D305">
        <f t="shared" si="50"/>
        <v>-1860.888565382161</v>
      </c>
      <c r="E305">
        <f t="shared" si="51"/>
        <v>0</v>
      </c>
      <c r="F305">
        <f t="shared" si="52"/>
        <v>36287.327024952137</v>
      </c>
      <c r="G305">
        <f t="shared" si="53"/>
        <v>0</v>
      </c>
      <c r="H305">
        <f t="shared" si="54"/>
        <v>46708.302991092401</v>
      </c>
      <c r="I305">
        <f t="shared" si="55"/>
        <v>46708.302991092401</v>
      </c>
      <c r="J305" s="41">
        <f t="shared" si="56"/>
        <v>1860.888565382161</v>
      </c>
      <c r="K305">
        <f t="shared" si="57"/>
        <v>17.620995092068306</v>
      </c>
      <c r="L305">
        <f t="shared" si="58"/>
        <v>36.277486907674358</v>
      </c>
      <c r="M305" s="41">
        <f t="shared" si="59"/>
        <v>65.258467933626434</v>
      </c>
      <c r="N305" s="5">
        <f t="shared" si="60"/>
        <v>0</v>
      </c>
      <c r="O305" s="4">
        <f>SUM($N$54:N305)*0.1+$O$30</f>
        <v>3.7E-7</v>
      </c>
      <c r="P305" s="4">
        <f>SUM($O$235:O305)</f>
        <v>2.6270000000000042E-5</v>
      </c>
      <c r="Q305" s="5">
        <f t="shared" si="61"/>
        <v>-3.0914026477312818E-6</v>
      </c>
      <c r="R305" s="4">
        <f>SUM($Q$54:Q305)*0.1+$O$8</f>
        <v>1.16048326638586E-4</v>
      </c>
      <c r="S305" s="4">
        <f>SUM($R$235:R305)</f>
        <v>8.9372506782525885E-3</v>
      </c>
      <c r="T305">
        <f t="shared" si="62"/>
        <v>1.1604891647756109E-4</v>
      </c>
      <c r="U305">
        <f t="shared" si="63"/>
        <v>8.9372892869609161E-3</v>
      </c>
      <c r="X305" s="1"/>
    </row>
    <row r="306" spans="1:24" x14ac:dyDescent="0.25">
      <c r="A306" s="7"/>
      <c r="B306">
        <f t="shared" si="65"/>
        <v>25.200000000000088</v>
      </c>
      <c r="C306">
        <f t="shared" si="49"/>
        <v>0</v>
      </c>
      <c r="D306">
        <f t="shared" si="50"/>
        <v>-1860.888565382161</v>
      </c>
      <c r="E306">
        <f t="shared" si="51"/>
        <v>0</v>
      </c>
      <c r="F306">
        <f t="shared" si="52"/>
        <v>36287.327024952137</v>
      </c>
      <c r="G306">
        <f t="shared" si="53"/>
        <v>0</v>
      </c>
      <c r="H306">
        <f t="shared" si="54"/>
        <v>46894.391847630621</v>
      </c>
      <c r="I306">
        <f t="shared" si="55"/>
        <v>46894.391847630621</v>
      </c>
      <c r="J306" s="41">
        <f t="shared" si="56"/>
        <v>1860.888565382161</v>
      </c>
      <c r="K306">
        <f t="shared" si="57"/>
        <v>17.691198259765788</v>
      </c>
      <c r="L306">
        <f t="shared" si="58"/>
        <v>36.277486907674358</v>
      </c>
      <c r="M306" s="41">
        <f t="shared" si="59"/>
        <v>65.277459087159585</v>
      </c>
      <c r="N306" s="5">
        <f t="shared" si="60"/>
        <v>0</v>
      </c>
      <c r="O306" s="4">
        <f>SUM($N$54:N306)*0.1+$O$30</f>
        <v>3.7E-7</v>
      </c>
      <c r="P306" s="4">
        <f>SUM($O$235:O306)</f>
        <v>2.6640000000000043E-5</v>
      </c>
      <c r="Q306" s="5">
        <f t="shared" si="61"/>
        <v>-3.1037189929413669E-6</v>
      </c>
      <c r="R306" s="4">
        <f>SUM($Q$54:Q306)*0.1+$O$8</f>
        <v>1.1573795473929185E-4</v>
      </c>
      <c r="S306" s="4">
        <f>SUM($R$235:R306)</f>
        <v>9.0529886329918808E-3</v>
      </c>
      <c r="T306">
        <f t="shared" si="62"/>
        <v>1.1573854616001693E-4</v>
      </c>
      <c r="U306">
        <f t="shared" si="63"/>
        <v>9.0530278293331351E-3</v>
      </c>
      <c r="X306" s="1"/>
    </row>
    <row r="307" spans="1:24" x14ac:dyDescent="0.25">
      <c r="A307" s="7"/>
      <c r="B307">
        <f t="shared" si="65"/>
        <v>25.30000000000009</v>
      </c>
      <c r="C307">
        <f t="shared" si="49"/>
        <v>0</v>
      </c>
      <c r="D307">
        <f t="shared" si="50"/>
        <v>-1860.888565382161</v>
      </c>
      <c r="E307">
        <f t="shared" si="51"/>
        <v>0</v>
      </c>
      <c r="F307">
        <f t="shared" si="52"/>
        <v>36287.327024952137</v>
      </c>
      <c r="G307">
        <f t="shared" si="53"/>
        <v>0</v>
      </c>
      <c r="H307">
        <f t="shared" si="54"/>
        <v>47080.48070416884</v>
      </c>
      <c r="I307">
        <f t="shared" si="55"/>
        <v>47080.48070416884</v>
      </c>
      <c r="J307" s="41">
        <f t="shared" si="56"/>
        <v>1860.888565382161</v>
      </c>
      <c r="K307">
        <f t="shared" si="57"/>
        <v>17.761401427463273</v>
      </c>
      <c r="L307">
        <f t="shared" si="58"/>
        <v>36.277486907674358</v>
      </c>
      <c r="M307" s="41">
        <f t="shared" si="59"/>
        <v>65.296520195772672</v>
      </c>
      <c r="N307" s="5">
        <f t="shared" si="60"/>
        <v>0</v>
      </c>
      <c r="O307" s="4">
        <f>SUM($N$54:N307)*0.1+$O$30</f>
        <v>3.7E-7</v>
      </c>
      <c r="P307" s="4">
        <f>SUM($O$235:O307)</f>
        <v>2.7010000000000045E-5</v>
      </c>
      <c r="Q307" s="5">
        <f t="shared" si="61"/>
        <v>-3.1160353381514516E-6</v>
      </c>
      <c r="R307" s="4">
        <f>SUM($Q$54:Q307)*0.1+$O$8</f>
        <v>1.154263512054767E-4</v>
      </c>
      <c r="S307" s="4">
        <f>SUM($R$235:R307)</f>
        <v>9.168414984197357E-3</v>
      </c>
      <c r="T307">
        <f t="shared" si="62"/>
        <v>1.1542694422278557E-4</v>
      </c>
      <c r="U307">
        <f t="shared" si="63"/>
        <v>9.1684547696192862E-3</v>
      </c>
      <c r="X307" s="1"/>
    </row>
    <row r="308" spans="1:24" x14ac:dyDescent="0.25">
      <c r="A308" s="7"/>
      <c r="B308">
        <f t="shared" si="65"/>
        <v>25.400000000000091</v>
      </c>
      <c r="C308">
        <f t="shared" si="49"/>
        <v>0</v>
      </c>
      <c r="D308">
        <f t="shared" si="50"/>
        <v>-1860.888565382161</v>
      </c>
      <c r="E308">
        <f t="shared" si="51"/>
        <v>0</v>
      </c>
      <c r="F308">
        <f t="shared" si="52"/>
        <v>36287.327024952137</v>
      </c>
      <c r="G308">
        <f t="shared" si="53"/>
        <v>0</v>
      </c>
      <c r="H308">
        <f t="shared" si="54"/>
        <v>47266.569560707059</v>
      </c>
      <c r="I308">
        <f t="shared" si="55"/>
        <v>47266.569560707059</v>
      </c>
      <c r="J308" s="41">
        <f t="shared" si="56"/>
        <v>1860.888565382161</v>
      </c>
      <c r="K308">
        <f t="shared" si="57"/>
        <v>17.831604595160758</v>
      </c>
      <c r="L308">
        <f t="shared" si="58"/>
        <v>36.277486907674358</v>
      </c>
      <c r="M308" s="41">
        <f t="shared" si="59"/>
        <v>65.315651198220564</v>
      </c>
      <c r="N308" s="5">
        <f t="shared" si="60"/>
        <v>0</v>
      </c>
      <c r="O308" s="4">
        <f>SUM($N$54:N308)*0.1+$O$30</f>
        <v>3.7E-7</v>
      </c>
      <c r="P308" s="4">
        <f>SUM($O$235:O308)</f>
        <v>2.7380000000000046E-5</v>
      </c>
      <c r="Q308" s="5">
        <f t="shared" si="61"/>
        <v>-3.1283516833615367E-6</v>
      </c>
      <c r="R308" s="4">
        <f>SUM($Q$54:Q308)*0.1+$O$8</f>
        <v>1.1511351603714056E-4</v>
      </c>
      <c r="S308" s="4">
        <f>SUM($R$235:R308)</f>
        <v>9.2835285002344971E-3</v>
      </c>
      <c r="T308">
        <f t="shared" si="62"/>
        <v>1.1511411066603875E-4</v>
      </c>
      <c r="U308">
        <f t="shared" si="63"/>
        <v>9.2835688761955214E-3</v>
      </c>
      <c r="X308" s="1"/>
    </row>
    <row r="309" spans="1:24" x14ac:dyDescent="0.25">
      <c r="A309" s="7"/>
      <c r="B309">
        <f t="shared" si="65"/>
        <v>25.500000000000092</v>
      </c>
      <c r="C309">
        <f t="shared" si="49"/>
        <v>0</v>
      </c>
      <c r="D309">
        <f t="shared" si="50"/>
        <v>-1860.888565382161</v>
      </c>
      <c r="E309">
        <f t="shared" si="51"/>
        <v>0</v>
      </c>
      <c r="F309">
        <f t="shared" si="52"/>
        <v>36287.327024952137</v>
      </c>
      <c r="G309">
        <f t="shared" si="53"/>
        <v>0</v>
      </c>
      <c r="H309">
        <f t="shared" si="54"/>
        <v>47452.658417245279</v>
      </c>
      <c r="I309">
        <f t="shared" si="55"/>
        <v>47452.658417245279</v>
      </c>
      <c r="J309" s="41">
        <f t="shared" si="56"/>
        <v>1860.888565382161</v>
      </c>
      <c r="K309">
        <f t="shared" si="57"/>
        <v>17.90180776285824</v>
      </c>
      <c r="L309">
        <f t="shared" si="58"/>
        <v>36.277486907674358</v>
      </c>
      <c r="M309" s="41">
        <f t="shared" si="59"/>
        <v>65.334852033105463</v>
      </c>
      <c r="N309" s="5">
        <f t="shared" si="60"/>
        <v>0</v>
      </c>
      <c r="O309" s="4">
        <f>SUM($N$54:N309)*0.1+$O$30</f>
        <v>3.7E-7</v>
      </c>
      <c r="P309" s="4">
        <f>SUM($O$235:O309)</f>
        <v>2.7750000000000048E-5</v>
      </c>
      <c r="Q309" s="5">
        <f t="shared" si="61"/>
        <v>-3.1406680285716218E-6</v>
      </c>
      <c r="R309" s="4">
        <f>SUM($Q$54:Q309)*0.1+$O$8</f>
        <v>1.1479944923428338E-4</v>
      </c>
      <c r="S309" s="4">
        <f>SUM($R$235:R309)</f>
        <v>9.3983279494687811E-3</v>
      </c>
      <c r="T309">
        <f t="shared" si="62"/>
        <v>1.1480004548995094E-4</v>
      </c>
      <c r="U309">
        <f t="shared" si="63"/>
        <v>9.3983689174380707E-3</v>
      </c>
      <c r="X309" s="1"/>
    </row>
    <row r="310" spans="1:24" x14ac:dyDescent="0.25">
      <c r="A310" s="7"/>
      <c r="B310">
        <f t="shared" si="65"/>
        <v>25.600000000000094</v>
      </c>
      <c r="C310">
        <f t="shared" si="49"/>
        <v>0</v>
      </c>
      <c r="D310">
        <f t="shared" si="50"/>
        <v>-1860.888565382161</v>
      </c>
      <c r="E310">
        <f t="shared" si="51"/>
        <v>0</v>
      </c>
      <c r="F310">
        <f t="shared" si="52"/>
        <v>36287.327024952137</v>
      </c>
      <c r="G310">
        <f t="shared" si="53"/>
        <v>0</v>
      </c>
      <c r="H310">
        <f t="shared" si="54"/>
        <v>47638.747273783498</v>
      </c>
      <c r="I310">
        <f t="shared" si="55"/>
        <v>47638.747273783498</v>
      </c>
      <c r="J310" s="41">
        <f t="shared" si="56"/>
        <v>1860.888565382161</v>
      </c>
      <c r="K310">
        <f t="shared" si="57"/>
        <v>17.972010930555726</v>
      </c>
      <c r="L310">
        <f t="shared" si="58"/>
        <v>36.277486907674358</v>
      </c>
      <c r="M310" s="41">
        <f t="shared" si="59"/>
        <v>65.354122638877712</v>
      </c>
      <c r="N310" s="5">
        <f t="shared" si="60"/>
        <v>0</v>
      </c>
      <c r="O310" s="4">
        <f>SUM($N$54:N310)*0.1+$O$30</f>
        <v>3.7E-7</v>
      </c>
      <c r="P310" s="4">
        <f>SUM($O$235:O310)</f>
        <v>2.8120000000000049E-5</v>
      </c>
      <c r="Q310" s="5">
        <f t="shared" si="61"/>
        <v>-3.1529843737817065E-6</v>
      </c>
      <c r="R310" s="4">
        <f>SUM($Q$54:Q310)*0.1+$O$8</f>
        <v>1.1448415079690522E-4</v>
      </c>
      <c r="S310" s="4">
        <f>SUM($R$235:R310)</f>
        <v>9.5128121002656871E-3</v>
      </c>
      <c r="T310">
        <f t="shared" si="62"/>
        <v>1.1448474869469966E-4</v>
      </c>
      <c r="U310">
        <f t="shared" si="63"/>
        <v>9.5128536617232404E-3</v>
      </c>
      <c r="X310" s="1"/>
    </row>
    <row r="311" spans="1:24" x14ac:dyDescent="0.25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-1860.888565382161</v>
      </c>
      <c r="E311">
        <f t="shared" ref="E311:E374" si="68">IF(B311&lt;$B$41,$B$14,IF(AND($B$41&lt;=B311,B311&lt;$B$41+$G$8),$B$14+$B$17,$B$14+$B$17+$B$11))</f>
        <v>0</v>
      </c>
      <c r="F311">
        <f t="shared" ref="F311:F374" si="69">IF(B311&lt;$B$41,-$G$6*$B$13,IF(AND($B$41&lt;=B311,B311&lt;$B$41+$G$8),-$G$6*$B$13,-$G$6*$B$13-$G$5*$B$10))</f>
        <v>36287.327024952137</v>
      </c>
      <c r="G311">
        <f t="shared" ref="G311:G374" si="70">IF(B311&lt;$B$41,$B$14*B311,IF(AND($B$41&lt;=B311,B311&lt;$B$41+$G$8),$B$14*B311-(-B311+$B$41)*$B$17,$B$14*B311-(-B311+$B$41)*$B$17-(-B311+$B$41+$G$8)*$B$11+$G$5*$B$12))</f>
        <v>0</v>
      </c>
      <c r="H311">
        <f t="shared" ref="H311:H374" si="71">IF(B311&lt;$B$41,-$B$13*B311,IF(AND($B$41&lt;=B311,B311&lt;=$B$41+$G$8),-$B$13*B311+(-B311+B298)*B273,-$B$13*B311+(-B311+$B$41)*$B$16+(-B311+$B$41+$G$8)*$B$10))</f>
        <v>47824.836130321717</v>
      </c>
      <c r="I311">
        <f t="shared" ref="I311:I374" si="72">SQRT(SUMSQ(H311,G311))</f>
        <v>47824.836130321717</v>
      </c>
      <c r="J311" s="41">
        <f t="shared" ref="J311:J374" si="73">SQRT(SUMSQ(D311:E311))</f>
        <v>1860.888565382161</v>
      </c>
      <c r="K311">
        <f t="shared" ref="K311:K374" si="74">32*I311/(PI()*$G$13^3)</f>
        <v>18.042214098253211</v>
      </c>
      <c r="L311">
        <f t="shared" ref="L311:L374" si="75">16*F311/(PI()*$G$13^3)*$G$23</f>
        <v>36.277486907674358</v>
      </c>
      <c r="M311" s="41">
        <f t="shared" ref="M311:M374" si="76">SQRT(K311^2+3*L311^2)</f>
        <v>65.373462953836707</v>
      </c>
      <c r="N311" s="5">
        <f t="shared" ref="N311:N374" si="77">-G311/($G$15*$B$42)</f>
        <v>0</v>
      </c>
      <c r="O311" s="4">
        <f>SUM($N$54:N311)*0.1+$O$30</f>
        <v>3.7E-7</v>
      </c>
      <c r="P311" s="4">
        <f>SUM($O$235:O311)</f>
        <v>2.8490000000000051E-5</v>
      </c>
      <c r="Q311" s="5">
        <f t="shared" ref="Q311:Q374" si="78">-H311/($B$42*$G$15)</f>
        <v>-3.1653007189917916E-6</v>
      </c>
      <c r="R311" s="4">
        <f>SUM($Q$54:Q311)*0.1+$O$8</f>
        <v>1.1416762072500604E-4</v>
      </c>
      <c r="S311" s="4">
        <f>SUM($R$235:R311)</f>
        <v>9.6269797209906933E-3</v>
      </c>
      <c r="T311">
        <f t="shared" ref="T311:T374" si="79">SQRT(SUMSQ(O311,R311))</f>
        <v>1.1416822028046522E-4</v>
      </c>
      <c r="U311">
        <f t="shared" ref="U311:U374" si="80">SQRT(S311^2+P311^2)</f>
        <v>9.6270218774274132E-3</v>
      </c>
      <c r="X311" s="1"/>
    </row>
    <row r="312" spans="1:24" x14ac:dyDescent="0.25">
      <c r="A312" s="7"/>
      <c r="B312">
        <f t="shared" si="65"/>
        <v>25.800000000000097</v>
      </c>
      <c r="C312">
        <f t="shared" si="66"/>
        <v>0</v>
      </c>
      <c r="D312">
        <f t="shared" si="67"/>
        <v>-1860.888565382161</v>
      </c>
      <c r="E312">
        <f t="shared" si="68"/>
        <v>0</v>
      </c>
      <c r="F312">
        <f t="shared" si="69"/>
        <v>36287.327024952137</v>
      </c>
      <c r="G312">
        <f t="shared" si="70"/>
        <v>0</v>
      </c>
      <c r="H312">
        <f t="shared" si="71"/>
        <v>48010.924986859936</v>
      </c>
      <c r="I312">
        <f t="shared" si="72"/>
        <v>48010.924986859936</v>
      </c>
      <c r="J312" s="41">
        <f t="shared" si="73"/>
        <v>1860.888565382161</v>
      </c>
      <c r="K312">
        <f t="shared" si="74"/>
        <v>18.112417265950693</v>
      </c>
      <c r="L312">
        <f t="shared" si="75"/>
        <v>36.277486907674358</v>
      </c>
      <c r="M312" s="41">
        <f t="shared" si="76"/>
        <v>65.392872916131793</v>
      </c>
      <c r="N312" s="5">
        <f t="shared" si="77"/>
        <v>0</v>
      </c>
      <c r="O312" s="4">
        <f>SUM($N$54:N312)*0.1+$O$30</f>
        <v>3.7E-7</v>
      </c>
      <c r="P312" s="4">
        <f>SUM($O$235:O312)</f>
        <v>2.8860000000000052E-5</v>
      </c>
      <c r="Q312" s="5">
        <f t="shared" si="78"/>
        <v>-3.1776170642018767E-6</v>
      </c>
      <c r="R312" s="4">
        <f>SUM($Q$54:Q312)*0.1+$O$8</f>
        <v>1.1384985901858585E-4</v>
      </c>
      <c r="S312" s="4">
        <f>SUM($R$235:R312)</f>
        <v>9.7408295800092796E-3</v>
      </c>
      <c r="T312">
        <f t="shared" si="79"/>
        <v>1.1385046024743104E-4</v>
      </c>
      <c r="U312">
        <f t="shared" si="80"/>
        <v>9.7408723329270534E-3</v>
      </c>
      <c r="X312" s="1"/>
    </row>
    <row r="313" spans="1:24" x14ac:dyDescent="0.25">
      <c r="A313" s="7"/>
      <c r="B313">
        <f t="shared" si="65"/>
        <v>25.900000000000098</v>
      </c>
      <c r="C313">
        <f t="shared" si="66"/>
        <v>0</v>
      </c>
      <c r="D313">
        <f t="shared" si="67"/>
        <v>-1860.888565382161</v>
      </c>
      <c r="E313">
        <f t="shared" si="68"/>
        <v>0</v>
      </c>
      <c r="F313">
        <f t="shared" si="69"/>
        <v>36287.327024952137</v>
      </c>
      <c r="G313">
        <f t="shared" si="70"/>
        <v>0</v>
      </c>
      <c r="H313">
        <f t="shared" si="71"/>
        <v>48197.013843398156</v>
      </c>
      <c r="I313">
        <f t="shared" si="72"/>
        <v>48197.013843398156</v>
      </c>
      <c r="J313" s="41">
        <f t="shared" si="73"/>
        <v>1860.888565382161</v>
      </c>
      <c r="K313">
        <f t="shared" si="74"/>
        <v>18.182620433648179</v>
      </c>
      <c r="L313">
        <f t="shared" si="75"/>
        <v>36.277486907674358</v>
      </c>
      <c r="M313" s="41">
        <f t="shared" si="76"/>
        <v>65.412352463763099</v>
      </c>
      <c r="N313" s="5">
        <f t="shared" si="77"/>
        <v>0</v>
      </c>
      <c r="O313" s="4">
        <f>SUM($N$54:N313)*0.1+$O$30</f>
        <v>3.7E-7</v>
      </c>
      <c r="P313" s="4">
        <f>SUM($O$235:O313)</f>
        <v>2.9230000000000054E-5</v>
      </c>
      <c r="Q313" s="5">
        <f t="shared" si="78"/>
        <v>-3.1899334094119614E-6</v>
      </c>
      <c r="R313" s="4">
        <f>SUM($Q$54:Q313)*0.1+$O$8</f>
        <v>1.1353086567764465E-4</v>
      </c>
      <c r="S313" s="4">
        <f>SUM($R$235:R313)</f>
        <v>9.8543604456869244E-3</v>
      </c>
      <c r="T313">
        <f t="shared" si="79"/>
        <v>1.1353146859578358E-4</v>
      </c>
      <c r="U313">
        <f t="shared" si="80"/>
        <v>9.8544037965987066E-3</v>
      </c>
      <c r="X313" s="1"/>
    </row>
    <row r="314" spans="1:24" x14ac:dyDescent="0.25">
      <c r="A314" s="7"/>
      <c r="B314">
        <f t="shared" si="65"/>
        <v>26.000000000000099</v>
      </c>
      <c r="C314">
        <f t="shared" si="66"/>
        <v>0</v>
      </c>
      <c r="D314">
        <f t="shared" si="67"/>
        <v>-1860.888565382161</v>
      </c>
      <c r="E314">
        <f t="shared" si="68"/>
        <v>0</v>
      </c>
      <c r="F314">
        <f t="shared" si="69"/>
        <v>36287.327024952137</v>
      </c>
      <c r="G314">
        <f t="shared" si="70"/>
        <v>0</v>
      </c>
      <c r="H314">
        <f t="shared" si="71"/>
        <v>48383.102699936375</v>
      </c>
      <c r="I314">
        <f t="shared" si="72"/>
        <v>48383.102699936375</v>
      </c>
      <c r="J314" s="41">
        <f t="shared" si="73"/>
        <v>1860.888565382161</v>
      </c>
      <c r="K314">
        <f t="shared" si="74"/>
        <v>18.252823601345664</v>
      </c>
      <c r="L314">
        <f t="shared" si="75"/>
        <v>36.277486907674358</v>
      </c>
      <c r="M314" s="41">
        <f t="shared" si="76"/>
        <v>65.431901534582465</v>
      </c>
      <c r="N314" s="5">
        <f t="shared" si="77"/>
        <v>0</v>
      </c>
      <c r="O314" s="4">
        <f>SUM($N$54:N314)*0.1+$O$30</f>
        <v>3.7E-7</v>
      </c>
      <c r="P314" s="4">
        <f>SUM($O$235:O314)</f>
        <v>2.9600000000000055E-5</v>
      </c>
      <c r="Q314" s="5">
        <f t="shared" si="78"/>
        <v>-3.2022497546220465E-6</v>
      </c>
      <c r="R314" s="4">
        <f>SUM($Q$54:Q314)*0.1+$O$8</f>
        <v>1.1321064070218245E-4</v>
      </c>
      <c r="S314" s="4">
        <f>SUM($R$235:R314)</f>
        <v>9.9675710863891074E-3</v>
      </c>
      <c r="T314">
        <f t="shared" si="79"/>
        <v>1.1321124532571246E-4</v>
      </c>
      <c r="U314">
        <f t="shared" si="80"/>
        <v>9.9676150368189949E-3</v>
      </c>
      <c r="X314" s="1"/>
    </row>
    <row r="315" spans="1:24" x14ac:dyDescent="0.25">
      <c r="A315" s="7"/>
      <c r="B315">
        <f t="shared" si="65"/>
        <v>26.100000000000101</v>
      </c>
      <c r="C315">
        <f t="shared" si="66"/>
        <v>0</v>
      </c>
      <c r="D315">
        <f t="shared" si="67"/>
        <v>-1860.888565382161</v>
      </c>
      <c r="E315">
        <f t="shared" si="68"/>
        <v>0</v>
      </c>
      <c r="F315">
        <f t="shared" si="69"/>
        <v>36287.327024952137</v>
      </c>
      <c r="G315">
        <f t="shared" si="70"/>
        <v>0</v>
      </c>
      <c r="H315">
        <f t="shared" si="71"/>
        <v>48569.191556474587</v>
      </c>
      <c r="I315">
        <f t="shared" si="72"/>
        <v>48569.191556474587</v>
      </c>
      <c r="J315" s="41">
        <f t="shared" si="73"/>
        <v>1860.888565382161</v>
      </c>
      <c r="K315">
        <f t="shared" si="74"/>
        <v>18.323026769043146</v>
      </c>
      <c r="L315">
        <f t="shared" si="75"/>
        <v>36.277486907674358</v>
      </c>
      <c r="M315" s="41">
        <f t="shared" si="76"/>
        <v>65.451520066294307</v>
      </c>
      <c r="N315" s="5">
        <f t="shared" si="77"/>
        <v>0</v>
      </c>
      <c r="O315" s="4">
        <f>SUM($N$54:N315)*0.1+$O$30</f>
        <v>3.7E-7</v>
      </c>
      <c r="P315" s="4">
        <f>SUM($O$235:O315)</f>
        <v>2.9970000000000057E-5</v>
      </c>
      <c r="Q315" s="5">
        <f t="shared" si="78"/>
        <v>-3.2145660998321307E-6</v>
      </c>
      <c r="R315" s="4">
        <f>SUM($Q$54:Q315)*0.1+$O$8</f>
        <v>1.1288918409219924E-4</v>
      </c>
      <c r="S315" s="4">
        <f>SUM($R$235:R315)</f>
        <v>1.0080460270481307E-2</v>
      </c>
      <c r="T315">
        <f t="shared" si="79"/>
        <v>1.1288979043741047E-4</v>
      </c>
      <c r="U315">
        <f t="shared" si="80"/>
        <v>1.0080504821964625E-2</v>
      </c>
      <c r="X315" s="1"/>
    </row>
    <row r="316" spans="1:24" x14ac:dyDescent="0.25">
      <c r="A316" s="7"/>
      <c r="B316">
        <f t="shared" si="65"/>
        <v>26.200000000000102</v>
      </c>
      <c r="C316">
        <f t="shared" si="66"/>
        <v>0</v>
      </c>
      <c r="D316">
        <f t="shared" si="67"/>
        <v>-1860.888565382161</v>
      </c>
      <c r="E316">
        <f t="shared" si="68"/>
        <v>0</v>
      </c>
      <c r="F316">
        <f t="shared" si="69"/>
        <v>36287.327024952137</v>
      </c>
      <c r="G316">
        <f t="shared" si="70"/>
        <v>0</v>
      </c>
      <c r="H316">
        <f t="shared" si="71"/>
        <v>48755.280413012806</v>
      </c>
      <c r="I316">
        <f t="shared" si="72"/>
        <v>48755.280413012806</v>
      </c>
      <c r="J316" s="41">
        <f t="shared" si="73"/>
        <v>1860.888565382161</v>
      </c>
      <c r="K316">
        <f t="shared" si="74"/>
        <v>18.393229936740628</v>
      </c>
      <c r="L316">
        <f t="shared" si="75"/>
        <v>36.277486907674358</v>
      </c>
      <c r="M316" s="41">
        <f t="shared" si="76"/>
        <v>65.471207996456471</v>
      </c>
      <c r="N316" s="5">
        <f t="shared" si="77"/>
        <v>0</v>
      </c>
      <c r="O316" s="4">
        <f>SUM($N$54:N316)*0.1+$O$30</f>
        <v>3.7E-7</v>
      </c>
      <c r="P316" s="4">
        <f>SUM($O$235:O316)</f>
        <v>3.0340000000000058E-5</v>
      </c>
      <c r="Q316" s="5">
        <f t="shared" si="78"/>
        <v>-3.2268824450422158E-6</v>
      </c>
      <c r="R316" s="4">
        <f>SUM($Q$54:Q316)*0.1+$O$8</f>
        <v>1.1256649584769502E-4</v>
      </c>
      <c r="S316" s="4">
        <f>SUM($R$235:R316)</f>
        <v>1.0193026766329001E-2</v>
      </c>
      <c r="T316">
        <f t="shared" si="79"/>
        <v>1.1256710393107366E-4</v>
      </c>
      <c r="U316">
        <f t="shared" si="80"/>
        <v>1.0193071920412387E-2</v>
      </c>
      <c r="X316" s="1"/>
    </row>
    <row r="317" spans="1:24" x14ac:dyDescent="0.25">
      <c r="A317" s="7"/>
      <c r="B317">
        <f t="shared" si="65"/>
        <v>26.300000000000104</v>
      </c>
      <c r="C317">
        <f t="shared" si="66"/>
        <v>0</v>
      </c>
      <c r="D317">
        <f t="shared" si="67"/>
        <v>-1860.888565382161</v>
      </c>
      <c r="E317">
        <f t="shared" si="68"/>
        <v>0</v>
      </c>
      <c r="F317">
        <f t="shared" si="69"/>
        <v>36287.327024952137</v>
      </c>
      <c r="G317">
        <f t="shared" si="70"/>
        <v>0</v>
      </c>
      <c r="H317">
        <f t="shared" si="71"/>
        <v>48941.369269551025</v>
      </c>
      <c r="I317">
        <f t="shared" si="72"/>
        <v>48941.369269551025</v>
      </c>
      <c r="J317" s="41">
        <f t="shared" si="73"/>
        <v>1860.888565382161</v>
      </c>
      <c r="K317">
        <f t="shared" si="74"/>
        <v>18.463433104438113</v>
      </c>
      <c r="L317">
        <f t="shared" si="75"/>
        <v>36.277486907674358</v>
      </c>
      <c r="M317" s="41">
        <f t="shared" si="76"/>
        <v>65.490965262481168</v>
      </c>
      <c r="N317" s="5">
        <f t="shared" si="77"/>
        <v>0</v>
      </c>
      <c r="O317" s="4">
        <f>SUM($N$54:N317)*0.1+$O$30</f>
        <v>3.7E-7</v>
      </c>
      <c r="P317" s="4">
        <f>SUM($O$235:O317)</f>
        <v>3.0710000000000057E-5</v>
      </c>
      <c r="Q317" s="5">
        <f t="shared" si="78"/>
        <v>-3.2391987902523009E-6</v>
      </c>
      <c r="R317" s="4">
        <f>SUM($Q$54:Q317)*0.1+$O$8</f>
        <v>1.1224257596866979E-4</v>
      </c>
      <c r="S317" s="4">
        <f>SUM($R$235:R317)</f>
        <v>1.0305269342297672E-2</v>
      </c>
      <c r="T317">
        <f t="shared" si="79"/>
        <v>1.1224318580690147E-4</v>
      </c>
      <c r="U317">
        <f t="shared" si="80"/>
        <v>1.0305315100539152E-2</v>
      </c>
      <c r="X317" s="1"/>
    </row>
    <row r="318" spans="1:24" x14ac:dyDescent="0.25">
      <c r="A318" s="7"/>
      <c r="B318">
        <f t="shared" si="65"/>
        <v>26.400000000000105</v>
      </c>
      <c r="C318">
        <f t="shared" si="66"/>
        <v>0</v>
      </c>
      <c r="D318">
        <f t="shared" si="67"/>
        <v>-1860.888565382161</v>
      </c>
      <c r="E318">
        <f t="shared" si="68"/>
        <v>0</v>
      </c>
      <c r="F318">
        <f t="shared" si="69"/>
        <v>36287.327024952137</v>
      </c>
      <c r="G318">
        <f t="shared" si="70"/>
        <v>0</v>
      </c>
      <c r="H318">
        <f t="shared" si="71"/>
        <v>49127.458126089245</v>
      </c>
      <c r="I318">
        <f t="shared" si="72"/>
        <v>49127.458126089245</v>
      </c>
      <c r="J318" s="41">
        <f t="shared" si="73"/>
        <v>1860.888565382161</v>
      </c>
      <c r="K318">
        <f t="shared" si="74"/>
        <v>18.533636272135595</v>
      </c>
      <c r="L318">
        <f t="shared" si="75"/>
        <v>36.277486907674358</v>
      </c>
      <c r="M318" s="41">
        <f t="shared" si="76"/>
        <v>65.510791801635804</v>
      </c>
      <c r="N318" s="5">
        <f t="shared" si="77"/>
        <v>0</v>
      </c>
      <c r="O318" s="4">
        <f>SUM($N$54:N318)*0.1+$O$30</f>
        <v>3.7E-7</v>
      </c>
      <c r="P318" s="4">
        <f>SUM($O$235:O318)</f>
        <v>3.1080000000000055E-5</v>
      </c>
      <c r="Q318" s="5">
        <f t="shared" si="78"/>
        <v>-3.2515151354623856E-6</v>
      </c>
      <c r="R318" s="4">
        <f>SUM($Q$54:Q318)*0.1+$O$8</f>
        <v>1.1191742445512353E-4</v>
      </c>
      <c r="S318" s="4">
        <f>SUM($R$235:R318)</f>
        <v>1.0417186766752795E-2</v>
      </c>
      <c r="T318">
        <f t="shared" si="79"/>
        <v>1.1191803606509669E-4</v>
      </c>
      <c r="U318">
        <f t="shared" si="80"/>
        <v>1.0417233130721877E-2</v>
      </c>
      <c r="X318" s="1"/>
    </row>
    <row r="319" spans="1:24" x14ac:dyDescent="0.25">
      <c r="A319" s="7"/>
      <c r="B319">
        <f t="shared" si="65"/>
        <v>26.500000000000107</v>
      </c>
      <c r="C319">
        <f t="shared" si="66"/>
        <v>0</v>
      </c>
      <c r="D319">
        <f t="shared" si="67"/>
        <v>-1860.888565382161</v>
      </c>
      <c r="E319">
        <f t="shared" si="68"/>
        <v>0</v>
      </c>
      <c r="F319">
        <f t="shared" si="69"/>
        <v>36287.327024952137</v>
      </c>
      <c r="G319">
        <f t="shared" si="70"/>
        <v>0</v>
      </c>
      <c r="H319">
        <f t="shared" si="71"/>
        <v>49313.546982627464</v>
      </c>
      <c r="I319">
        <f t="shared" si="72"/>
        <v>49313.546982627464</v>
      </c>
      <c r="J319" s="41">
        <f t="shared" si="73"/>
        <v>1860.888565382161</v>
      </c>
      <c r="K319">
        <f t="shared" si="74"/>
        <v>18.603839439833081</v>
      </c>
      <c r="L319">
        <f t="shared" si="75"/>
        <v>36.277486907674358</v>
      </c>
      <c r="M319" s="41">
        <f t="shared" si="76"/>
        <v>65.530687551043926</v>
      </c>
      <c r="N319" s="5">
        <f t="shared" si="77"/>
        <v>0</v>
      </c>
      <c r="O319" s="4">
        <f>SUM($N$54:N319)*0.1+$O$30</f>
        <v>3.7E-7</v>
      </c>
      <c r="P319" s="4">
        <f>SUM($O$235:O319)</f>
        <v>3.1450000000000053E-5</v>
      </c>
      <c r="Q319" s="5">
        <f t="shared" si="78"/>
        <v>-3.2638314806724707E-6</v>
      </c>
      <c r="R319" s="4">
        <f>SUM($Q$54:Q319)*0.1+$O$8</f>
        <v>1.115910413070563E-4</v>
      </c>
      <c r="S319" s="4">
        <f>SUM($R$235:R319)</f>
        <v>1.0528777808059851E-2</v>
      </c>
      <c r="T319">
        <f t="shared" si="79"/>
        <v>1.1159165470586564E-4</v>
      </c>
      <c r="U319">
        <f t="shared" si="80"/>
        <v>1.0528824779337607E-2</v>
      </c>
      <c r="X319" s="1"/>
    </row>
    <row r="320" spans="1:24" x14ac:dyDescent="0.25">
      <c r="A320" s="7"/>
      <c r="B320">
        <f t="shared" si="65"/>
        <v>26.600000000000108</v>
      </c>
      <c r="C320">
        <f t="shared" si="66"/>
        <v>0</v>
      </c>
      <c r="D320">
        <f t="shared" si="67"/>
        <v>-1860.888565382161</v>
      </c>
      <c r="E320">
        <f t="shared" si="68"/>
        <v>0</v>
      </c>
      <c r="F320">
        <f t="shared" si="69"/>
        <v>36287.327024952137</v>
      </c>
      <c r="G320">
        <f t="shared" si="70"/>
        <v>0</v>
      </c>
      <c r="H320">
        <f t="shared" si="71"/>
        <v>49499.635839165683</v>
      </c>
      <c r="I320">
        <f t="shared" si="72"/>
        <v>49499.635839165683</v>
      </c>
      <c r="J320" s="41">
        <f t="shared" si="73"/>
        <v>1860.888565382161</v>
      </c>
      <c r="K320">
        <f t="shared" si="74"/>
        <v>18.674042607530566</v>
      </c>
      <c r="L320">
        <f t="shared" si="75"/>
        <v>36.277486907674358</v>
      </c>
      <c r="M320" s="41">
        <f t="shared" si="76"/>
        <v>65.550652447685991</v>
      </c>
      <c r="N320" s="5">
        <f t="shared" si="77"/>
        <v>0</v>
      </c>
      <c r="O320" s="4">
        <f>SUM($N$54:N320)*0.1+$O$30</f>
        <v>3.7E-7</v>
      </c>
      <c r="P320" s="4">
        <f>SUM($O$235:O320)</f>
        <v>3.1820000000000051E-5</v>
      </c>
      <c r="Q320" s="5">
        <f t="shared" si="78"/>
        <v>-3.2761478258825558E-6</v>
      </c>
      <c r="R320" s="4">
        <f>SUM($Q$54:Q320)*0.1+$O$8</f>
        <v>1.1126342652446804E-4</v>
      </c>
      <c r="S320" s="4">
        <f>SUM($R$235:R320)</f>
        <v>1.064004123458432E-2</v>
      </c>
      <c r="T320">
        <f t="shared" si="79"/>
        <v>1.1126404172941814E-4</v>
      </c>
      <c r="U320">
        <f t="shared" si="80"/>
        <v>1.0640088814763466E-2</v>
      </c>
      <c r="X320" s="1"/>
    </row>
    <row r="321" spans="1:24" x14ac:dyDescent="0.25">
      <c r="A321" s="7"/>
      <c r="B321">
        <f t="shared" si="65"/>
        <v>26.700000000000109</v>
      </c>
      <c r="C321">
        <f t="shared" si="66"/>
        <v>0</v>
      </c>
      <c r="D321">
        <f t="shared" si="67"/>
        <v>-1860.888565382161</v>
      </c>
      <c r="E321">
        <f t="shared" si="68"/>
        <v>0</v>
      </c>
      <c r="F321">
        <f t="shared" si="69"/>
        <v>36287.327024952137</v>
      </c>
      <c r="G321">
        <f t="shared" si="70"/>
        <v>0</v>
      </c>
      <c r="H321">
        <f t="shared" si="71"/>
        <v>49685.724695703902</v>
      </c>
      <c r="I321">
        <f t="shared" si="72"/>
        <v>49685.724695703902</v>
      </c>
      <c r="J321" s="41">
        <f t="shared" si="73"/>
        <v>1860.888565382161</v>
      </c>
      <c r="K321">
        <f t="shared" si="74"/>
        <v>18.744245775228048</v>
      </c>
      <c r="L321">
        <f t="shared" si="75"/>
        <v>36.277486907674358</v>
      </c>
      <c r="M321" s="41">
        <f t="shared" si="76"/>
        <v>65.570686428400379</v>
      </c>
      <c r="N321" s="5">
        <f t="shared" si="77"/>
        <v>0</v>
      </c>
      <c r="O321" s="4">
        <f>SUM($N$54:N321)*0.1+$O$30</f>
        <v>3.7E-7</v>
      </c>
      <c r="P321" s="4">
        <f>SUM($O$235:O321)</f>
        <v>3.2190000000000049E-5</v>
      </c>
      <c r="Q321" s="5">
        <f t="shared" si="78"/>
        <v>-3.2884641710926405E-6</v>
      </c>
      <c r="R321" s="4">
        <f>SUM($Q$54:Q321)*0.1+$O$8</f>
        <v>1.1093458010735878E-4</v>
      </c>
      <c r="S321" s="4">
        <f>SUM($R$235:R321)</f>
        <v>1.0750975814691678E-2</v>
      </c>
      <c r="T321">
        <f t="shared" si="79"/>
        <v>1.1093519713596763E-4</v>
      </c>
      <c r="U321">
        <f t="shared" si="80"/>
        <v>1.0751024005376669E-2</v>
      </c>
      <c r="X321" s="1"/>
    </row>
    <row r="322" spans="1:24" x14ac:dyDescent="0.25">
      <c r="A322" s="7"/>
      <c r="B322">
        <f t="shared" si="65"/>
        <v>26.800000000000111</v>
      </c>
      <c r="C322">
        <f t="shared" si="66"/>
        <v>0</v>
      </c>
      <c r="D322">
        <f t="shared" si="67"/>
        <v>-1860.888565382161</v>
      </c>
      <c r="E322">
        <f t="shared" si="68"/>
        <v>0</v>
      </c>
      <c r="F322">
        <f t="shared" si="69"/>
        <v>36287.327024952137</v>
      </c>
      <c r="G322">
        <f t="shared" si="70"/>
        <v>0</v>
      </c>
      <c r="H322">
        <f t="shared" si="71"/>
        <v>49871.813552242122</v>
      </c>
      <c r="I322">
        <f t="shared" si="72"/>
        <v>49871.813552242122</v>
      </c>
      <c r="J322" s="41">
        <f t="shared" si="73"/>
        <v>1860.888565382161</v>
      </c>
      <c r="K322">
        <f t="shared" si="74"/>
        <v>18.814448942925534</v>
      </c>
      <c r="L322">
        <f t="shared" si="75"/>
        <v>36.277486907674358</v>
      </c>
      <c r="M322" s="41">
        <f t="shared" si="76"/>
        <v>65.590789429884168</v>
      </c>
      <c r="N322" s="5">
        <f t="shared" si="77"/>
        <v>0</v>
      </c>
      <c r="O322" s="4">
        <f>SUM($N$54:N322)*0.1+$O$30</f>
        <v>3.7E-7</v>
      </c>
      <c r="P322" s="4">
        <f>SUM($O$235:O322)</f>
        <v>3.2560000000000047E-5</v>
      </c>
      <c r="Q322" s="5">
        <f t="shared" si="78"/>
        <v>-3.3007805163027256E-6</v>
      </c>
      <c r="R322" s="4">
        <f>SUM($Q$54:Q322)*0.1+$O$8</f>
        <v>1.1060450205572851E-4</v>
      </c>
      <c r="S322" s="4">
        <f>SUM($R$235:R322)</f>
        <v>1.0861580316747407E-2</v>
      </c>
      <c r="T322">
        <f t="shared" si="79"/>
        <v>1.1060512092573133E-4</v>
      </c>
      <c r="U322">
        <f t="shared" si="80"/>
        <v>1.086162911955452E-2</v>
      </c>
      <c r="X322" s="1"/>
    </row>
    <row r="323" spans="1:24" x14ac:dyDescent="0.25">
      <c r="A323" s="7"/>
      <c r="B323">
        <f t="shared" si="65"/>
        <v>26.900000000000112</v>
      </c>
      <c r="C323">
        <f t="shared" si="66"/>
        <v>0</v>
      </c>
      <c r="D323">
        <f t="shared" si="67"/>
        <v>-1860.888565382161</v>
      </c>
      <c r="E323">
        <f t="shared" si="68"/>
        <v>0</v>
      </c>
      <c r="F323">
        <f t="shared" si="69"/>
        <v>36287.327024952137</v>
      </c>
      <c r="G323">
        <f t="shared" si="70"/>
        <v>0</v>
      </c>
      <c r="H323">
        <f t="shared" si="71"/>
        <v>50057.902408780341</v>
      </c>
      <c r="I323">
        <f t="shared" si="72"/>
        <v>50057.902408780341</v>
      </c>
      <c r="J323" s="41">
        <f t="shared" si="73"/>
        <v>1860.888565382161</v>
      </c>
      <c r="K323">
        <f t="shared" si="74"/>
        <v>18.884652110623019</v>
      </c>
      <c r="L323">
        <f t="shared" si="75"/>
        <v>36.277486907674358</v>
      </c>
      <c r="M323" s="41">
        <f t="shared" si="76"/>
        <v>65.610961388694136</v>
      </c>
      <c r="N323" s="5">
        <f t="shared" si="77"/>
        <v>0</v>
      </c>
      <c r="O323" s="4">
        <f>SUM($N$54:N323)*0.1+$O$30</f>
        <v>3.7E-7</v>
      </c>
      <c r="P323" s="4">
        <f>SUM($O$235:O323)</f>
        <v>3.2930000000000046E-5</v>
      </c>
      <c r="Q323" s="5">
        <f t="shared" si="78"/>
        <v>-3.3130968615128107E-6</v>
      </c>
      <c r="R323" s="4">
        <f>SUM($Q$54:Q323)*0.1+$O$8</f>
        <v>1.1027319236957722E-4</v>
      </c>
      <c r="S323" s="4">
        <f>SUM($R$235:R323)</f>
        <v>1.0971853509116985E-2</v>
      </c>
      <c r="T323">
        <f t="shared" si="79"/>
        <v>1.1027381309893018E-4</v>
      </c>
      <c r="U323">
        <f t="shared" si="80"/>
        <v>1.0971902925674411E-2</v>
      </c>
      <c r="X323" s="1"/>
    </row>
    <row r="324" spans="1:24" x14ac:dyDescent="0.25">
      <c r="A324" s="7"/>
      <c r="B324">
        <f t="shared" si="65"/>
        <v>27.000000000000114</v>
      </c>
      <c r="C324">
        <f t="shared" si="66"/>
        <v>0</v>
      </c>
      <c r="D324">
        <f t="shared" si="67"/>
        <v>-1860.888565382161</v>
      </c>
      <c r="E324">
        <f t="shared" si="68"/>
        <v>0</v>
      </c>
      <c r="F324">
        <f t="shared" si="69"/>
        <v>36287.327024952137</v>
      </c>
      <c r="G324">
        <f t="shared" si="70"/>
        <v>0</v>
      </c>
      <c r="H324">
        <f t="shared" si="71"/>
        <v>50243.99126531856</v>
      </c>
      <c r="I324">
        <f t="shared" si="72"/>
        <v>50243.99126531856</v>
      </c>
      <c r="J324" s="41">
        <f t="shared" si="73"/>
        <v>1860.888565382161</v>
      </c>
      <c r="K324">
        <f t="shared" si="74"/>
        <v>18.954855278320501</v>
      </c>
      <c r="L324">
        <f t="shared" si="75"/>
        <v>36.277486907674358</v>
      </c>
      <c r="M324" s="41">
        <f t="shared" si="76"/>
        <v>65.631202241247479</v>
      </c>
      <c r="N324" s="5">
        <f t="shared" si="77"/>
        <v>0</v>
      </c>
      <c r="O324" s="4">
        <f>SUM($N$54:N324)*0.1+$O$30</f>
        <v>3.7E-7</v>
      </c>
      <c r="P324" s="4">
        <f>SUM($O$235:O324)</f>
        <v>3.3300000000000044E-5</v>
      </c>
      <c r="Q324" s="5">
        <f t="shared" si="78"/>
        <v>-3.3254132067228954E-6</v>
      </c>
      <c r="R324" s="4">
        <f>SUM($Q$54:Q324)*0.1+$O$8</f>
        <v>1.0994065104890494E-4</v>
      </c>
      <c r="S324" s="4">
        <f>SUM($R$235:R324)</f>
        <v>1.108179416016589E-2</v>
      </c>
      <c r="T324">
        <f t="shared" si="79"/>
        <v>1.09941273655789E-4</v>
      </c>
      <c r="U324">
        <f t="shared" si="80"/>
        <v>1.108184419211382E-2</v>
      </c>
      <c r="X324" s="1"/>
    </row>
    <row r="325" spans="1:24" x14ac:dyDescent="0.25">
      <c r="A325" s="7"/>
      <c r="B325">
        <f t="shared" si="65"/>
        <v>27.100000000000115</v>
      </c>
      <c r="C325">
        <f t="shared" si="66"/>
        <v>0</v>
      </c>
      <c r="D325">
        <f t="shared" si="67"/>
        <v>-1860.888565382161</v>
      </c>
      <c r="E325">
        <f t="shared" si="68"/>
        <v>0</v>
      </c>
      <c r="F325">
        <f t="shared" si="69"/>
        <v>36287.327024952137</v>
      </c>
      <c r="G325">
        <f t="shared" si="70"/>
        <v>0</v>
      </c>
      <c r="H325">
        <f t="shared" si="71"/>
        <v>50430.080121856779</v>
      </c>
      <c r="I325">
        <f t="shared" si="72"/>
        <v>50430.080121856779</v>
      </c>
      <c r="J325" s="41">
        <f t="shared" si="73"/>
        <v>1860.888565382161</v>
      </c>
      <c r="K325">
        <f t="shared" si="74"/>
        <v>19.025058446017987</v>
      </c>
      <c r="L325">
        <f t="shared" si="75"/>
        <v>36.277486907674358</v>
      </c>
      <c r="M325" s="41">
        <f t="shared" si="76"/>
        <v>65.651511923822852</v>
      </c>
      <c r="N325" s="5">
        <f t="shared" si="77"/>
        <v>0</v>
      </c>
      <c r="O325" s="4">
        <f>SUM($N$54:N325)*0.1+$O$30</f>
        <v>3.7E-7</v>
      </c>
      <c r="P325" s="4">
        <f>SUM($O$235:O325)</f>
        <v>3.3670000000000042E-5</v>
      </c>
      <c r="Q325" s="5">
        <f t="shared" si="78"/>
        <v>-3.3377295519329805E-6</v>
      </c>
      <c r="R325" s="4">
        <f>SUM($Q$54:Q325)*0.1+$O$8</f>
        <v>1.0960687809371164E-4</v>
      </c>
      <c r="S325" s="4">
        <f>SUM($R$235:R325)</f>
        <v>1.1191401038259602E-2</v>
      </c>
      <c r="T325">
        <f t="shared" si="79"/>
        <v>1.0960750259653654E-4</v>
      </c>
      <c r="U325">
        <f t="shared" si="80"/>
        <v>1.1191451687250322E-2</v>
      </c>
      <c r="X325" s="1"/>
    </row>
    <row r="326" spans="1:24" x14ac:dyDescent="0.25">
      <c r="A326" s="7"/>
      <c r="B326">
        <f t="shared" si="65"/>
        <v>27.200000000000117</v>
      </c>
      <c r="C326">
        <f t="shared" si="66"/>
        <v>0</v>
      </c>
      <c r="D326">
        <f t="shared" si="67"/>
        <v>-1860.888565382161</v>
      </c>
      <c r="E326">
        <f t="shared" si="68"/>
        <v>0</v>
      </c>
      <c r="F326">
        <f t="shared" si="69"/>
        <v>36287.327024952137</v>
      </c>
      <c r="G326">
        <f t="shared" si="70"/>
        <v>0</v>
      </c>
      <c r="H326">
        <f t="shared" si="71"/>
        <v>50616.168978394999</v>
      </c>
      <c r="I326">
        <f t="shared" si="72"/>
        <v>50616.168978394999</v>
      </c>
      <c r="J326" s="41">
        <f t="shared" si="73"/>
        <v>1860.888565382161</v>
      </c>
      <c r="K326">
        <f t="shared" si="74"/>
        <v>19.095261613715472</v>
      </c>
      <c r="L326">
        <f t="shared" si="75"/>
        <v>36.277486907674358</v>
      </c>
      <c r="M326" s="41">
        <f t="shared" si="76"/>
        <v>65.671890372561151</v>
      </c>
      <c r="N326" s="5">
        <f t="shared" si="77"/>
        <v>0</v>
      </c>
      <c r="O326" s="4">
        <f>SUM($N$54:N326)*0.1+$O$30</f>
        <v>3.7E-7</v>
      </c>
      <c r="P326" s="4">
        <f>SUM($O$235:O326)</f>
        <v>3.404000000000004E-5</v>
      </c>
      <c r="Q326" s="5">
        <f t="shared" si="78"/>
        <v>-3.3500458971430656E-6</v>
      </c>
      <c r="R326" s="4">
        <f>SUM($Q$54:Q326)*0.1+$O$8</f>
        <v>1.0927187350399733E-4</v>
      </c>
      <c r="S326" s="4">
        <f>SUM($R$235:R326)</f>
        <v>1.13006729117636E-2</v>
      </c>
      <c r="T326">
        <f t="shared" si="79"/>
        <v>1.0927249992140563E-4</v>
      </c>
      <c r="U326">
        <f t="shared" si="80"/>
        <v>1.1300724179461579E-2</v>
      </c>
      <c r="X326" s="1"/>
    </row>
    <row r="327" spans="1:24" x14ac:dyDescent="0.25">
      <c r="A327" s="7"/>
      <c r="B327">
        <f t="shared" si="65"/>
        <v>27.300000000000118</v>
      </c>
      <c r="C327">
        <f t="shared" si="66"/>
        <v>0</v>
      </c>
      <c r="D327">
        <f t="shared" si="67"/>
        <v>-1860.888565382161</v>
      </c>
      <c r="E327">
        <f t="shared" si="68"/>
        <v>0</v>
      </c>
      <c r="F327">
        <f t="shared" si="69"/>
        <v>36287.327024952137</v>
      </c>
      <c r="G327">
        <f t="shared" si="70"/>
        <v>0</v>
      </c>
      <c r="H327">
        <f t="shared" si="71"/>
        <v>50802.257834933218</v>
      </c>
      <c r="I327">
        <f t="shared" si="72"/>
        <v>50802.257834933218</v>
      </c>
      <c r="J327" s="41">
        <f t="shared" si="73"/>
        <v>1860.888565382161</v>
      </c>
      <c r="K327">
        <f t="shared" si="74"/>
        <v>19.165464781412954</v>
      </c>
      <c r="L327">
        <f t="shared" si="75"/>
        <v>36.277486907674358</v>
      </c>
      <c r="M327" s="41">
        <f t="shared" si="76"/>
        <v>65.692337523466421</v>
      </c>
      <c r="N327" s="5">
        <f t="shared" si="77"/>
        <v>0</v>
      </c>
      <c r="O327" s="4">
        <f>SUM($N$54:N327)*0.1+$O$30</f>
        <v>3.7E-7</v>
      </c>
      <c r="P327" s="4">
        <f>SUM($O$235:O327)</f>
        <v>3.4410000000000038E-5</v>
      </c>
      <c r="Q327" s="5">
        <f t="shared" si="78"/>
        <v>-3.3623622423531503E-6</v>
      </c>
      <c r="R327" s="4">
        <f>SUM($Q$54:Q327)*0.1+$O$8</f>
        <v>1.0893563727976201E-4</v>
      </c>
      <c r="S327" s="4">
        <f>SUM($R$235:R327)</f>
        <v>1.1409608549043361E-2</v>
      </c>
      <c r="T327">
        <f t="shared" si="79"/>
        <v>1.089362656306332E-4</v>
      </c>
      <c r="U327">
        <f t="shared" si="80"/>
        <v>1.1409660437125347E-2</v>
      </c>
      <c r="X327" s="1"/>
    </row>
    <row r="328" spans="1:24" x14ac:dyDescent="0.25">
      <c r="A328" s="7"/>
      <c r="B328">
        <f t="shared" si="65"/>
        <v>27.400000000000119</v>
      </c>
      <c r="C328">
        <f t="shared" si="66"/>
        <v>0</v>
      </c>
      <c r="D328">
        <f t="shared" si="67"/>
        <v>-1860.888565382161</v>
      </c>
      <c r="E328">
        <f t="shared" si="68"/>
        <v>0</v>
      </c>
      <c r="F328">
        <f t="shared" si="69"/>
        <v>36287.327024952137</v>
      </c>
      <c r="G328">
        <f t="shared" si="70"/>
        <v>0</v>
      </c>
      <c r="H328">
        <f t="shared" si="71"/>
        <v>50988.346691471437</v>
      </c>
      <c r="I328">
        <f t="shared" si="72"/>
        <v>50988.346691471437</v>
      </c>
      <c r="J328" s="41">
        <f t="shared" si="73"/>
        <v>1860.888565382161</v>
      </c>
      <c r="K328">
        <f t="shared" si="74"/>
        <v>19.235667949110439</v>
      </c>
      <c r="L328">
        <f t="shared" si="75"/>
        <v>36.277486907674358</v>
      </c>
      <c r="M328" s="41">
        <f t="shared" si="76"/>
        <v>65.712853312406764</v>
      </c>
      <c r="N328" s="5">
        <f t="shared" si="77"/>
        <v>0</v>
      </c>
      <c r="O328" s="4">
        <f>SUM($N$54:N328)*0.1+$O$30</f>
        <v>3.7E-7</v>
      </c>
      <c r="P328" s="4">
        <f>SUM($O$235:O328)</f>
        <v>3.4780000000000036E-5</v>
      </c>
      <c r="Q328" s="5">
        <f t="shared" si="78"/>
        <v>-3.3746785875632354E-6</v>
      </c>
      <c r="R328" s="4">
        <f>SUM($Q$54:Q328)*0.1+$O$8</f>
        <v>1.0859816942100569E-4</v>
      </c>
      <c r="S328" s="4">
        <f>SUM($R$235:R328)</f>
        <v>1.1518206718464367E-2</v>
      </c>
      <c r="T328">
        <f t="shared" si="79"/>
        <v>1.0859879972446038E-4</v>
      </c>
      <c r="U328">
        <f t="shared" si="80"/>
        <v>1.1518259228619475E-2</v>
      </c>
      <c r="X328" s="1"/>
    </row>
    <row r="329" spans="1:24" x14ac:dyDescent="0.25">
      <c r="A329" s="7"/>
      <c r="B329">
        <f t="shared" si="65"/>
        <v>27.500000000000121</v>
      </c>
      <c r="C329">
        <f t="shared" si="66"/>
        <v>-349.17496710046828</v>
      </c>
      <c r="D329">
        <f t="shared" si="67"/>
        <v>536.53078104358633</v>
      </c>
      <c r="E329">
        <f t="shared" si="68"/>
        <v>-216.36149273648508</v>
      </c>
      <c r="F329">
        <f t="shared" si="69"/>
        <v>36287.327024952137</v>
      </c>
      <c r="G329">
        <f t="shared" si="70"/>
        <v>-2.6134794783560596E-11</v>
      </c>
      <c r="H329">
        <f t="shared" si="71"/>
        <v>51143.625548009652</v>
      </c>
      <c r="I329">
        <f t="shared" si="72"/>
        <v>51143.625548009652</v>
      </c>
      <c r="J329" s="41">
        <f t="shared" si="73"/>
        <v>578.51324491873208</v>
      </c>
      <c r="K329">
        <f t="shared" si="74"/>
        <v>19.294247854475095</v>
      </c>
      <c r="L329">
        <f t="shared" si="75"/>
        <v>36.277486907674358</v>
      </c>
      <c r="M329" s="41">
        <f t="shared" si="76"/>
        <v>65.73002486900009</v>
      </c>
      <c r="N329" s="5">
        <f t="shared" si="77"/>
        <v>1.7297390103686861E-21</v>
      </c>
      <c r="O329" s="4">
        <f>SUM($N$54:N329)*0.1+$O$30</f>
        <v>3.7000000000000016E-7</v>
      </c>
      <c r="P329" s="4">
        <f>SUM($O$235:O329)</f>
        <v>3.5150000000000034E-5</v>
      </c>
      <c r="Q329" s="5">
        <f t="shared" si="78"/>
        <v>-3.3849557639429996E-6</v>
      </c>
      <c r="R329" s="4">
        <f>SUM($Q$54:Q329)*0.1+$O$8</f>
        <v>1.0825967384461138E-4</v>
      </c>
      <c r="S329" s="4">
        <f>SUM($R$235:R329)</f>
        <v>1.1626466392308979E-2</v>
      </c>
      <c r="T329">
        <f t="shared" si="79"/>
        <v>1.082603061188247E-4</v>
      </c>
      <c r="U329">
        <f t="shared" si="80"/>
        <v>1.1626519526237857E-2</v>
      </c>
      <c r="X329" s="1"/>
    </row>
    <row r="330" spans="1:24" x14ac:dyDescent="0.25">
      <c r="A330" s="7"/>
      <c r="B330">
        <f t="shared" si="65"/>
        <v>27.600000000000122</v>
      </c>
      <c r="C330">
        <f t="shared" si="66"/>
        <v>-349.17496710046828</v>
      </c>
      <c r="D330">
        <f t="shared" si="67"/>
        <v>536.53078104358633</v>
      </c>
      <c r="E330">
        <f t="shared" si="68"/>
        <v>-216.36149273648508</v>
      </c>
      <c r="F330">
        <f t="shared" si="69"/>
        <v>36287.327024952137</v>
      </c>
      <c r="G330">
        <f t="shared" si="70"/>
        <v>-21.636149273674949</v>
      </c>
      <c r="H330">
        <f t="shared" si="71"/>
        <v>51329.584404547866</v>
      </c>
      <c r="I330">
        <f t="shared" si="72"/>
        <v>51329.588964519855</v>
      </c>
      <c r="J330" s="41">
        <f t="shared" si="73"/>
        <v>578.51324491873208</v>
      </c>
      <c r="K330">
        <f t="shared" si="74"/>
        <v>19.364403699149126</v>
      </c>
      <c r="L330">
        <f t="shared" si="75"/>
        <v>36.277486907674358</v>
      </c>
      <c r="M330" s="41">
        <f t="shared" si="76"/>
        <v>65.750652465455232</v>
      </c>
      <c r="N330" s="5">
        <f t="shared" si="77"/>
        <v>1.4319948460577474E-9</v>
      </c>
      <c r="O330" s="4">
        <f>SUM($N$54:N330)*0.1+$O$30</f>
        <v>3.7014319948460593E-7</v>
      </c>
      <c r="P330" s="4">
        <f>SUM($O$235:O330)</f>
        <v>3.5520143199484638E-5</v>
      </c>
      <c r="Q330" s="5">
        <f t="shared" si="78"/>
        <v>-3.3972635050651925E-6</v>
      </c>
      <c r="R330" s="4">
        <f>SUM($Q$54:Q330)*0.1+$O$8</f>
        <v>1.0791994749410487E-4</v>
      </c>
      <c r="S330" s="4">
        <f>SUM($R$235:R330)</f>
        <v>1.1734386339803084E-2</v>
      </c>
      <c r="T330">
        <f t="shared" si="79"/>
        <v>1.0792058224971953E-4</v>
      </c>
      <c r="U330">
        <f t="shared" si="80"/>
        <v>1.1734440099652398E-2</v>
      </c>
      <c r="X330" s="1"/>
    </row>
    <row r="331" spans="1:24" x14ac:dyDescent="0.25">
      <c r="A331" s="7"/>
      <c r="B331">
        <f t="shared" si="65"/>
        <v>27.700000000000124</v>
      </c>
      <c r="C331">
        <f t="shared" si="66"/>
        <v>-349.17496710046828</v>
      </c>
      <c r="D331">
        <f t="shared" si="67"/>
        <v>536.53078104358633</v>
      </c>
      <c r="E331">
        <f t="shared" si="68"/>
        <v>-216.36149273648508</v>
      </c>
      <c r="F331">
        <f t="shared" si="69"/>
        <v>36287.327024952137</v>
      </c>
      <c r="G331">
        <f t="shared" si="70"/>
        <v>-43.272298547323764</v>
      </c>
      <c r="H331">
        <f t="shared" si="71"/>
        <v>51515.543261086088</v>
      </c>
      <c r="I331">
        <f t="shared" si="72"/>
        <v>51515.56143513001</v>
      </c>
      <c r="J331" s="41">
        <f t="shared" si="73"/>
        <v>578.51324491873208</v>
      </c>
      <c r="K331">
        <f t="shared" si="74"/>
        <v>19.434562959538145</v>
      </c>
      <c r="L331">
        <f t="shared" si="75"/>
        <v>36.277486907674358</v>
      </c>
      <c r="M331" s="41">
        <f t="shared" si="76"/>
        <v>65.771349434519792</v>
      </c>
      <c r="N331" s="5">
        <f t="shared" si="77"/>
        <v>2.8639896921137652E-9</v>
      </c>
      <c r="O331" s="4">
        <f>SUM($N$54:N331)*0.1+$O$30</f>
        <v>3.7042959845381732E-7</v>
      </c>
      <c r="P331" s="4">
        <f>SUM($O$235:O331)</f>
        <v>3.5890572797938459E-5</v>
      </c>
      <c r="Q331" s="5">
        <f t="shared" si="78"/>
        <v>-3.4095712461873862E-6</v>
      </c>
      <c r="R331" s="4">
        <f>SUM($Q$54:Q331)*0.1+$O$8</f>
        <v>1.0757899036948612E-4</v>
      </c>
      <c r="S331" s="4">
        <f>SUM($R$235:R331)</f>
        <v>1.1841965330172571E-2</v>
      </c>
      <c r="T331">
        <f t="shared" si="79"/>
        <v>1.0757962812263945E-4</v>
      </c>
      <c r="U331">
        <f t="shared" si="80"/>
        <v>1.1842019718537246E-2</v>
      </c>
      <c r="X331" s="1"/>
    </row>
    <row r="332" spans="1:24" x14ac:dyDescent="0.25">
      <c r="A332" s="7"/>
      <c r="B332">
        <f t="shared" si="65"/>
        <v>27.800000000000125</v>
      </c>
      <c r="C332">
        <f t="shared" si="66"/>
        <v>-349.17496710046828</v>
      </c>
      <c r="D332">
        <f t="shared" si="67"/>
        <v>536.53078104358633</v>
      </c>
      <c r="E332">
        <f t="shared" si="68"/>
        <v>-216.36149273648508</v>
      </c>
      <c r="F332">
        <f t="shared" si="69"/>
        <v>36287.327024952137</v>
      </c>
      <c r="G332">
        <f t="shared" si="70"/>
        <v>-64.908447820972583</v>
      </c>
      <c r="H332">
        <f t="shared" si="71"/>
        <v>51701.50211762431</v>
      </c>
      <c r="I332">
        <f t="shared" si="72"/>
        <v>51701.542862136223</v>
      </c>
      <c r="J332" s="41">
        <f t="shared" si="73"/>
        <v>578.51324491873208</v>
      </c>
      <c r="K332">
        <f t="shared" si="74"/>
        <v>19.504725598782763</v>
      </c>
      <c r="L332">
        <f t="shared" si="75"/>
        <v>36.277486907674358</v>
      </c>
      <c r="M332" s="41">
        <f t="shared" si="76"/>
        <v>65.792115710723763</v>
      </c>
      <c r="N332" s="5">
        <f t="shared" si="77"/>
        <v>4.2959845381697829E-9</v>
      </c>
      <c r="O332" s="4">
        <f>SUM($N$54:N332)*0.1+$O$30</f>
        <v>3.7085919690763431E-7</v>
      </c>
      <c r="P332" s="4">
        <f>SUM($O$235:O332)</f>
        <v>3.6261431994846095E-5</v>
      </c>
      <c r="Q332" s="5">
        <f t="shared" si="78"/>
        <v>-3.4218789873095794E-6</v>
      </c>
      <c r="R332" s="4">
        <f>SUM($Q$54:Q332)*0.1+$O$8</f>
        <v>1.0723680247075517E-4</v>
      </c>
      <c r="S332" s="4">
        <f>SUM($R$235:R332)</f>
        <v>1.1949202132643326E-2</v>
      </c>
      <c r="T332">
        <f t="shared" si="79"/>
        <v>1.0723744374375815E-4</v>
      </c>
      <c r="U332">
        <f t="shared" si="80"/>
        <v>1.1949257152568862E-2</v>
      </c>
      <c r="X332" s="1"/>
    </row>
    <row r="333" spans="1:24" x14ac:dyDescent="0.25">
      <c r="A333" s="7"/>
      <c r="B333">
        <f t="shared" si="65"/>
        <v>27.900000000000126</v>
      </c>
      <c r="C333">
        <f t="shared" si="66"/>
        <v>-349.17496710046828</v>
      </c>
      <c r="D333">
        <f t="shared" si="67"/>
        <v>536.53078104358633</v>
      </c>
      <c r="E333">
        <f t="shared" si="68"/>
        <v>-216.36149273648508</v>
      </c>
      <c r="F333">
        <f t="shared" si="69"/>
        <v>36287.327024952137</v>
      </c>
      <c r="G333">
        <f t="shared" si="70"/>
        <v>-86.544597094621395</v>
      </c>
      <c r="H333">
        <f t="shared" si="71"/>
        <v>51887.460974162525</v>
      </c>
      <c r="I333">
        <f t="shared" si="72"/>
        <v>51887.533149230803</v>
      </c>
      <c r="J333" s="41">
        <f t="shared" si="73"/>
        <v>578.51324491873208</v>
      </c>
      <c r="K333">
        <f t="shared" si="74"/>
        <v>19.574891580550307</v>
      </c>
      <c r="L333">
        <f t="shared" si="75"/>
        <v>36.277486907674358</v>
      </c>
      <c r="M333" s="41">
        <f t="shared" si="76"/>
        <v>65.812951228460747</v>
      </c>
      <c r="N333" s="5">
        <f t="shared" si="77"/>
        <v>5.7279793842258007E-9</v>
      </c>
      <c r="O333" s="4">
        <f>SUM($N$54:N333)*0.1+$O$30</f>
        <v>3.7143199484605687E-7</v>
      </c>
      <c r="P333" s="4">
        <f>SUM($O$235:O333)</f>
        <v>3.6632863989692152E-5</v>
      </c>
      <c r="Q333" s="5">
        <f t="shared" si="78"/>
        <v>-3.4341867284317723E-6</v>
      </c>
      <c r="R333" s="4">
        <f>SUM($Q$54:Q333)*0.1+$O$8</f>
        <v>1.0689338379791198E-4</v>
      </c>
      <c r="S333" s="4">
        <f>SUM($R$235:R333)</f>
        <v>1.2056095516441238E-2</v>
      </c>
      <c r="T333">
        <f t="shared" si="79"/>
        <v>1.0689402911993966E-4</v>
      </c>
      <c r="U333">
        <f t="shared" si="80"/>
        <v>1.2056151171426088E-2</v>
      </c>
      <c r="X333" s="1"/>
    </row>
    <row r="334" spans="1:24" x14ac:dyDescent="0.25">
      <c r="A334" s="7"/>
      <c r="B334">
        <f t="shared" si="65"/>
        <v>28.000000000000128</v>
      </c>
      <c r="C334">
        <f t="shared" si="66"/>
        <v>-349.17496710046828</v>
      </c>
      <c r="D334">
        <f t="shared" si="67"/>
        <v>536.53078104358633</v>
      </c>
      <c r="E334">
        <f t="shared" si="68"/>
        <v>-216.36149273648508</v>
      </c>
      <c r="F334">
        <f t="shared" si="69"/>
        <v>36287.327024952137</v>
      </c>
      <c r="G334">
        <f t="shared" si="70"/>
        <v>-108.18074636827021</v>
      </c>
      <c r="H334">
        <f t="shared" si="71"/>
        <v>52073.419830700746</v>
      </c>
      <c r="I334">
        <f t="shared" si="72"/>
        <v>52073.532201477392</v>
      </c>
      <c r="J334" s="41">
        <f t="shared" si="73"/>
        <v>578.51324491873208</v>
      </c>
      <c r="K334">
        <f t="shared" si="74"/>
        <v>19.645060869025453</v>
      </c>
      <c r="L334">
        <f t="shared" si="75"/>
        <v>36.277486907674358</v>
      </c>
      <c r="M334" s="41">
        <f t="shared" si="76"/>
        <v>65.833855921988714</v>
      </c>
      <c r="N334" s="5">
        <f t="shared" si="77"/>
        <v>7.1599742302818184E-9</v>
      </c>
      <c r="O334" s="4">
        <f>SUM($N$54:N334)*0.1+$O$30</f>
        <v>3.7214799226908508E-7</v>
      </c>
      <c r="P334" s="4">
        <f>SUM($O$235:O334)</f>
        <v>3.7005011981961236E-5</v>
      </c>
      <c r="Q334" s="5">
        <f t="shared" si="78"/>
        <v>-3.446494469553966E-6</v>
      </c>
      <c r="R334" s="4">
        <f>SUM($Q$54:Q334)*0.1+$O$8</f>
        <v>1.065487343509566E-4</v>
      </c>
      <c r="S334" s="4">
        <f>SUM($R$235:R334)</f>
        <v>1.2162644250792195E-2</v>
      </c>
      <c r="T334">
        <f t="shared" si="79"/>
        <v>1.065493842587505E-4</v>
      </c>
      <c r="U334">
        <f t="shared" si="80"/>
        <v>1.2162700544790215E-2</v>
      </c>
      <c r="X334" s="1"/>
    </row>
    <row r="335" spans="1:24" x14ac:dyDescent="0.25">
      <c r="A335" s="7"/>
      <c r="B335">
        <f t="shared" si="65"/>
        <v>28.100000000000129</v>
      </c>
      <c r="C335">
        <f t="shared" si="66"/>
        <v>-349.17496710046828</v>
      </c>
      <c r="D335">
        <f t="shared" si="67"/>
        <v>536.53078104358633</v>
      </c>
      <c r="E335">
        <f t="shared" si="68"/>
        <v>-216.36149273648508</v>
      </c>
      <c r="F335">
        <f t="shared" si="69"/>
        <v>36287.327024952137</v>
      </c>
      <c r="G335">
        <f t="shared" si="70"/>
        <v>-129.81689564191902</v>
      </c>
      <c r="H335">
        <f t="shared" si="71"/>
        <v>52259.378687238961</v>
      </c>
      <c r="I335">
        <f t="shared" si="72"/>
        <v>52259.53992528675</v>
      </c>
      <c r="J335" s="41">
        <f t="shared" si="73"/>
        <v>578.51324491873208</v>
      </c>
      <c r="K335">
        <f t="shared" si="74"/>
        <v>19.715233428901087</v>
      </c>
      <c r="L335">
        <f t="shared" si="75"/>
        <v>36.277486907674358</v>
      </c>
      <c r="M335" s="41">
        <f t="shared" si="76"/>
        <v>65.854829725431017</v>
      </c>
      <c r="N335" s="5">
        <f t="shared" si="77"/>
        <v>8.5919690763378354E-9</v>
      </c>
      <c r="O335" s="4">
        <f>SUM($N$54:N335)*0.1+$O$30</f>
        <v>3.7300718917671886E-7</v>
      </c>
      <c r="P335" s="4">
        <f>SUM($O$235:O335)</f>
        <v>3.7378019171137958E-5</v>
      </c>
      <c r="Q335" s="5">
        <f t="shared" si="78"/>
        <v>-3.4588022106761589E-6</v>
      </c>
      <c r="R335" s="4">
        <f>SUM($Q$54:Q335)*0.1+$O$8</f>
        <v>1.0620285412988898E-4</v>
      </c>
      <c r="S335" s="4">
        <f>SUM($R$235:R335)</f>
        <v>1.2268847104922084E-2</v>
      </c>
      <c r="T335">
        <f t="shared" si="79"/>
        <v>1.0620350916847171E-4</v>
      </c>
      <c r="U335">
        <f t="shared" si="80"/>
        <v>1.2268904042345111E-2</v>
      </c>
      <c r="X335" s="1"/>
    </row>
    <row r="336" spans="1:24" x14ac:dyDescent="0.25">
      <c r="A336" s="7"/>
      <c r="B336">
        <f t="shared" si="65"/>
        <v>28.200000000000131</v>
      </c>
      <c r="C336">
        <f t="shared" si="66"/>
        <v>-349.17496710046828</v>
      </c>
      <c r="D336">
        <f t="shared" si="67"/>
        <v>536.53078104358633</v>
      </c>
      <c r="E336">
        <f t="shared" si="68"/>
        <v>-216.36149273648508</v>
      </c>
      <c r="F336">
        <f t="shared" si="69"/>
        <v>36287.327024952137</v>
      </c>
      <c r="G336">
        <f t="shared" si="70"/>
        <v>-151.45304491556783</v>
      </c>
      <c r="H336">
        <f t="shared" si="71"/>
        <v>52445.337543777183</v>
      </c>
      <c r="I336">
        <f t="shared" si="72"/>
        <v>52445.55622839307</v>
      </c>
      <c r="J336" s="41">
        <f t="shared" si="73"/>
        <v>578.51324491873208</v>
      </c>
      <c r="K336">
        <f t="shared" si="74"/>
        <v>19.785409225369353</v>
      </c>
      <c r="L336">
        <f t="shared" si="75"/>
        <v>36.277486907674358</v>
      </c>
      <c r="M336" s="41">
        <f t="shared" si="76"/>
        <v>65.87587257277724</v>
      </c>
      <c r="N336" s="5">
        <f t="shared" si="77"/>
        <v>1.0023963922393853E-8</v>
      </c>
      <c r="O336" s="4">
        <f>SUM($N$54:N336)*0.1+$O$30</f>
        <v>3.7400958556895825E-7</v>
      </c>
      <c r="P336" s="4">
        <f>SUM($O$235:O336)</f>
        <v>3.7752028756706916E-5</v>
      </c>
      <c r="Q336" s="5">
        <f t="shared" si="78"/>
        <v>-3.4711099517983526E-6</v>
      </c>
      <c r="R336" s="4">
        <f>SUM($Q$54:Q336)*0.1+$O$8</f>
        <v>1.0585574313470915E-4</v>
      </c>
      <c r="S336" s="4">
        <f>SUM($R$235:R336)</f>
        <v>1.2374702848056793E-2</v>
      </c>
      <c r="T336">
        <f t="shared" si="79"/>
        <v>1.0585640385811158E-4</v>
      </c>
      <c r="U336">
        <f t="shared" si="80"/>
        <v>1.2374760433777299E-2</v>
      </c>
      <c r="X336" s="1"/>
    </row>
    <row r="337" spans="1:24" x14ac:dyDescent="0.25">
      <c r="A337" s="7"/>
      <c r="B337">
        <f t="shared" si="65"/>
        <v>28.300000000000132</v>
      </c>
      <c r="C337">
        <f t="shared" si="66"/>
        <v>-349.17496710046828</v>
      </c>
      <c r="D337">
        <f t="shared" si="67"/>
        <v>536.53078104358633</v>
      </c>
      <c r="E337">
        <f t="shared" si="68"/>
        <v>-216.36149273648508</v>
      </c>
      <c r="F337">
        <f t="shared" si="69"/>
        <v>36287.327024952137</v>
      </c>
      <c r="G337">
        <f t="shared" si="70"/>
        <v>-173.08919418921664</v>
      </c>
      <c r="H337">
        <f t="shared" si="71"/>
        <v>52631.296400315405</v>
      </c>
      <c r="I337">
        <f t="shared" si="72"/>
        <v>52631.581019830657</v>
      </c>
      <c r="J337" s="41">
        <f t="shared" si="73"/>
        <v>578.51324491873208</v>
      </c>
      <c r="K337">
        <f t="shared" si="74"/>
        <v>19.855588224112893</v>
      </c>
      <c r="L337">
        <f t="shared" si="75"/>
        <v>36.277486907674358</v>
      </c>
      <c r="M337" s="41">
        <f t="shared" si="76"/>
        <v>65.896984397884125</v>
      </c>
      <c r="N337" s="5">
        <f t="shared" si="77"/>
        <v>1.1455958768449871E-8</v>
      </c>
      <c r="O337" s="4">
        <f>SUM($N$54:N337)*0.1+$O$30</f>
        <v>3.751551814458032E-7</v>
      </c>
      <c r="P337" s="4">
        <f>SUM($O$235:O337)</f>
        <v>3.8127183938152716E-5</v>
      </c>
      <c r="Q337" s="5">
        <f t="shared" si="78"/>
        <v>-3.4834176929205459E-6</v>
      </c>
      <c r="R337" s="4">
        <f>SUM($Q$54:Q337)*0.1+$O$8</f>
        <v>1.0550740136541708E-4</v>
      </c>
      <c r="S337" s="4">
        <f>SUM($R$235:R337)</f>
        <v>1.2480210249422211E-2</v>
      </c>
      <c r="T337">
        <f t="shared" si="79"/>
        <v>1.0550806833741854E-4</v>
      </c>
      <c r="U337">
        <f t="shared" si="80"/>
        <v>1.2480268488776123E-2</v>
      </c>
      <c r="X337" s="1"/>
    </row>
    <row r="338" spans="1:24" x14ac:dyDescent="0.25">
      <c r="A338" s="7"/>
      <c r="B338">
        <f t="shared" si="65"/>
        <v>28.400000000000134</v>
      </c>
      <c r="C338">
        <f t="shared" si="66"/>
        <v>-349.17496710046828</v>
      </c>
      <c r="D338">
        <f t="shared" si="67"/>
        <v>536.53078104358633</v>
      </c>
      <c r="E338">
        <f t="shared" si="68"/>
        <v>-216.36149273648508</v>
      </c>
      <c r="F338">
        <f t="shared" si="69"/>
        <v>36287.327024952137</v>
      </c>
      <c r="G338">
        <f t="shared" si="70"/>
        <v>-194.72534346286548</v>
      </c>
      <c r="H338">
        <f t="shared" si="71"/>
        <v>52817.255256853619</v>
      </c>
      <c r="I338">
        <f t="shared" si="72"/>
        <v>52817.614209911248</v>
      </c>
      <c r="J338" s="41">
        <f t="shared" si="73"/>
        <v>578.51324491873208</v>
      </c>
      <c r="K338">
        <f t="shared" si="74"/>
        <v>19.925770391296254</v>
      </c>
      <c r="L338">
        <f t="shared" si="75"/>
        <v>36.277486907674358</v>
      </c>
      <c r="M338" s="41">
        <f t="shared" si="76"/>
        <v>65.918165134476496</v>
      </c>
      <c r="N338" s="5">
        <f t="shared" si="77"/>
        <v>1.288795361450589E-8</v>
      </c>
      <c r="O338" s="4">
        <f>SUM($N$54:N338)*0.1+$O$30</f>
        <v>3.7644397680725382E-7</v>
      </c>
      <c r="P338" s="4">
        <f>SUM($O$235:O338)</f>
        <v>3.8503627914959971E-5</v>
      </c>
      <c r="Q338" s="5">
        <f t="shared" si="78"/>
        <v>-3.4957254340427387E-6</v>
      </c>
      <c r="R338" s="4">
        <f>SUM($Q$54:Q338)*0.1+$O$8</f>
        <v>1.0515782882201281E-4</v>
      </c>
      <c r="S338" s="4">
        <f>SUM($R$235:R338)</f>
        <v>1.2585368078244223E-2</v>
      </c>
      <c r="T338">
        <f t="shared" si="79"/>
        <v>1.0515850261689457E-4</v>
      </c>
      <c r="U338">
        <f t="shared" si="80"/>
        <v>1.2585426977033846E-2</v>
      </c>
      <c r="X338" s="1"/>
    </row>
    <row r="339" spans="1:24" x14ac:dyDescent="0.25">
      <c r="A339" s="7"/>
      <c r="B339">
        <f t="shared" si="65"/>
        <v>28.500000000000135</v>
      </c>
      <c r="C339">
        <f t="shared" si="66"/>
        <v>-349.17496710046828</v>
      </c>
      <c r="D339">
        <f t="shared" si="67"/>
        <v>536.53078104358633</v>
      </c>
      <c r="E339">
        <f t="shared" si="68"/>
        <v>-216.36149273648508</v>
      </c>
      <c r="F339">
        <f t="shared" si="69"/>
        <v>36287.327024952137</v>
      </c>
      <c r="G339">
        <f t="shared" si="70"/>
        <v>-216.36149273651429</v>
      </c>
      <c r="H339">
        <f t="shared" si="71"/>
        <v>53003.214113391841</v>
      </c>
      <c r="I339">
        <f t="shared" si="72"/>
        <v>53003.655710201718</v>
      </c>
      <c r="J339" s="41">
        <f t="shared" si="73"/>
        <v>578.51324491873208</v>
      </c>
      <c r="K339">
        <f t="shared" si="74"/>
        <v>19.995955693557494</v>
      </c>
      <c r="L339">
        <f t="shared" si="75"/>
        <v>36.277486907674358</v>
      </c>
      <c r="M339" s="41">
        <f t="shared" si="76"/>
        <v>65.939414716148093</v>
      </c>
      <c r="N339" s="5">
        <f t="shared" si="77"/>
        <v>1.4319948460561908E-8</v>
      </c>
      <c r="O339" s="4">
        <f>SUM($N$54:N339)*0.1+$O$30</f>
        <v>3.7787597165330999E-7</v>
      </c>
      <c r="P339" s="4">
        <f>SUM($O$235:O339)</f>
        <v>3.8881503886613278E-5</v>
      </c>
      <c r="Q339" s="5">
        <f t="shared" si="78"/>
        <v>-3.5080331751649324E-6</v>
      </c>
      <c r="R339" s="4">
        <f>SUM($Q$54:Q339)*0.1+$O$8</f>
        <v>1.0480702550449632E-4</v>
      </c>
      <c r="S339" s="4">
        <f>SUM($R$235:R339)</f>
        <v>1.2690175103748719E-2</v>
      </c>
      <c r="T339">
        <f t="shared" si="79"/>
        <v>1.0480770670780892E-4</v>
      </c>
      <c r="U339">
        <f t="shared" si="80"/>
        <v>1.2690234668245828E-2</v>
      </c>
      <c r="X339" s="1"/>
    </row>
    <row r="340" spans="1:24" x14ac:dyDescent="0.25">
      <c r="A340" s="7"/>
      <c r="B340">
        <f t="shared" si="65"/>
        <v>28.600000000000136</v>
      </c>
      <c r="C340">
        <f t="shared" si="66"/>
        <v>-349.17496710046828</v>
      </c>
      <c r="D340">
        <f t="shared" si="67"/>
        <v>536.53078104358633</v>
      </c>
      <c r="E340">
        <f t="shared" si="68"/>
        <v>-216.36149273648508</v>
      </c>
      <c r="F340">
        <f t="shared" si="69"/>
        <v>36287.327024952137</v>
      </c>
      <c r="G340">
        <f t="shared" si="70"/>
        <v>-237.9976420101631</v>
      </c>
      <c r="H340">
        <f t="shared" si="71"/>
        <v>53189.172969930063</v>
      </c>
      <c r="I340">
        <f t="shared" si="72"/>
        <v>53189.705433502277</v>
      </c>
      <c r="J340" s="41">
        <f t="shared" si="73"/>
        <v>578.51324491873208</v>
      </c>
      <c r="K340">
        <f t="shared" si="74"/>
        <v>20.066144097999956</v>
      </c>
      <c r="L340">
        <f t="shared" si="75"/>
        <v>36.277486907674358</v>
      </c>
      <c r="M340" s="41">
        <f t="shared" si="76"/>
        <v>65.960733076362587</v>
      </c>
      <c r="N340" s="5">
        <f t="shared" si="77"/>
        <v>1.5751943306617926E-8</v>
      </c>
      <c r="O340" s="4">
        <f>SUM($N$54:N340)*0.1+$O$30</f>
        <v>3.7945116598397178E-7</v>
      </c>
      <c r="P340" s="4">
        <f>SUM($O$235:O340)</f>
        <v>3.9260955052597249E-5</v>
      </c>
      <c r="Q340" s="5">
        <f t="shared" si="78"/>
        <v>-3.5203409162871257E-6</v>
      </c>
      <c r="R340" s="4">
        <f>SUM($Q$54:Q340)*0.1+$O$8</f>
        <v>1.044549914128676E-4</v>
      </c>
      <c r="S340" s="4">
        <f>SUM($R$235:R340)</f>
        <v>1.2794630095161586E-2</v>
      </c>
      <c r="T340">
        <f t="shared" si="79"/>
        <v>1.0445568062221227E-4</v>
      </c>
      <c r="U340">
        <f t="shared" si="80"/>
        <v>1.279469033211067E-2</v>
      </c>
      <c r="X340" s="1"/>
    </row>
    <row r="341" spans="1:24" x14ac:dyDescent="0.25">
      <c r="A341" s="7"/>
      <c r="B341">
        <f t="shared" si="65"/>
        <v>28.700000000000138</v>
      </c>
      <c r="C341">
        <f t="shared" si="66"/>
        <v>-349.17496710046828</v>
      </c>
      <c r="D341">
        <f t="shared" si="67"/>
        <v>536.53078104358633</v>
      </c>
      <c r="E341">
        <f t="shared" si="68"/>
        <v>-216.36149273648508</v>
      </c>
      <c r="F341">
        <f t="shared" si="69"/>
        <v>36287.327024952137</v>
      </c>
      <c r="G341">
        <f t="shared" si="70"/>
        <v>-259.63379128381189</v>
      </c>
      <c r="H341">
        <f t="shared" si="71"/>
        <v>53375.131826468278</v>
      </c>
      <c r="I341">
        <f t="shared" si="72"/>
        <v>53375.763293825068</v>
      </c>
      <c r="J341" s="41">
        <f t="shared" si="73"/>
        <v>578.51324491873208</v>
      </c>
      <c r="K341">
        <f t="shared" si="74"/>
        <v>20.136335572184191</v>
      </c>
      <c r="L341">
        <f t="shared" si="75"/>
        <v>36.277486907674358</v>
      </c>
      <c r="M341" s="41">
        <f t="shared" si="76"/>
        <v>65.982120148454342</v>
      </c>
      <c r="N341" s="5">
        <f t="shared" si="77"/>
        <v>1.718393815267394E-8</v>
      </c>
      <c r="O341" s="4">
        <f>SUM($N$54:N341)*0.1+$O$30</f>
        <v>3.8116955979923917E-7</v>
      </c>
      <c r="P341" s="4">
        <f>SUM($O$235:O341)</f>
        <v>3.964212461239649E-5</v>
      </c>
      <c r="Q341" s="5">
        <f t="shared" si="78"/>
        <v>-3.532648657409319E-6</v>
      </c>
      <c r="R341" s="4">
        <f>SUM($Q$54:Q341)*0.1+$O$8</f>
        <v>1.0410172654712667E-4</v>
      </c>
      <c r="S341" s="4">
        <f>SUM($R$235:R341)</f>
        <v>1.2898731821708713E-2</v>
      </c>
      <c r="T341">
        <f t="shared" si="79"/>
        <v>1.0410242437295136E-4</v>
      </c>
      <c r="U341">
        <f t="shared" si="80"/>
        <v>1.2898792738330387E-2</v>
      </c>
      <c r="X341" s="1"/>
    </row>
    <row r="342" spans="1:24" x14ac:dyDescent="0.25">
      <c r="A342" s="7"/>
      <c r="B342">
        <f t="shared" si="65"/>
        <v>28.800000000000139</v>
      </c>
      <c r="C342">
        <f t="shared" si="66"/>
        <v>-349.17496710046828</v>
      </c>
      <c r="D342">
        <f t="shared" si="67"/>
        <v>536.53078104358633</v>
      </c>
      <c r="E342">
        <f t="shared" si="68"/>
        <v>-216.36149273648508</v>
      </c>
      <c r="F342">
        <f t="shared" si="69"/>
        <v>36287.327024952137</v>
      </c>
      <c r="G342">
        <f t="shared" si="70"/>
        <v>-281.26994055746076</v>
      </c>
      <c r="H342">
        <f t="shared" si="71"/>
        <v>53561.0906830065</v>
      </c>
      <c r="I342">
        <f t="shared" si="72"/>
        <v>53561.829206373324</v>
      </c>
      <c r="J342" s="41">
        <f t="shared" si="73"/>
        <v>578.51324491873208</v>
      </c>
      <c r="K342">
        <f t="shared" si="74"/>
        <v>20.206530084120093</v>
      </c>
      <c r="L342">
        <f t="shared" si="75"/>
        <v>36.277486907674358</v>
      </c>
      <c r="M342" s="41">
        <f t="shared" si="76"/>
        <v>66.003575865629458</v>
      </c>
      <c r="N342" s="5">
        <f t="shared" si="77"/>
        <v>1.8615932998729961E-8</v>
      </c>
      <c r="O342" s="4">
        <f>SUM($N$54:N342)*0.1+$O$30</f>
        <v>3.8303115309911218E-7</v>
      </c>
      <c r="P342" s="4">
        <f>SUM($O$235:O342)</f>
        <v>4.0025155765495599E-5</v>
      </c>
      <c r="Q342" s="5">
        <f t="shared" si="78"/>
        <v>-3.5449563985315123E-6</v>
      </c>
      <c r="R342" s="4">
        <f>SUM($Q$54:Q342)*0.1+$O$8</f>
        <v>1.0374723090727352E-4</v>
      </c>
      <c r="S342" s="4">
        <f>SUM($R$235:R342)</f>
        <v>1.3002479052615987E-2</v>
      </c>
      <c r="T342">
        <f t="shared" si="79"/>
        <v>1.0374793797368396E-4</v>
      </c>
      <c r="U342">
        <f t="shared" si="80"/>
        <v>1.3002540656610599E-2</v>
      </c>
      <c r="X342" s="1"/>
    </row>
    <row r="343" spans="1:24" x14ac:dyDescent="0.25">
      <c r="A343" s="7"/>
      <c r="B343">
        <f t="shared" si="65"/>
        <v>28.900000000000141</v>
      </c>
      <c r="C343">
        <f t="shared" si="66"/>
        <v>-349.17496710046828</v>
      </c>
      <c r="D343">
        <f t="shared" si="67"/>
        <v>536.53078104358633</v>
      </c>
      <c r="E343">
        <f t="shared" si="68"/>
        <v>-216.36149273648508</v>
      </c>
      <c r="F343">
        <f t="shared" si="69"/>
        <v>36287.327024952137</v>
      </c>
      <c r="G343">
        <f t="shared" si="70"/>
        <v>-302.90608983110957</v>
      </c>
      <c r="H343">
        <f t="shared" si="71"/>
        <v>53747.049539544714</v>
      </c>
      <c r="I343">
        <f t="shared" si="72"/>
        <v>53747.903087520826</v>
      </c>
      <c r="J343" s="41">
        <f t="shared" si="73"/>
        <v>578.51324491873208</v>
      </c>
      <c r="K343">
        <f t="shared" si="74"/>
        <v>20.276727602259161</v>
      </c>
      <c r="L343">
        <f t="shared" si="75"/>
        <v>36.277486907674358</v>
      </c>
      <c r="M343" s="41">
        <f t="shared" si="76"/>
        <v>66.025100160966602</v>
      </c>
      <c r="N343" s="5">
        <f t="shared" si="77"/>
        <v>2.0047927844785979E-8</v>
      </c>
      <c r="O343" s="4">
        <f>SUM($N$54:N343)*0.1+$O$30</f>
        <v>3.850359458835908E-7</v>
      </c>
      <c r="P343" s="4">
        <f>SUM($O$235:O343)</f>
        <v>4.0410191711379188E-5</v>
      </c>
      <c r="Q343" s="5">
        <f t="shared" si="78"/>
        <v>-3.5572641396537051E-6</v>
      </c>
      <c r="R343" s="4">
        <f>SUM($Q$54:Q343)*0.1+$O$8</f>
        <v>1.0339150449330814E-4</v>
      </c>
      <c r="S343" s="4">
        <f>SUM($R$235:R343)</f>
        <v>1.3105870557109295E-2</v>
      </c>
      <c r="T343">
        <f t="shared" si="79"/>
        <v>1.0339222143889443E-4</v>
      </c>
      <c r="U343">
        <f t="shared" si="80"/>
        <v>1.31059328566607E-2</v>
      </c>
      <c r="X343" s="1"/>
    </row>
    <row r="344" spans="1:24" x14ac:dyDescent="0.25">
      <c r="A344" s="7"/>
      <c r="B344">
        <f t="shared" si="65"/>
        <v>29.000000000000142</v>
      </c>
      <c r="C344">
        <f t="shared" si="66"/>
        <v>-349.17496710046828</v>
      </c>
      <c r="D344">
        <f t="shared" si="67"/>
        <v>536.53078104358633</v>
      </c>
      <c r="E344">
        <f t="shared" si="68"/>
        <v>-216.36149273648508</v>
      </c>
      <c r="F344">
        <f t="shared" si="69"/>
        <v>36287.327024952137</v>
      </c>
      <c r="G344">
        <f t="shared" si="70"/>
        <v>-324.54223910475838</v>
      </c>
      <c r="H344">
        <f t="shared" si="71"/>
        <v>53933.008396082929</v>
      </c>
      <c r="I344">
        <f t="shared" si="72"/>
        <v>53933.984854791837</v>
      </c>
      <c r="J344" s="41">
        <f t="shared" si="73"/>
        <v>578.51324491873208</v>
      </c>
      <c r="K344">
        <f t="shared" si="74"/>
        <v>20.346928095486909</v>
      </c>
      <c r="L344">
        <f t="shared" si="75"/>
        <v>36.277486907674358</v>
      </c>
      <c r="M344" s="41">
        <f t="shared" si="76"/>
        <v>66.046692967417897</v>
      </c>
      <c r="N344" s="5">
        <f t="shared" si="77"/>
        <v>2.1479922690841997E-8</v>
      </c>
      <c r="O344" s="4">
        <f>SUM($N$54:N344)*0.1+$O$30</f>
        <v>3.8718393815267498E-7</v>
      </c>
      <c r="P344" s="4">
        <f>SUM($O$235:O344)</f>
        <v>4.0797375649531862E-5</v>
      </c>
      <c r="Q344" s="5">
        <f t="shared" si="78"/>
        <v>-3.5695718807758984E-6</v>
      </c>
      <c r="R344" s="4">
        <f>SUM($Q$54:Q344)*0.1+$O$8</f>
        <v>1.0303454730523056E-4</v>
      </c>
      <c r="S344" s="4">
        <f>SUM($R$235:R344)</f>
        <v>1.3208905104414526E-2</v>
      </c>
      <c r="T344">
        <f t="shared" si="79"/>
        <v>1.0303527478390959E-4</v>
      </c>
      <c r="U344">
        <f t="shared" si="80"/>
        <v>1.3208968108194068E-2</v>
      </c>
      <c r="X344" s="1"/>
    </row>
    <row r="345" spans="1:24" x14ac:dyDescent="0.25">
      <c r="A345" s="7"/>
      <c r="B345">
        <f t="shared" si="65"/>
        <v>29.100000000000144</v>
      </c>
      <c r="C345">
        <f t="shared" si="66"/>
        <v>-349.17496710046828</v>
      </c>
      <c r="D345">
        <f t="shared" si="67"/>
        <v>536.53078104358633</v>
      </c>
      <c r="E345">
        <f t="shared" si="68"/>
        <v>-216.36149273648508</v>
      </c>
      <c r="F345">
        <f t="shared" si="69"/>
        <v>36287.327024952137</v>
      </c>
      <c r="G345">
        <f t="shared" si="70"/>
        <v>-346.17838837840719</v>
      </c>
      <c r="H345">
        <f t="shared" si="71"/>
        <v>54118.967252621151</v>
      </c>
      <c r="I345">
        <f t="shared" si="72"/>
        <v>54120.074426841478</v>
      </c>
      <c r="J345" s="41">
        <f t="shared" si="73"/>
        <v>578.51324491873208</v>
      </c>
      <c r="K345">
        <f t="shared" si="74"/>
        <v>20.417131533115487</v>
      </c>
      <c r="L345">
        <f t="shared" si="75"/>
        <v>36.277486907674358</v>
      </c>
      <c r="M345" s="41">
        <f t="shared" si="76"/>
        <v>66.068354217809855</v>
      </c>
      <c r="N345" s="5">
        <f t="shared" si="77"/>
        <v>2.2911917536898015E-8</v>
      </c>
      <c r="O345" s="4">
        <f>SUM($N$54:N345)*0.1+$O$30</f>
        <v>3.8947512990636478E-7</v>
      </c>
      <c r="P345" s="4">
        <f>SUM($O$235:O345)</f>
        <v>4.1186850779438228E-5</v>
      </c>
      <c r="Q345" s="5">
        <f t="shared" si="78"/>
        <v>-3.5818796218980917E-6</v>
      </c>
      <c r="R345" s="4">
        <f>SUM($Q$54:Q345)*0.1+$O$8</f>
        <v>1.0267635934304075E-4</v>
      </c>
      <c r="S345" s="4">
        <f>SUM($R$235:R345)</f>
        <v>1.3311581463757566E-2</v>
      </c>
      <c r="T345">
        <f t="shared" si="79"/>
        <v>1.026770980249152E-4</v>
      </c>
      <c r="U345">
        <f t="shared" si="80"/>
        <v>1.3311645180928281E-2</v>
      </c>
      <c r="X345" s="1"/>
    </row>
    <row r="346" spans="1:24" x14ac:dyDescent="0.25">
      <c r="A346" s="7"/>
      <c r="B346">
        <f t="shared" si="65"/>
        <v>29.200000000000145</v>
      </c>
      <c r="C346">
        <f t="shared" si="66"/>
        <v>-349.17496710046828</v>
      </c>
      <c r="D346">
        <f t="shared" si="67"/>
        <v>536.53078104358633</v>
      </c>
      <c r="E346">
        <f t="shared" si="68"/>
        <v>-216.36149273648508</v>
      </c>
      <c r="F346">
        <f t="shared" si="69"/>
        <v>36287.327024952137</v>
      </c>
      <c r="G346">
        <f t="shared" si="70"/>
        <v>-367.814537652056</v>
      </c>
      <c r="H346">
        <f t="shared" si="71"/>
        <v>54304.926109159365</v>
      </c>
      <c r="I346">
        <f t="shared" si="72"/>
        <v>54306.171723436433</v>
      </c>
      <c r="J346" s="41">
        <f t="shared" si="73"/>
        <v>578.51324491873208</v>
      </c>
      <c r="K346">
        <f t="shared" si="74"/>
        <v>20.487337884876379</v>
      </c>
      <c r="L346">
        <f t="shared" si="75"/>
        <v>36.277486907674358</v>
      </c>
      <c r="M346" s="41">
        <f t="shared" si="76"/>
        <v>66.090083844844258</v>
      </c>
      <c r="N346" s="5">
        <f t="shared" si="77"/>
        <v>2.4343912382954032E-8</v>
      </c>
      <c r="O346" s="4">
        <f>SUM($N$54:N346)*0.1+$O$30</f>
        <v>3.9190952114466018E-7</v>
      </c>
      <c r="P346" s="4">
        <f>SUM($O$235:O346)</f>
        <v>4.1578760300582889E-5</v>
      </c>
      <c r="Q346" s="5">
        <f t="shared" si="78"/>
        <v>-3.594187363020285E-6</v>
      </c>
      <c r="R346" s="4">
        <f>SUM($Q$54:Q346)*0.1+$O$8</f>
        <v>1.0231694060673871E-4</v>
      </c>
      <c r="S346" s="4">
        <f>SUM($R$235:R346)</f>
        <v>1.3413898404364305E-2</v>
      </c>
      <c r="T346">
        <f t="shared" si="79"/>
        <v>1.0231769117897286E-4</v>
      </c>
      <c r="U346">
        <f t="shared" si="80"/>
        <v>1.3413962844585315E-2</v>
      </c>
      <c r="X346" s="1"/>
    </row>
    <row r="347" spans="1:24" x14ac:dyDescent="0.25">
      <c r="A347" s="7"/>
      <c r="B347">
        <f t="shared" si="65"/>
        <v>29.300000000000146</v>
      </c>
      <c r="C347">
        <f t="shared" si="66"/>
        <v>-349.17496710046828</v>
      </c>
      <c r="D347">
        <f t="shared" si="67"/>
        <v>536.53078104358633</v>
      </c>
      <c r="E347">
        <f t="shared" si="68"/>
        <v>-216.36149273648508</v>
      </c>
      <c r="F347">
        <f t="shared" si="69"/>
        <v>36287.327024952137</v>
      </c>
      <c r="G347">
        <f t="shared" si="70"/>
        <v>-389.45068692570482</v>
      </c>
      <c r="H347">
        <f t="shared" si="71"/>
        <v>54490.884965697587</v>
      </c>
      <c r="I347">
        <f t="shared" si="72"/>
        <v>54492.276665436118</v>
      </c>
      <c r="J347" s="41">
        <f t="shared" si="73"/>
        <v>578.51324491873208</v>
      </c>
      <c r="K347">
        <f t="shared" si="74"/>
        <v>20.557547120913309</v>
      </c>
      <c r="L347">
        <f t="shared" si="75"/>
        <v>36.277486907674358</v>
      </c>
      <c r="M347" s="41">
        <f t="shared" si="76"/>
        <v>66.111881781099115</v>
      </c>
      <c r="N347" s="5">
        <f t="shared" si="77"/>
        <v>2.577590722901005E-8</v>
      </c>
      <c r="O347" s="4">
        <f>SUM($N$54:N347)*0.1+$O$30</f>
        <v>3.944871118675612E-7</v>
      </c>
      <c r="P347" s="4">
        <f>SUM($O$235:O347)</f>
        <v>4.1973247412450451E-5</v>
      </c>
      <c r="Q347" s="5">
        <f t="shared" si="78"/>
        <v>-3.6064951041424783E-6</v>
      </c>
      <c r="R347" s="4">
        <f>SUM($Q$54:Q347)*0.1+$O$8</f>
        <v>1.0195629109632448E-4</v>
      </c>
      <c r="S347" s="4">
        <f>SUM($R$235:R347)</f>
        <v>1.3515854695460629E-2</v>
      </c>
      <c r="T347">
        <f t="shared" si="79"/>
        <v>1.0195705426403748E-4</v>
      </c>
      <c r="U347">
        <f t="shared" si="80"/>
        <v>1.3515919868891776E-2</v>
      </c>
      <c r="X347" s="1"/>
    </row>
    <row r="348" spans="1:24" x14ac:dyDescent="0.25">
      <c r="A348" s="7"/>
      <c r="B348">
        <f t="shared" si="65"/>
        <v>29.400000000000148</v>
      </c>
      <c r="C348">
        <f t="shared" si="66"/>
        <v>-349.17496710046828</v>
      </c>
      <c r="D348">
        <f t="shared" si="67"/>
        <v>536.53078104358633</v>
      </c>
      <c r="E348">
        <f t="shared" si="68"/>
        <v>-216.36149273648508</v>
      </c>
      <c r="F348">
        <f t="shared" si="69"/>
        <v>36287.327024952137</v>
      </c>
      <c r="G348">
        <f t="shared" si="70"/>
        <v>-411.08683619935363</v>
      </c>
      <c r="H348">
        <f t="shared" si="71"/>
        <v>54676.843822235809</v>
      </c>
      <c r="I348">
        <f t="shared" si="72"/>
        <v>54678.38917477418</v>
      </c>
      <c r="J348" s="41">
        <f t="shared" si="73"/>
        <v>578.51324491873208</v>
      </c>
      <c r="K348">
        <f t="shared" si="74"/>
        <v>20.627759211775267</v>
      </c>
      <c r="L348">
        <f t="shared" si="75"/>
        <v>36.277486907674358</v>
      </c>
      <c r="M348" s="41">
        <f t="shared" si="76"/>
        <v>66.133747959029463</v>
      </c>
      <c r="N348" s="5">
        <f t="shared" si="77"/>
        <v>2.7207902075066068E-8</v>
      </c>
      <c r="O348" s="4">
        <f>SUM($N$54:N348)*0.1+$O$30</f>
        <v>3.9720790207506783E-7</v>
      </c>
      <c r="P348" s="4">
        <f>SUM($O$235:O348)</f>
        <v>4.2370455314525519E-5</v>
      </c>
      <c r="Q348" s="5">
        <f t="shared" si="78"/>
        <v>-3.6188028452646716E-6</v>
      </c>
      <c r="R348" s="4">
        <f>SUM($Q$54:Q348)*0.1+$O$8</f>
        <v>1.0159441081179801E-4</v>
      </c>
      <c r="S348" s="4">
        <f>SUM($R$235:R348)</f>
        <v>1.3617449106272427E-2</v>
      </c>
      <c r="T348">
        <f t="shared" si="79"/>
        <v>1.015951872989752E-4</v>
      </c>
      <c r="U348">
        <f t="shared" si="80"/>
        <v>1.3617515023579128E-2</v>
      </c>
      <c r="X348" s="1"/>
    </row>
    <row r="349" spans="1:24" x14ac:dyDescent="0.25">
      <c r="A349" s="7"/>
      <c r="B349">
        <f t="shared" si="65"/>
        <v>29.500000000000149</v>
      </c>
      <c r="C349">
        <f t="shared" si="66"/>
        <v>-349.17496710046828</v>
      </c>
      <c r="D349">
        <f t="shared" si="67"/>
        <v>536.53078104358633</v>
      </c>
      <c r="E349">
        <f t="shared" si="68"/>
        <v>-216.36149273648508</v>
      </c>
      <c r="F349">
        <f t="shared" si="69"/>
        <v>36287.327024952137</v>
      </c>
      <c r="G349">
        <f t="shared" si="70"/>
        <v>-432.72298547300244</v>
      </c>
      <c r="H349">
        <f t="shared" si="71"/>
        <v>54862.802678774024</v>
      </c>
      <c r="I349">
        <f t="shared" si="72"/>
        <v>54864.509174440362</v>
      </c>
      <c r="J349" s="41">
        <f t="shared" si="73"/>
        <v>578.51324491873208</v>
      </c>
      <c r="K349">
        <f t="shared" si="74"/>
        <v>20.697974128409662</v>
      </c>
      <c r="L349">
        <f t="shared" si="75"/>
        <v>36.277486907674358</v>
      </c>
      <c r="M349" s="41">
        <f t="shared" si="76"/>
        <v>66.155682310968345</v>
      </c>
      <c r="N349" s="5">
        <f t="shared" si="77"/>
        <v>2.8639896921122086E-8</v>
      </c>
      <c r="O349" s="4">
        <f>SUM($N$54:N349)*0.1+$O$30</f>
        <v>4.0007189176718001E-7</v>
      </c>
      <c r="P349" s="4">
        <f>SUM($O$235:O349)</f>
        <v>4.27705272062927E-5</v>
      </c>
      <c r="Q349" s="5">
        <f t="shared" si="78"/>
        <v>-3.6311105863868649E-6</v>
      </c>
      <c r="R349" s="4">
        <f>SUM($Q$54:Q349)*0.1+$O$8</f>
        <v>1.0123129975315933E-4</v>
      </c>
      <c r="S349" s="4">
        <f>SUM($R$235:R349)</f>
        <v>1.3718680406025587E-2</v>
      </c>
      <c r="T349">
        <f t="shared" si="79"/>
        <v>1.0123209030358198E-4</v>
      </c>
      <c r="U349">
        <f t="shared" si="80"/>
        <v>1.3718747078383938E-2</v>
      </c>
      <c r="X349" s="1"/>
    </row>
    <row r="350" spans="1:24" x14ac:dyDescent="0.25">
      <c r="A350" s="7"/>
      <c r="B350">
        <f t="shared" si="65"/>
        <v>29.600000000000151</v>
      </c>
      <c r="C350">
        <f t="shared" si="66"/>
        <v>-349.17496710046828</v>
      </c>
      <c r="D350">
        <f t="shared" si="67"/>
        <v>536.53078104358633</v>
      </c>
      <c r="E350">
        <f t="shared" si="68"/>
        <v>-216.36149273648508</v>
      </c>
      <c r="F350">
        <f t="shared" si="69"/>
        <v>36287.327024952137</v>
      </c>
      <c r="G350">
        <f t="shared" si="70"/>
        <v>-454.35913474665125</v>
      </c>
      <c r="H350">
        <f t="shared" si="71"/>
        <v>55048.761535312246</v>
      </c>
      <c r="I350">
        <f t="shared" si="72"/>
        <v>55050.63658846281</v>
      </c>
      <c r="J350" s="41">
        <f t="shared" si="73"/>
        <v>578.51324491873208</v>
      </c>
      <c r="K350">
        <f t="shared" si="74"/>
        <v>20.768191842155638</v>
      </c>
      <c r="L350">
        <f t="shared" si="75"/>
        <v>36.277486907674358</v>
      </c>
      <c r="M350" s="41">
        <f t="shared" si="76"/>
        <v>66.17768476912768</v>
      </c>
      <c r="N350" s="5">
        <f t="shared" si="77"/>
        <v>3.0071891767178103E-8</v>
      </c>
      <c r="O350" s="4">
        <f>SUM($N$54:N350)*0.1+$O$30</f>
        <v>4.0307908094389781E-7</v>
      </c>
      <c r="P350" s="4">
        <f>SUM($O$235:O350)</f>
        <v>4.3173606287236597E-5</v>
      </c>
      <c r="Q350" s="5">
        <f t="shared" si="78"/>
        <v>-3.6434183275090581E-6</v>
      </c>
      <c r="R350" s="4">
        <f>SUM($Q$54:Q350)*0.1+$O$8</f>
        <v>1.0086695792040841E-4</v>
      </c>
      <c r="S350" s="4">
        <f>SUM($R$235:R350)</f>
        <v>1.3819547363945995E-2</v>
      </c>
      <c r="T350">
        <f t="shared" si="79"/>
        <v>1.0086776329860266E-4</v>
      </c>
      <c r="U350">
        <f t="shared" si="80"/>
        <v>1.3819614803048113E-2</v>
      </c>
      <c r="X350" s="1"/>
    </row>
    <row r="351" spans="1:24" x14ac:dyDescent="0.25">
      <c r="A351" s="7"/>
      <c r="B351">
        <f t="shared" si="65"/>
        <v>29.700000000000152</v>
      </c>
      <c r="C351">
        <f t="shared" si="66"/>
        <v>-349.17496710046828</v>
      </c>
      <c r="D351">
        <f t="shared" si="67"/>
        <v>536.53078104358633</v>
      </c>
      <c r="E351">
        <f t="shared" si="68"/>
        <v>-216.36149273648508</v>
      </c>
      <c r="F351">
        <f t="shared" si="69"/>
        <v>36287.327024952137</v>
      </c>
      <c r="G351">
        <f t="shared" si="70"/>
        <v>-475.99528402030006</v>
      </c>
      <c r="H351">
        <f t="shared" si="71"/>
        <v>55234.720391850467</v>
      </c>
      <c r="I351">
        <f t="shared" si="72"/>
        <v>55236.771341890642</v>
      </c>
      <c r="J351" s="41">
        <f t="shared" si="73"/>
        <v>578.51324491873208</v>
      </c>
      <c r="K351">
        <f t="shared" si="74"/>
        <v>20.838412324737519</v>
      </c>
      <c r="L351">
        <f t="shared" si="75"/>
        <v>36.277486907674358</v>
      </c>
      <c r="M351" s="41">
        <f t="shared" si="76"/>
        <v>66.19975526559918</v>
      </c>
      <c r="N351" s="5">
        <f t="shared" si="77"/>
        <v>3.1503886613234118E-8</v>
      </c>
      <c r="O351" s="4">
        <f>SUM($N$54:N351)*0.1+$O$30</f>
        <v>4.0622946960522123E-7</v>
      </c>
      <c r="P351" s="4">
        <f>SUM($O$235:O351)</f>
        <v>4.3579835756841816E-5</v>
      </c>
      <c r="Q351" s="5">
        <f t="shared" si="78"/>
        <v>-3.6557260686312518E-6</v>
      </c>
      <c r="R351" s="4">
        <f>SUM($Q$54:Q351)*0.1+$O$8</f>
        <v>1.0050138531354528E-4</v>
      </c>
      <c r="S351" s="4">
        <f>SUM($R$235:R351)</f>
        <v>1.3920048749259541E-2</v>
      </c>
      <c r="T351">
        <f t="shared" si="79"/>
        <v>1.0050220630575066E-4</v>
      </c>
      <c r="U351">
        <f t="shared" si="80"/>
        <v>1.3920116967319157E-2</v>
      </c>
      <c r="X351" s="1"/>
    </row>
    <row r="352" spans="1:24" x14ac:dyDescent="0.25">
      <c r="A352" s="7"/>
      <c r="B352">
        <f t="shared" si="65"/>
        <v>29.800000000000153</v>
      </c>
      <c r="C352">
        <f t="shared" si="66"/>
        <v>-349.17496710046828</v>
      </c>
      <c r="D352">
        <f t="shared" si="67"/>
        <v>536.53078104358633</v>
      </c>
      <c r="E352">
        <f t="shared" si="68"/>
        <v>-216.36149273648508</v>
      </c>
      <c r="F352">
        <f t="shared" si="69"/>
        <v>36287.327024952137</v>
      </c>
      <c r="G352">
        <f t="shared" si="70"/>
        <v>-497.63143329394887</v>
      </c>
      <c r="H352">
        <f t="shared" si="71"/>
        <v>55420.679248388682</v>
      </c>
      <c r="I352">
        <f t="shared" si="72"/>
        <v>55422.913360776896</v>
      </c>
      <c r="J352" s="41">
        <f t="shared" si="73"/>
        <v>578.51324491873208</v>
      </c>
      <c r="K352">
        <f t="shared" si="74"/>
        <v>20.908635548258353</v>
      </c>
      <c r="L352">
        <f t="shared" si="75"/>
        <v>36.277486907674358</v>
      </c>
      <c r="M352" s="41">
        <f t="shared" si="76"/>
        <v>66.221893732355213</v>
      </c>
      <c r="N352" s="5">
        <f t="shared" si="77"/>
        <v>3.2935881459290139E-8</v>
      </c>
      <c r="O352" s="4">
        <f>SUM($N$54:N352)*0.1+$O$30</f>
        <v>4.0952305775115025E-7</v>
      </c>
      <c r="P352" s="4">
        <f>SUM($O$235:O352)</f>
        <v>4.3989358814592969E-5</v>
      </c>
      <c r="Q352" s="5">
        <f t="shared" si="78"/>
        <v>-3.6680338097534447E-6</v>
      </c>
      <c r="R352" s="4">
        <f>SUM($Q$54:Q352)*0.1+$O$8</f>
        <v>1.0013458193256994E-4</v>
      </c>
      <c r="S352" s="4">
        <f>SUM($R$235:R352)</f>
        <v>1.402018333119211E-2</v>
      </c>
      <c r="T352">
        <f t="shared" si="79"/>
        <v>1.0013541934772826E-4</v>
      </c>
      <c r="U352">
        <f t="shared" si="80"/>
        <v>1.4020252340950431E-2</v>
      </c>
      <c r="X352" s="1"/>
    </row>
    <row r="353" spans="1:24" x14ac:dyDescent="0.25">
      <c r="A353" s="7"/>
      <c r="B353">
        <f t="shared" si="65"/>
        <v>29.900000000000155</v>
      </c>
      <c r="C353">
        <f t="shared" si="66"/>
        <v>-349.17496710046828</v>
      </c>
      <c r="D353">
        <f t="shared" si="67"/>
        <v>536.53078104358633</v>
      </c>
      <c r="E353">
        <f t="shared" si="68"/>
        <v>-216.36149273648508</v>
      </c>
      <c r="F353">
        <f t="shared" si="69"/>
        <v>36287.327024952137</v>
      </c>
      <c r="G353">
        <f t="shared" si="70"/>
        <v>-519.26758256759774</v>
      </c>
      <c r="H353">
        <f t="shared" si="71"/>
        <v>55606.638104926904</v>
      </c>
      <c r="I353">
        <f t="shared" si="72"/>
        <v>55609.062572161871</v>
      </c>
      <c r="J353" s="41">
        <f t="shared" si="73"/>
        <v>578.51324491873208</v>
      </c>
      <c r="K353">
        <f t="shared" si="74"/>
        <v>20.978861485193647</v>
      </c>
      <c r="L353">
        <f t="shared" si="75"/>
        <v>36.277486907674358</v>
      </c>
      <c r="M353" s="41">
        <f t="shared" si="76"/>
        <v>66.244100101249728</v>
      </c>
      <c r="N353" s="5">
        <f t="shared" si="77"/>
        <v>3.436787630534616E-8</v>
      </c>
      <c r="O353" s="4">
        <f>SUM($N$54:N353)*0.1+$O$30</f>
        <v>4.1295984538168483E-7</v>
      </c>
      <c r="P353" s="4">
        <f>SUM($O$235:O353)</f>
        <v>4.4402318659974655E-5</v>
      </c>
      <c r="Q353" s="5">
        <f t="shared" si="78"/>
        <v>-3.6803415508756384E-6</v>
      </c>
      <c r="R353" s="4">
        <f>SUM($Q$54:Q353)*0.1+$O$8</f>
        <v>9.9766547777482384E-5</v>
      </c>
      <c r="S353" s="4">
        <f>SUM($R$235:R353)</f>
        <v>1.4119949878969593E-2</v>
      </c>
      <c r="T353">
        <f t="shared" si="79"/>
        <v>9.9767402448247452E-5</v>
      </c>
      <c r="U353">
        <f t="shared" si="80"/>
        <v>1.4120019693701415E-2</v>
      </c>
      <c r="X353" s="1"/>
    </row>
    <row r="354" spans="1:24" x14ac:dyDescent="0.25">
      <c r="A354" s="7"/>
      <c r="B354">
        <f t="shared" si="65"/>
        <v>30.000000000000156</v>
      </c>
      <c r="C354">
        <f t="shared" si="66"/>
        <v>-349.17496710046828</v>
      </c>
      <c r="D354">
        <f t="shared" si="67"/>
        <v>536.53078104358633</v>
      </c>
      <c r="E354">
        <f t="shared" si="68"/>
        <v>-216.36149273648508</v>
      </c>
      <c r="F354">
        <f t="shared" si="69"/>
        <v>36287.327024952137</v>
      </c>
      <c r="G354">
        <f t="shared" si="70"/>
        <v>-540.90373184124655</v>
      </c>
      <c r="H354">
        <f t="shared" si="71"/>
        <v>55792.596961465126</v>
      </c>
      <c r="I354">
        <f t="shared" si="72"/>
        <v>55795.21890405671</v>
      </c>
      <c r="J354" s="41">
        <f t="shared" si="73"/>
        <v>578.51324491873208</v>
      </c>
      <c r="K354">
        <f t="shared" si="74"/>
        <v>21.049090108385158</v>
      </c>
      <c r="L354">
        <f t="shared" si="75"/>
        <v>36.277486907674358</v>
      </c>
      <c r="M354" s="41">
        <f t="shared" si="76"/>
        <v>66.266374304019166</v>
      </c>
      <c r="N354" s="5">
        <f t="shared" si="77"/>
        <v>3.5799871151402174E-8</v>
      </c>
      <c r="O354" s="4">
        <f>SUM($N$54:N354)*0.1+$O$30</f>
        <v>4.1653983249682508E-7</v>
      </c>
      <c r="P354" s="4">
        <f>SUM($O$235:O354)</f>
        <v>4.4818858492471478E-5</v>
      </c>
      <c r="Q354" s="5">
        <f t="shared" si="78"/>
        <v>-3.6926492919978317E-6</v>
      </c>
      <c r="R354" s="4">
        <f>SUM($Q$54:Q354)*0.1+$O$8</f>
        <v>9.9397282848282594E-5</v>
      </c>
      <c r="S354" s="4">
        <f>SUM($R$235:R354)</f>
        <v>1.4219347161817875E-2</v>
      </c>
      <c r="T354">
        <f t="shared" si="79"/>
        <v>9.9398155632051584E-5</v>
      </c>
      <c r="U354">
        <f t="shared" si="80"/>
        <v>1.4219417795337988E-2</v>
      </c>
      <c r="X354" s="1"/>
    </row>
    <row r="355" spans="1:24" x14ac:dyDescent="0.25">
      <c r="A355" s="7"/>
      <c r="B355">
        <f t="shared" si="65"/>
        <v>30.100000000000158</v>
      </c>
      <c r="C355">
        <f t="shared" si="66"/>
        <v>-349.17496710046828</v>
      </c>
      <c r="D355">
        <f t="shared" si="67"/>
        <v>536.53078104358633</v>
      </c>
      <c r="E355">
        <f t="shared" si="68"/>
        <v>-216.36149273648508</v>
      </c>
      <c r="F355">
        <f t="shared" si="69"/>
        <v>36287.327024952137</v>
      </c>
      <c r="G355">
        <f t="shared" si="70"/>
        <v>-562.53988111489537</v>
      </c>
      <c r="H355">
        <f t="shared" si="71"/>
        <v>55978.55581800334</v>
      </c>
      <c r="I355">
        <f t="shared" si="72"/>
        <v>55981.38228542736</v>
      </c>
      <c r="J355" s="41">
        <f t="shared" si="73"/>
        <v>578.51324491873208</v>
      </c>
      <c r="K355">
        <f t="shared" si="74"/>
        <v>21.119321391034855</v>
      </c>
      <c r="L355">
        <f t="shared" si="75"/>
        <v>36.277486907674358</v>
      </c>
      <c r="M355" s="41">
        <f t="shared" si="76"/>
        <v>66.288716272283295</v>
      </c>
      <c r="N355" s="5">
        <f t="shared" si="77"/>
        <v>3.7231865997458196E-8</v>
      </c>
      <c r="O355" s="4">
        <f>SUM($N$54:N355)*0.1+$O$30</f>
        <v>4.2026301909657089E-7</v>
      </c>
      <c r="P355" s="4">
        <f>SUM($O$235:O355)</f>
        <v>4.5239121511568052E-5</v>
      </c>
      <c r="Q355" s="5">
        <f t="shared" si="78"/>
        <v>-3.7049570331200246E-6</v>
      </c>
      <c r="R355" s="4">
        <f>SUM($Q$54:Q355)*0.1+$O$8</f>
        <v>9.9026787144970593E-5</v>
      </c>
      <c r="S355" s="4">
        <f>SUM($R$235:R355)</f>
        <v>1.4318373948962846E-2</v>
      </c>
      <c r="T355">
        <f t="shared" si="79"/>
        <v>9.9027678924937604E-5</v>
      </c>
      <c r="U355">
        <f t="shared" si="80"/>
        <v>1.4318445415632699E-2</v>
      </c>
      <c r="X355" s="1"/>
    </row>
    <row r="356" spans="1:24" x14ac:dyDescent="0.25">
      <c r="A356" s="7"/>
      <c r="B356">
        <f t="shared" si="65"/>
        <v>30.200000000000159</v>
      </c>
      <c r="C356">
        <f t="shared" si="66"/>
        <v>-349.17496710046828</v>
      </c>
      <c r="D356">
        <f t="shared" si="67"/>
        <v>536.53078104358633</v>
      </c>
      <c r="E356">
        <f t="shared" si="68"/>
        <v>-216.36149273648508</v>
      </c>
      <c r="F356">
        <f t="shared" si="69"/>
        <v>36287.327024952137</v>
      </c>
      <c r="G356">
        <f t="shared" si="70"/>
        <v>-584.17603038854418</v>
      </c>
      <c r="H356">
        <f t="shared" si="71"/>
        <v>56164.514674541562</v>
      </c>
      <c r="I356">
        <f t="shared" si="72"/>
        <v>56167.552646178869</v>
      </c>
      <c r="J356" s="41">
        <f t="shared" si="73"/>
        <v>578.51324491873208</v>
      </c>
      <c r="K356">
        <f t="shared" si="74"/>
        <v>21.189555306698981</v>
      </c>
      <c r="L356">
        <f t="shared" si="75"/>
        <v>36.277486907674358</v>
      </c>
      <c r="M356" s="41">
        <f t="shared" si="76"/>
        <v>66.31112593754618</v>
      </c>
      <c r="N356" s="5">
        <f t="shared" si="77"/>
        <v>3.866386084351421E-8</v>
      </c>
      <c r="O356" s="4">
        <f>SUM($N$54:N356)*0.1+$O$30</f>
        <v>4.2412940518092231E-7</v>
      </c>
      <c r="P356" s="4">
        <f>SUM($O$235:O356)</f>
        <v>4.5663250916748973E-5</v>
      </c>
      <c r="Q356" s="5">
        <f t="shared" si="78"/>
        <v>-3.7172647742422183E-6</v>
      </c>
      <c r="R356" s="4">
        <f>SUM($Q$54:Q356)*0.1+$O$8</f>
        <v>9.8655060667546368E-5</v>
      </c>
      <c r="S356" s="4">
        <f>SUM($R$235:R356)</f>
        <v>1.4417029009630393E-2</v>
      </c>
      <c r="T356">
        <f t="shared" si="79"/>
        <v>9.8655972353778939E-5</v>
      </c>
      <c r="U356">
        <f t="shared" si="80"/>
        <v>1.4417101324365054E-2</v>
      </c>
      <c r="X356" s="1"/>
    </row>
    <row r="357" spans="1:24" x14ac:dyDescent="0.25">
      <c r="A357" s="7"/>
      <c r="B357">
        <f t="shared" si="65"/>
        <v>30.300000000000161</v>
      </c>
      <c r="C357">
        <f t="shared" si="66"/>
        <v>-349.17496710046828</v>
      </c>
      <c r="D357">
        <f t="shared" si="67"/>
        <v>536.53078104358633</v>
      </c>
      <c r="E357">
        <f t="shared" si="68"/>
        <v>-216.36149273648508</v>
      </c>
      <c r="F357">
        <f t="shared" si="69"/>
        <v>36287.327024952137</v>
      </c>
      <c r="G357">
        <f t="shared" si="70"/>
        <v>-605.81217966219299</v>
      </c>
      <c r="H357">
        <f t="shared" si="71"/>
        <v>56350.473531079777</v>
      </c>
      <c r="I357">
        <f t="shared" si="72"/>
        <v>56353.729917139906</v>
      </c>
      <c r="J357" s="41">
        <f t="shared" si="73"/>
        <v>578.51324491873208</v>
      </c>
      <c r="K357">
        <f t="shared" si="74"/>
        <v>21.259791829282232</v>
      </c>
      <c r="L357">
        <f t="shared" si="75"/>
        <v>36.277486907674358</v>
      </c>
      <c r="M357" s="41">
        <f t="shared" si="76"/>
        <v>66.333603231197003</v>
      </c>
      <c r="N357" s="5">
        <f t="shared" si="77"/>
        <v>4.0095855689570231E-8</v>
      </c>
      <c r="O357" s="4">
        <f>SUM($N$54:N357)*0.1+$O$30</f>
        <v>4.2813899074987934E-7</v>
      </c>
      <c r="P357" s="4">
        <f>SUM($O$235:O357)</f>
        <v>4.6091389907498855E-5</v>
      </c>
      <c r="Q357" s="5">
        <f t="shared" si="78"/>
        <v>-3.7295725153644111E-6</v>
      </c>
      <c r="R357" s="4">
        <f>SUM($Q$54:Q357)*0.1+$O$8</f>
        <v>9.8282103416009932E-5</v>
      </c>
      <c r="S357" s="4">
        <f>SUM($R$235:R357)</f>
        <v>1.4515311113046403E-2</v>
      </c>
      <c r="T357">
        <f t="shared" si="79"/>
        <v>9.8283035946549144E-5</v>
      </c>
      <c r="U357">
        <f t="shared" si="80"/>
        <v>1.4515384291321811E-2</v>
      </c>
      <c r="X357" s="1"/>
    </row>
    <row r="358" spans="1:24" x14ac:dyDescent="0.25">
      <c r="A358" s="7"/>
      <c r="B358">
        <f t="shared" si="65"/>
        <v>30.400000000000162</v>
      </c>
      <c r="C358">
        <f t="shared" si="66"/>
        <v>-349.17496710046828</v>
      </c>
      <c r="D358">
        <f t="shared" si="67"/>
        <v>536.53078104358633</v>
      </c>
      <c r="E358">
        <f t="shared" si="68"/>
        <v>-216.36149273648508</v>
      </c>
      <c r="F358">
        <f t="shared" si="69"/>
        <v>36287.327024952137</v>
      </c>
      <c r="G358">
        <f t="shared" si="70"/>
        <v>-627.4483289358418</v>
      </c>
      <c r="H358">
        <f t="shared" si="71"/>
        <v>56536.432387617991</v>
      </c>
      <c r="I358">
        <f t="shared" si="72"/>
        <v>56539.914030047701</v>
      </c>
      <c r="J358" s="41">
        <f t="shared" si="73"/>
        <v>578.51324491873208</v>
      </c>
      <c r="K358">
        <f t="shared" si="74"/>
        <v>21.330030933032052</v>
      </c>
      <c r="L358">
        <f t="shared" si="75"/>
        <v>36.277486907674358</v>
      </c>
      <c r="M358" s="41">
        <f t="shared" si="76"/>
        <v>66.356148084511034</v>
      </c>
      <c r="N358" s="5">
        <f t="shared" si="77"/>
        <v>4.1527850535626245E-8</v>
      </c>
      <c r="O358" s="4">
        <f>SUM($N$54:N358)*0.1+$O$30</f>
        <v>4.3229177580344198E-7</v>
      </c>
      <c r="P358" s="4">
        <f>SUM($O$235:O358)</f>
        <v>4.6523681683302296E-5</v>
      </c>
      <c r="Q358" s="5">
        <f t="shared" si="78"/>
        <v>-3.741880256486604E-6</v>
      </c>
      <c r="R358" s="4">
        <f>SUM($Q$54:Q358)*0.1+$O$8</f>
        <v>9.7907915390361272E-5</v>
      </c>
      <c r="S358" s="4">
        <f>SUM($R$235:R358)</f>
        <v>1.4613219028436765E-2</v>
      </c>
      <c r="T358">
        <f t="shared" si="79"/>
        <v>9.7908869732346349E-5</v>
      </c>
      <c r="U358">
        <f t="shared" si="80"/>
        <v>1.4613293086297274E-2</v>
      </c>
      <c r="X358" s="1"/>
    </row>
    <row r="359" spans="1:24" x14ac:dyDescent="0.25">
      <c r="A359" s="7"/>
      <c r="B359">
        <f t="shared" si="65"/>
        <v>30.500000000000163</v>
      </c>
      <c r="C359">
        <f t="shared" si="66"/>
        <v>-349.17496710046828</v>
      </c>
      <c r="D359">
        <f t="shared" si="67"/>
        <v>536.53078104358633</v>
      </c>
      <c r="E359">
        <f t="shared" si="68"/>
        <v>-216.36149273648508</v>
      </c>
      <c r="F359">
        <f t="shared" si="69"/>
        <v>36287.327024952137</v>
      </c>
      <c r="G359">
        <f t="shared" si="70"/>
        <v>-649.08447820949061</v>
      </c>
      <c r="H359">
        <f t="shared" si="71"/>
        <v>56722.391244156213</v>
      </c>
      <c r="I359">
        <f t="shared" si="72"/>
        <v>56726.104917533179</v>
      </c>
      <c r="J359" s="41">
        <f t="shared" si="73"/>
        <v>578.51324491873208</v>
      </c>
      <c r="K359">
        <f t="shared" si="74"/>
        <v>21.400272592533042</v>
      </c>
      <c r="L359">
        <f t="shared" si="75"/>
        <v>36.277486907674358</v>
      </c>
      <c r="M359" s="41">
        <f t="shared" si="76"/>
        <v>66.37876042865048</v>
      </c>
      <c r="N359" s="5">
        <f t="shared" si="77"/>
        <v>4.2959845381682267E-8</v>
      </c>
      <c r="O359" s="4">
        <f>SUM($N$54:N359)*0.1+$O$30</f>
        <v>4.3658776034161018E-7</v>
      </c>
      <c r="P359" s="4">
        <f>SUM($O$235:O359)</f>
        <v>4.6960269443643908E-5</v>
      </c>
      <c r="Q359" s="5">
        <f t="shared" si="78"/>
        <v>-3.7541879976087977E-6</v>
      </c>
      <c r="R359" s="4">
        <f>SUM($Q$54:Q359)*0.1+$O$8</f>
        <v>9.7532496590600374E-5</v>
      </c>
      <c r="S359" s="4">
        <f>SUM($R$235:R359)</f>
        <v>1.4710751525027366E-2</v>
      </c>
      <c r="T359">
        <f t="shared" si="79"/>
        <v>9.7533473741418398E-5</v>
      </c>
      <c r="U359">
        <f t="shared" si="80"/>
        <v>1.4710826479093593E-2</v>
      </c>
      <c r="X359" s="1"/>
    </row>
    <row r="360" spans="1:24" x14ac:dyDescent="0.25">
      <c r="A360" s="7"/>
      <c r="B360">
        <f t="shared" si="65"/>
        <v>30.600000000000165</v>
      </c>
      <c r="C360">
        <f t="shared" si="66"/>
        <v>-349.17496710046828</v>
      </c>
      <c r="D360">
        <f t="shared" si="67"/>
        <v>536.53078104358633</v>
      </c>
      <c r="E360">
        <f t="shared" si="68"/>
        <v>-216.36149273648508</v>
      </c>
      <c r="F360">
        <f t="shared" si="69"/>
        <v>36287.327024952137</v>
      </c>
      <c r="G360">
        <f t="shared" si="70"/>
        <v>-670.72062748313942</v>
      </c>
      <c r="H360">
        <f t="shared" si="71"/>
        <v>56908.350100694428</v>
      </c>
      <c r="I360">
        <f t="shared" si="72"/>
        <v>56912.302513106413</v>
      </c>
      <c r="J360" s="41">
        <f t="shared" si="73"/>
        <v>578.51324491873208</v>
      </c>
      <c r="K360">
        <f t="shared" si="74"/>
        <v>21.470516782701473</v>
      </c>
      <c r="L360">
        <f t="shared" si="75"/>
        <v>36.277486907674358</v>
      </c>
      <c r="M360" s="41">
        <f t="shared" si="76"/>
        <v>66.401440194665355</v>
      </c>
      <c r="N360" s="5">
        <f t="shared" si="77"/>
        <v>4.4391840227738281E-8</v>
      </c>
      <c r="O360" s="4">
        <f>SUM($N$54:N360)*0.1+$O$30</f>
        <v>4.41026944364384E-7</v>
      </c>
      <c r="P360" s="4">
        <f>SUM($O$235:O360)</f>
        <v>4.7401296388008289E-5</v>
      </c>
      <c r="Q360" s="5">
        <f t="shared" si="78"/>
        <v>-3.7664957387309906E-6</v>
      </c>
      <c r="R360" s="4">
        <f>SUM($Q$54:Q360)*0.1+$O$8</f>
        <v>9.7155847016727292E-5</v>
      </c>
      <c r="S360" s="4">
        <f>SUM($R$235:R360)</f>
        <v>1.4807907372044094E-2</v>
      </c>
      <c r="T360">
        <f t="shared" si="79"/>
        <v>9.7156848005188872E-5</v>
      </c>
      <c r="U360">
        <f t="shared" si="80"/>
        <v>1.4807983239521075E-2</v>
      </c>
      <c r="X360" s="1"/>
    </row>
    <row r="361" spans="1:24" x14ac:dyDescent="0.25">
      <c r="A361" s="7"/>
      <c r="B361">
        <f t="shared" si="65"/>
        <v>30.700000000000166</v>
      </c>
      <c r="C361">
        <f t="shared" si="66"/>
        <v>-349.17496710046828</v>
      </c>
      <c r="D361">
        <f t="shared" si="67"/>
        <v>536.53078104358633</v>
      </c>
      <c r="E361">
        <f t="shared" si="68"/>
        <v>-216.36149273648508</v>
      </c>
      <c r="F361">
        <f t="shared" si="69"/>
        <v>36287.327024952137</v>
      </c>
      <c r="G361">
        <f t="shared" si="70"/>
        <v>-692.35677675678824</v>
      </c>
      <c r="H361">
        <f t="shared" si="71"/>
        <v>57094.30895723265</v>
      </c>
      <c r="I361">
        <f t="shared" si="72"/>
        <v>57098.506751142428</v>
      </c>
      <c r="J361" s="41">
        <f t="shared" si="73"/>
        <v>578.51324491873208</v>
      </c>
      <c r="K361">
        <f t="shared" si="74"/>
        <v>21.540763478779912</v>
      </c>
      <c r="L361">
        <f t="shared" si="75"/>
        <v>36.277486907674358</v>
      </c>
      <c r="M361" s="41">
        <f t="shared" si="76"/>
        <v>66.424187313494414</v>
      </c>
      <c r="N361" s="5">
        <f t="shared" si="77"/>
        <v>4.5823835073794302E-8</v>
      </c>
      <c r="O361" s="4">
        <f>SUM($N$54:N361)*0.1+$O$30</f>
        <v>4.4560932787176342E-7</v>
      </c>
      <c r="P361" s="4">
        <f>SUM($O$235:O361)</f>
        <v>4.7846905715880051E-5</v>
      </c>
      <c r="Q361" s="5">
        <f t="shared" si="78"/>
        <v>-3.7788034798531843E-6</v>
      </c>
      <c r="R361" s="4">
        <f>SUM($Q$54:Q361)*0.1+$O$8</f>
        <v>9.6777966668741973E-5</v>
      </c>
      <c r="S361" s="4">
        <f>SUM($R$235:R361)</f>
        <v>1.4904685338712836E-2</v>
      </c>
      <c r="T361">
        <f t="shared" si="79"/>
        <v>9.6778992556283705E-5</v>
      </c>
      <c r="U361">
        <f t="shared" si="80"/>
        <v>1.4904762137398503E-2</v>
      </c>
      <c r="X361" s="1"/>
    </row>
    <row r="362" spans="1:24" x14ac:dyDescent="0.25">
      <c r="A362" s="7"/>
      <c r="B362">
        <f t="shared" si="65"/>
        <v>30.800000000000168</v>
      </c>
      <c r="C362">
        <f t="shared" si="66"/>
        <v>-349.17496710046828</v>
      </c>
      <c r="D362">
        <f t="shared" si="67"/>
        <v>536.53078104358633</v>
      </c>
      <c r="E362">
        <f t="shared" si="68"/>
        <v>-216.36149273648508</v>
      </c>
      <c r="F362">
        <f t="shared" si="69"/>
        <v>36287.327024952137</v>
      </c>
      <c r="G362">
        <f t="shared" si="70"/>
        <v>-713.99292603043705</v>
      </c>
      <c r="H362">
        <f t="shared" si="71"/>
        <v>57280.267813770872</v>
      </c>
      <c r="I362">
        <f t="shared" si="72"/>
        <v>57284.717566867141</v>
      </c>
      <c r="J362" s="41">
        <f t="shared" si="73"/>
        <v>578.51324491873208</v>
      </c>
      <c r="K362">
        <f t="shared" si="74"/>
        <v>21.61101265633194</v>
      </c>
      <c r="L362">
        <f t="shared" si="75"/>
        <v>36.277486907674358</v>
      </c>
      <c r="M362" s="41">
        <f t="shared" si="76"/>
        <v>66.447001715966039</v>
      </c>
      <c r="N362" s="5">
        <f t="shared" si="77"/>
        <v>4.7255829919850317E-8</v>
      </c>
      <c r="O362" s="4">
        <f>SUM($N$54:N362)*0.1+$O$30</f>
        <v>4.5033491086374846E-7</v>
      </c>
      <c r="P362" s="4">
        <f>SUM($O$235:O362)</f>
        <v>4.82972406267438E-5</v>
      </c>
      <c r="Q362" s="5">
        <f t="shared" si="78"/>
        <v>-3.7911112209753775E-6</v>
      </c>
      <c r="R362" s="4">
        <f>SUM($Q$54:Q362)*0.1+$O$8</f>
        <v>9.6398855546644428E-5</v>
      </c>
      <c r="S362" s="4">
        <f>SUM($R$235:R362)</f>
        <v>1.5001084194259481E-2</v>
      </c>
      <c r="T362">
        <f t="shared" si="79"/>
        <v>9.6399907428559089E-5</v>
      </c>
      <c r="U362">
        <f t="shared" si="80"/>
        <v>1.5001161942553444E-2</v>
      </c>
      <c r="X362" s="1"/>
    </row>
    <row r="363" spans="1:24" x14ac:dyDescent="0.25">
      <c r="A363" s="7"/>
      <c r="B363">
        <f t="shared" ref="B363:B426" si="81">B362+0.1</f>
        <v>30.900000000000169</v>
      </c>
      <c r="C363">
        <f t="shared" si="66"/>
        <v>-349.17496710046828</v>
      </c>
      <c r="D363">
        <f t="shared" si="67"/>
        <v>536.53078104358633</v>
      </c>
      <c r="E363">
        <f t="shared" si="68"/>
        <v>-216.36149273648508</v>
      </c>
      <c r="F363">
        <f t="shared" si="69"/>
        <v>36287.327024952137</v>
      </c>
      <c r="G363">
        <f t="shared" si="70"/>
        <v>-735.62907530408586</v>
      </c>
      <c r="H363">
        <f t="shared" si="71"/>
        <v>57466.226670309086</v>
      </c>
      <c r="I363">
        <f t="shared" si="72"/>
        <v>57470.934896343701</v>
      </c>
      <c r="J363" s="41">
        <f t="shared" si="73"/>
        <v>578.51324491873208</v>
      </c>
      <c r="K363">
        <f t="shared" si="74"/>
        <v>21.681264291236985</v>
      </c>
      <c r="L363">
        <f t="shared" si="75"/>
        <v>36.277486907674358</v>
      </c>
      <c r="M363" s="41">
        <f t="shared" si="76"/>
        <v>66.469883332799085</v>
      </c>
      <c r="N363" s="5">
        <f t="shared" si="77"/>
        <v>4.8687824765906338E-8</v>
      </c>
      <c r="O363" s="4">
        <f>SUM($N$54:N363)*0.1+$O$30</f>
        <v>4.5520369334033911E-7</v>
      </c>
      <c r="P363" s="4">
        <f>SUM($O$235:O363)</f>
        <v>4.875244432008414E-5</v>
      </c>
      <c r="Q363" s="5">
        <f t="shared" si="78"/>
        <v>-3.8034189620975704E-6</v>
      </c>
      <c r="R363" s="4">
        <f>SUM($Q$54:Q363)*0.1+$O$8</f>
        <v>9.6018513650434674E-5</v>
      </c>
      <c r="S363" s="4">
        <f>SUM($R$235:R363)</f>
        <v>1.5097102707909916E-2</v>
      </c>
      <c r="T363">
        <f t="shared" si="79"/>
        <v>9.6019592657129837E-5</v>
      </c>
      <c r="U363">
        <f t="shared" si="80"/>
        <v>1.5097181424822585E-2</v>
      </c>
      <c r="X363" s="1"/>
    </row>
    <row r="364" spans="1:24" x14ac:dyDescent="0.25">
      <c r="A364" s="7"/>
      <c r="B364">
        <f t="shared" si="81"/>
        <v>31.000000000000171</v>
      </c>
      <c r="C364">
        <f t="shared" si="66"/>
        <v>-349.17496710046828</v>
      </c>
      <c r="D364">
        <f t="shared" si="67"/>
        <v>536.53078104358633</v>
      </c>
      <c r="E364">
        <f t="shared" si="68"/>
        <v>-216.36149273648508</v>
      </c>
      <c r="F364">
        <f t="shared" si="69"/>
        <v>36287.327024952137</v>
      </c>
      <c r="G364">
        <f t="shared" si="70"/>
        <v>-757.26522457773467</v>
      </c>
      <c r="H364">
        <f t="shared" si="71"/>
        <v>57652.185526847308</v>
      </c>
      <c r="I364">
        <f t="shared" si="72"/>
        <v>57657.158676459047</v>
      </c>
      <c r="J364" s="41">
        <f t="shared" si="73"/>
        <v>578.51324491873208</v>
      </c>
      <c r="K364">
        <f t="shared" si="74"/>
        <v>21.75151835968526</v>
      </c>
      <c r="L364">
        <f t="shared" si="75"/>
        <v>36.277486907674358</v>
      </c>
      <c r="M364" s="41">
        <f t="shared" si="76"/>
        <v>66.492832094603841</v>
      </c>
      <c r="N364" s="5">
        <f t="shared" si="77"/>
        <v>5.0119819611962352E-8</v>
      </c>
      <c r="O364" s="4">
        <f>SUM($N$54:N364)*0.1+$O$30</f>
        <v>4.6021567530153532E-7</v>
      </c>
      <c r="P364" s="4">
        <f>SUM($O$235:O364)</f>
        <v>4.9212659995385677E-5</v>
      </c>
      <c r="Q364" s="5">
        <f t="shared" si="78"/>
        <v>-3.8157267032197641E-6</v>
      </c>
      <c r="R364" s="4">
        <f>SUM($Q$54:Q364)*0.1+$O$8</f>
        <v>9.5636940980112694E-5</v>
      </c>
      <c r="S364" s="4">
        <f>SUM($R$235:R364)</f>
        <v>1.5192739648890029E-2</v>
      </c>
      <c r="T364">
        <f t="shared" si="79"/>
        <v>9.5638048278398865E-5</v>
      </c>
      <c r="U364">
        <f t="shared" si="80"/>
        <v>1.5192819354052063E-2</v>
      </c>
      <c r="X364" s="1"/>
    </row>
    <row r="365" spans="1:24" x14ac:dyDescent="0.25">
      <c r="A365" s="7"/>
      <c r="B365">
        <f t="shared" si="81"/>
        <v>31.100000000000172</v>
      </c>
      <c r="C365">
        <f t="shared" si="66"/>
        <v>-349.17496710046828</v>
      </c>
      <c r="D365">
        <f t="shared" si="67"/>
        <v>536.53078104358633</v>
      </c>
      <c r="E365">
        <f t="shared" si="68"/>
        <v>-216.36149273648508</v>
      </c>
      <c r="F365">
        <f t="shared" si="69"/>
        <v>36287.327024952137</v>
      </c>
      <c r="G365">
        <f t="shared" si="70"/>
        <v>-778.90137385138348</v>
      </c>
      <c r="H365">
        <f t="shared" si="71"/>
        <v>57838.14438338553</v>
      </c>
      <c r="I365">
        <f t="shared" si="72"/>
        <v>57843.388844910696</v>
      </c>
      <c r="J365" s="41">
        <f t="shared" si="73"/>
        <v>578.51324491873208</v>
      </c>
      <c r="K365">
        <f t="shared" si="74"/>
        <v>21.821774838172765</v>
      </c>
      <c r="L365">
        <f t="shared" si="75"/>
        <v>36.277486907674358</v>
      </c>
      <c r="M365" s="41">
        <f t="shared" si="76"/>
        <v>66.515847931882846</v>
      </c>
      <c r="N365" s="5">
        <f t="shared" si="77"/>
        <v>5.1551814458018366E-8</v>
      </c>
      <c r="O365" s="4">
        <f>SUM($N$54:N365)*0.1+$O$30</f>
        <v>4.6537085674733714E-7</v>
      </c>
      <c r="P365" s="4">
        <f>SUM($O$235:O365)</f>
        <v>4.9678030852133017E-5</v>
      </c>
      <c r="Q365" s="5">
        <f t="shared" si="78"/>
        <v>-3.8280344443419578E-6</v>
      </c>
      <c r="R365" s="4">
        <f>SUM($Q$54:Q365)*0.1+$O$8</f>
        <v>9.5254137535678504E-5</v>
      </c>
      <c r="S365" s="4">
        <f>SUM($R$235:R365)</f>
        <v>1.5287993786425707E-2</v>
      </c>
      <c r="T365">
        <f t="shared" si="79"/>
        <v>9.5255274330087708E-5</v>
      </c>
      <c r="U365">
        <f t="shared" si="80"/>
        <v>1.5288074500097793E-2</v>
      </c>
      <c r="X365" s="1"/>
    </row>
    <row r="366" spans="1:24" x14ac:dyDescent="0.25">
      <c r="A366" s="7"/>
      <c r="B366">
        <f t="shared" si="81"/>
        <v>31.200000000000173</v>
      </c>
      <c r="C366">
        <f t="shared" si="66"/>
        <v>-349.17496710046828</v>
      </c>
      <c r="D366">
        <f t="shared" si="67"/>
        <v>536.53078104358633</v>
      </c>
      <c r="E366">
        <f t="shared" si="68"/>
        <v>-216.36149273648508</v>
      </c>
      <c r="F366">
        <f t="shared" si="69"/>
        <v>36287.327024952137</v>
      </c>
      <c r="G366">
        <f t="shared" si="70"/>
        <v>-800.53752312503229</v>
      </c>
      <c r="H366">
        <f t="shared" si="71"/>
        <v>58024.103239923745</v>
      </c>
      <c r="I366">
        <f t="shared" si="72"/>
        <v>58029.625340193787</v>
      </c>
      <c r="J366" s="41">
        <f t="shared" si="73"/>
        <v>578.51324491873208</v>
      </c>
      <c r="K366">
        <f t="shared" si="74"/>
        <v>21.892033703496416</v>
      </c>
      <c r="L366">
        <f t="shared" si="75"/>
        <v>36.277486907674358</v>
      </c>
      <c r="M366" s="41">
        <f t="shared" si="76"/>
        <v>66.538930775031815</v>
      </c>
      <c r="N366" s="5">
        <f t="shared" si="77"/>
        <v>5.2983809304074388E-8</v>
      </c>
      <c r="O366" s="4">
        <f>SUM($N$54:N366)*0.1+$O$30</f>
        <v>4.7066923767774463E-7</v>
      </c>
      <c r="P366" s="4">
        <f>SUM($O$235:O366)</f>
        <v>5.0148700089810764E-5</v>
      </c>
      <c r="Q366" s="5">
        <f t="shared" si="78"/>
        <v>-3.8403421854641507E-6</v>
      </c>
      <c r="R366" s="4">
        <f>SUM($Q$54:Q366)*0.1+$O$8</f>
        <v>9.4870103317132076E-5</v>
      </c>
      <c r="S366" s="4">
        <f>SUM($R$235:R366)</f>
        <v>1.5382863889742839E-2</v>
      </c>
      <c r="T366">
        <f t="shared" si="79"/>
        <v>9.4871270851267785E-5</v>
      </c>
      <c r="U366">
        <f t="shared" si="80"/>
        <v>1.5382945632825816E-2</v>
      </c>
      <c r="X366" s="1"/>
    </row>
    <row r="367" spans="1:24" x14ac:dyDescent="0.25">
      <c r="A367" s="7"/>
      <c r="B367">
        <f t="shared" si="81"/>
        <v>31.300000000000175</v>
      </c>
      <c r="C367">
        <f t="shared" si="66"/>
        <v>-349.17496710046828</v>
      </c>
      <c r="D367">
        <f t="shared" si="67"/>
        <v>536.53078104358633</v>
      </c>
      <c r="E367">
        <f t="shared" si="68"/>
        <v>-216.36149273648508</v>
      </c>
      <c r="F367">
        <f t="shared" si="69"/>
        <v>36287.327024952137</v>
      </c>
      <c r="G367">
        <f t="shared" si="70"/>
        <v>-822.17367239868111</v>
      </c>
      <c r="H367">
        <f t="shared" si="71"/>
        <v>58210.062096461967</v>
      </c>
      <c r="I367">
        <f t="shared" si="72"/>
        <v>58215.86810158845</v>
      </c>
      <c r="J367" s="41">
        <f t="shared" si="73"/>
        <v>578.51324491873208</v>
      </c>
      <c r="K367">
        <f t="shared" si="74"/>
        <v>21.962294932749263</v>
      </c>
      <c r="L367">
        <f t="shared" si="75"/>
        <v>36.277486907674358</v>
      </c>
      <c r="M367" s="41">
        <f t="shared" si="76"/>
        <v>66.562080554340525</v>
      </c>
      <c r="N367" s="5">
        <f t="shared" si="77"/>
        <v>5.4415804150130402E-8</v>
      </c>
      <c r="O367" s="4">
        <f>SUM($N$54:N367)*0.1+$O$30</f>
        <v>4.7611081809275767E-7</v>
      </c>
      <c r="P367" s="4">
        <f>SUM($O$235:O367)</f>
        <v>5.0624810907903524E-5</v>
      </c>
      <c r="Q367" s="5">
        <f t="shared" si="78"/>
        <v>-3.8526499265863444E-6</v>
      </c>
      <c r="R367" s="4">
        <f>SUM($Q$54:Q367)*0.1+$O$8</f>
        <v>9.4484838324473437E-5</v>
      </c>
      <c r="S367" s="4">
        <f>SUM($R$235:R367)</f>
        <v>1.5477348728067311E-2</v>
      </c>
      <c r="T367">
        <f t="shared" si="79"/>
        <v>9.4486037882392918E-5</v>
      </c>
      <c r="U367">
        <f t="shared" si="80"/>
        <v>1.547743152211265E-2</v>
      </c>
      <c r="X367" s="1"/>
    </row>
    <row r="368" spans="1:24" x14ac:dyDescent="0.25">
      <c r="A368" s="7"/>
      <c r="B368">
        <f t="shared" si="81"/>
        <v>31.400000000000176</v>
      </c>
      <c r="C368">
        <f t="shared" si="66"/>
        <v>-349.17496710046828</v>
      </c>
      <c r="D368">
        <f t="shared" si="67"/>
        <v>536.53078104358633</v>
      </c>
      <c r="E368">
        <f t="shared" si="68"/>
        <v>-216.36149273648508</v>
      </c>
      <c r="F368">
        <f t="shared" si="69"/>
        <v>36287.327024952137</v>
      </c>
      <c r="G368">
        <f t="shared" si="70"/>
        <v>-843.80982167232992</v>
      </c>
      <c r="H368">
        <f t="shared" si="71"/>
        <v>58396.020953000188</v>
      </c>
      <c r="I368">
        <f t="shared" si="72"/>
        <v>58402.117069147309</v>
      </c>
      <c r="J368" s="41">
        <f t="shared" si="73"/>
        <v>578.51324491873208</v>
      </c>
      <c r="K368">
        <f t="shared" si="74"/>
        <v>22.032558503315791</v>
      </c>
      <c r="L368">
        <f t="shared" si="75"/>
        <v>36.277486907674358</v>
      </c>
      <c r="M368" s="41">
        <f t="shared" si="76"/>
        <v>66.58529719999369</v>
      </c>
      <c r="N368" s="5">
        <f t="shared" si="77"/>
        <v>5.5847798996186423E-8</v>
      </c>
      <c r="O368" s="4">
        <f>SUM($N$54:N368)*0.1+$O$30</f>
        <v>4.8169559799237628E-7</v>
      </c>
      <c r="P368" s="4">
        <f>SUM($O$235:O368)</f>
        <v>5.1106506505895902E-5</v>
      </c>
      <c r="Q368" s="5">
        <f t="shared" si="78"/>
        <v>-3.8649576677085373E-6</v>
      </c>
      <c r="R368" s="4">
        <f>SUM($Q$54:Q368)*0.1+$O$8</f>
        <v>9.4098342557702588E-5</v>
      </c>
      <c r="S368" s="4">
        <f>SUM($R$235:R368)</f>
        <v>1.5571447070625013E-2</v>
      </c>
      <c r="T368">
        <f t="shared" si="79"/>
        <v>9.4099575465332824E-5</v>
      </c>
      <c r="U368">
        <f t="shared" si="80"/>
        <v>1.5571530937845628E-2</v>
      </c>
      <c r="X368" s="1"/>
    </row>
    <row r="369" spans="1:24" x14ac:dyDescent="0.25">
      <c r="A369" s="7"/>
      <c r="B369">
        <f t="shared" si="81"/>
        <v>31.500000000000178</v>
      </c>
      <c r="C369">
        <f t="shared" si="66"/>
        <v>-349.17496710046828</v>
      </c>
      <c r="D369">
        <f t="shared" si="67"/>
        <v>536.53078104358633</v>
      </c>
      <c r="E369">
        <f t="shared" si="68"/>
        <v>-216.36149273648508</v>
      </c>
      <c r="F369">
        <f t="shared" si="69"/>
        <v>36287.327024952137</v>
      </c>
      <c r="G369">
        <f t="shared" si="70"/>
        <v>-865.44597094597873</v>
      </c>
      <c r="H369">
        <f t="shared" si="71"/>
        <v>58581.979809538403</v>
      </c>
      <c r="I369">
        <f t="shared" si="72"/>
        <v>58588.37218368327</v>
      </c>
      <c r="J369" s="41">
        <f t="shared" si="73"/>
        <v>578.51324491873208</v>
      </c>
      <c r="K369">
        <f t="shared" si="74"/>
        <v>22.102824392867305</v>
      </c>
      <c r="L369">
        <f t="shared" si="75"/>
        <v>36.277486907674358</v>
      </c>
      <c r="M369" s="41">
        <f t="shared" si="76"/>
        <v>66.608580642071814</v>
      </c>
      <c r="N369" s="5">
        <f t="shared" si="77"/>
        <v>5.7279793842242438E-8</v>
      </c>
      <c r="O369" s="4">
        <f>SUM($N$54:N369)*0.1+$O$30</f>
        <v>4.8742357737660055E-7</v>
      </c>
      <c r="P369" s="4">
        <f>SUM($O$235:O369)</f>
        <v>5.1593930083272503E-5</v>
      </c>
      <c r="Q369" s="5">
        <f t="shared" si="78"/>
        <v>-3.8772654088307301E-6</v>
      </c>
      <c r="R369" s="4">
        <f>SUM($Q$54:Q369)*0.1+$O$8</f>
        <v>9.3710616016819514E-5</v>
      </c>
      <c r="S369" s="4">
        <f>SUM($R$235:R369)</f>
        <v>1.5665157686641833E-2</v>
      </c>
      <c r="T369">
        <f t="shared" si="79"/>
        <v>9.3711883643407643E-5</v>
      </c>
      <c r="U369">
        <f t="shared" si="80"/>
        <v>1.5665242649923274E-2</v>
      </c>
      <c r="X369" s="1"/>
    </row>
    <row r="370" spans="1:24" x14ac:dyDescent="0.25">
      <c r="A370" s="7"/>
      <c r="B370">
        <f t="shared" si="81"/>
        <v>31.600000000000179</v>
      </c>
      <c r="C370">
        <f t="shared" si="66"/>
        <v>-349.17496710046828</v>
      </c>
      <c r="D370">
        <f t="shared" si="67"/>
        <v>536.53078104358633</v>
      </c>
      <c r="E370">
        <f t="shared" si="68"/>
        <v>-216.36149273648508</v>
      </c>
      <c r="F370">
        <f t="shared" si="69"/>
        <v>36287.327024952137</v>
      </c>
      <c r="G370">
        <f t="shared" si="70"/>
        <v>-887.08212021962754</v>
      </c>
      <c r="H370">
        <f t="shared" si="71"/>
        <v>58767.938666076625</v>
      </c>
      <c r="I370">
        <f t="shared" si="72"/>
        <v>58774.633386757567</v>
      </c>
      <c r="J370" s="41">
        <f t="shared" si="73"/>
        <v>578.51324491873208</v>
      </c>
      <c r="K370">
        <f t="shared" si="74"/>
        <v>22.173092579357423</v>
      </c>
      <c r="L370">
        <f t="shared" si="75"/>
        <v>36.277486907674358</v>
      </c>
      <c r="M370" s="41">
        <f t="shared" si="76"/>
        <v>66.631930810552149</v>
      </c>
      <c r="N370" s="5">
        <f t="shared" si="77"/>
        <v>5.8711788688298459E-8</v>
      </c>
      <c r="O370" s="4">
        <f>SUM($N$54:N370)*0.1+$O$30</f>
        <v>4.9329475624543038E-7</v>
      </c>
      <c r="P370" s="4">
        <f>SUM($O$235:O370)</f>
        <v>5.2087224839517933E-5</v>
      </c>
      <c r="Q370" s="5">
        <f t="shared" si="78"/>
        <v>-3.8895731499529238E-6</v>
      </c>
      <c r="R370" s="4">
        <f>SUM($Q$54:Q370)*0.1+$O$8</f>
        <v>9.3321658701824229E-5</v>
      </c>
      <c r="S370" s="4">
        <f>SUM($R$235:R370)</f>
        <v>1.5758479345343655E-2</v>
      </c>
      <c r="T370">
        <f t="shared" si="79"/>
        <v>9.3322962461423749E-5</v>
      </c>
      <c r="U370">
        <f t="shared" si="80"/>
        <v>1.5758565428255648E-2</v>
      </c>
      <c r="X370" s="1"/>
    </row>
    <row r="371" spans="1:24" x14ac:dyDescent="0.25">
      <c r="A371" s="7"/>
      <c r="B371">
        <f t="shared" si="81"/>
        <v>31.70000000000018</v>
      </c>
      <c r="C371">
        <f t="shared" si="66"/>
        <v>-349.17496710046828</v>
      </c>
      <c r="D371">
        <f t="shared" si="67"/>
        <v>536.53078104358633</v>
      </c>
      <c r="E371">
        <f t="shared" si="68"/>
        <v>-216.36149273648508</v>
      </c>
      <c r="F371">
        <f t="shared" si="69"/>
        <v>36287.327024952137</v>
      </c>
      <c r="G371">
        <f t="shared" si="70"/>
        <v>-908.71826949327635</v>
      </c>
      <c r="H371">
        <f t="shared" si="71"/>
        <v>58953.897522614832</v>
      </c>
      <c r="I371">
        <f t="shared" si="72"/>
        <v>58960.900620667948</v>
      </c>
      <c r="J371" s="41">
        <f t="shared" si="73"/>
        <v>578.51324491873208</v>
      </c>
      <c r="K371">
        <f t="shared" si="74"/>
        <v>22.243363041017609</v>
      </c>
      <c r="L371">
        <f t="shared" si="75"/>
        <v>36.277486907674358</v>
      </c>
      <c r="M371" s="41">
        <f t="shared" si="76"/>
        <v>66.655347635309511</v>
      </c>
      <c r="N371" s="5">
        <f t="shared" si="77"/>
        <v>6.0143783534354473E-8</v>
      </c>
      <c r="O371" s="4">
        <f>SUM($N$54:N371)*0.1+$O$30</f>
        <v>4.9930913459886587E-7</v>
      </c>
      <c r="P371" s="4">
        <f>SUM($O$235:O371)</f>
        <v>5.2586533974116796E-5</v>
      </c>
      <c r="Q371" s="5">
        <f t="shared" si="78"/>
        <v>-3.9018808910751167E-6</v>
      </c>
      <c r="R371" s="4">
        <f>SUM($Q$54:Q371)*0.1+$O$8</f>
        <v>9.293147061271672E-5</v>
      </c>
      <c r="S371" s="4">
        <f>SUM($R$235:R371)</f>
        <v>1.5851410815956372E-2</v>
      </c>
      <c r="T371">
        <f t="shared" si="79"/>
        <v>9.2932811965710607E-5</v>
      </c>
      <c r="U371">
        <f t="shared" si="80"/>
        <v>1.5851498042764731E-2</v>
      </c>
      <c r="X371" s="1"/>
    </row>
    <row r="372" spans="1:24" x14ac:dyDescent="0.25">
      <c r="A372" s="7"/>
      <c r="B372">
        <f t="shared" si="81"/>
        <v>31.800000000000182</v>
      </c>
      <c r="C372">
        <f t="shared" si="66"/>
        <v>-349.17496710046828</v>
      </c>
      <c r="D372">
        <f t="shared" si="67"/>
        <v>536.53078104358633</v>
      </c>
      <c r="E372">
        <f t="shared" si="68"/>
        <v>-216.36149273648508</v>
      </c>
      <c r="F372">
        <f t="shared" si="69"/>
        <v>36287.327024952137</v>
      </c>
      <c r="G372">
        <f t="shared" si="70"/>
        <v>-930.35441876692516</v>
      </c>
      <c r="H372">
        <f t="shared" si="71"/>
        <v>59139.856379153054</v>
      </c>
      <c r="I372">
        <f t="shared" si="72"/>
        <v>59147.173828437226</v>
      </c>
      <c r="J372" s="41">
        <f t="shared" si="73"/>
        <v>578.51324491873208</v>
      </c>
      <c r="K372">
        <f t="shared" si="74"/>
        <v>22.313635756352873</v>
      </c>
      <c r="L372">
        <f t="shared" si="75"/>
        <v>36.277486907674358</v>
      </c>
      <c r="M372" s="41">
        <f t="shared" si="76"/>
        <v>66.678831046117196</v>
      </c>
      <c r="N372" s="5">
        <f t="shared" si="77"/>
        <v>6.1575778380410487E-8</v>
      </c>
      <c r="O372" s="4">
        <f>SUM($N$54:N372)*0.1+$O$30</f>
        <v>5.0546671243690692E-7</v>
      </c>
      <c r="P372" s="4">
        <f>SUM($O$235:O372)</f>
        <v>5.3092000686553705E-5</v>
      </c>
      <c r="Q372" s="5">
        <f t="shared" si="78"/>
        <v>-3.9141886321973104E-6</v>
      </c>
      <c r="R372" s="4">
        <f>SUM($Q$54:Q372)*0.1+$O$8</f>
        <v>9.2540051749496986E-5</v>
      </c>
      <c r="S372" s="4">
        <f>SUM($R$235:R372)</f>
        <v>1.5943950867705867E-2</v>
      </c>
      <c r="T372">
        <f t="shared" si="79"/>
        <v>9.2541432204159025E-5</v>
      </c>
      <c r="U372">
        <f t="shared" si="80"/>
        <v>1.5944039263384783E-2</v>
      </c>
      <c r="X372" s="1"/>
    </row>
    <row r="373" spans="1:24" x14ac:dyDescent="0.25">
      <c r="A373" s="7"/>
      <c r="B373">
        <f t="shared" si="81"/>
        <v>31.900000000000183</v>
      </c>
      <c r="C373">
        <f t="shared" si="66"/>
        <v>-349.17496710046828</v>
      </c>
      <c r="D373">
        <f t="shared" si="67"/>
        <v>536.53078104358633</v>
      </c>
      <c r="E373">
        <f t="shared" si="68"/>
        <v>-216.36149273648508</v>
      </c>
      <c r="F373">
        <f t="shared" si="69"/>
        <v>36287.327024952137</v>
      </c>
      <c r="G373">
        <f t="shared" si="70"/>
        <v>-951.99056804057398</v>
      </c>
      <c r="H373">
        <f t="shared" si="71"/>
        <v>59325.815235691276</v>
      </c>
      <c r="I373">
        <f t="shared" si="72"/>
        <v>59333.452953801854</v>
      </c>
      <c r="J373" s="41">
        <f t="shared" si="73"/>
        <v>578.51324491873208</v>
      </c>
      <c r="K373">
        <f t="shared" si="74"/>
        <v>22.383910704137442</v>
      </c>
      <c r="L373">
        <f t="shared" si="75"/>
        <v>36.277486907674358</v>
      </c>
      <c r="M373" s="41">
        <f t="shared" si="76"/>
        <v>66.702380972647845</v>
      </c>
      <c r="N373" s="5">
        <f t="shared" si="77"/>
        <v>6.3007773226466515E-8</v>
      </c>
      <c r="O373" s="4">
        <f>SUM($N$54:N373)*0.1+$O$30</f>
        <v>5.1176748975955353E-7</v>
      </c>
      <c r="P373" s="4">
        <f>SUM($O$235:O373)</f>
        <v>5.3603768176313258E-5</v>
      </c>
      <c r="Q373" s="5">
        <f t="shared" si="78"/>
        <v>-3.9264963733195032E-6</v>
      </c>
      <c r="R373" s="4">
        <f>SUM($Q$54:Q373)*0.1+$O$8</f>
        <v>9.2147402112165028E-5</v>
      </c>
      <c r="S373" s="4">
        <f>SUM($R$235:R373)</f>
        <v>1.6036098269818031E-2</v>
      </c>
      <c r="T373">
        <f t="shared" si="79"/>
        <v>9.2148823226260516E-5</v>
      </c>
      <c r="U373">
        <f t="shared" si="80"/>
        <v>1.603618786006274E-2</v>
      </c>
      <c r="X373" s="1"/>
    </row>
    <row r="374" spans="1:24" x14ac:dyDescent="0.25">
      <c r="A374" s="7"/>
      <c r="B374">
        <f t="shared" si="81"/>
        <v>32.000000000000185</v>
      </c>
      <c r="C374">
        <f t="shared" si="66"/>
        <v>-349.17496710046828</v>
      </c>
      <c r="D374">
        <f t="shared" si="67"/>
        <v>536.53078104358633</v>
      </c>
      <c r="E374">
        <f t="shared" si="68"/>
        <v>-216.36149273648508</v>
      </c>
      <c r="F374">
        <f t="shared" si="69"/>
        <v>36287.327024952137</v>
      </c>
      <c r="G374">
        <f t="shared" si="70"/>
        <v>-973.62671731422279</v>
      </c>
      <c r="H374">
        <f t="shared" si="71"/>
        <v>59511.774092229491</v>
      </c>
      <c r="I374">
        <f t="shared" si="72"/>
        <v>59519.737941200859</v>
      </c>
      <c r="J374" s="41">
        <f t="shared" si="73"/>
        <v>578.51324491873208</v>
      </c>
      <c r="K374">
        <f t="shared" si="74"/>
        <v>22.454187863410599</v>
      </c>
      <c r="L374">
        <f t="shared" si="75"/>
        <v>36.277486907674358</v>
      </c>
      <c r="M374" s="41">
        <f t="shared" si="76"/>
        <v>66.725997344474294</v>
      </c>
      <c r="N374" s="5">
        <f t="shared" si="77"/>
        <v>6.443976807252253E-8</v>
      </c>
      <c r="O374" s="4">
        <f>SUM($N$54:N374)*0.1+$O$30</f>
        <v>5.1821146656680581E-7</v>
      </c>
      <c r="P374" s="4">
        <f>SUM($O$235:O374)</f>
        <v>5.412197964288006E-5</v>
      </c>
      <c r="Q374" s="5">
        <f t="shared" si="78"/>
        <v>-3.9388041144416961E-6</v>
      </c>
      <c r="R374" s="4">
        <f>SUM($Q$54:Q374)*0.1+$O$8</f>
        <v>9.1753521700720859E-5</v>
      </c>
      <c r="S374" s="4">
        <f>SUM($R$235:R374)</f>
        <v>1.6127851791518752E-2</v>
      </c>
      <c r="T374">
        <f t="shared" si="79"/>
        <v>9.1754985083148126E-5</v>
      </c>
      <c r="U374">
        <f t="shared" si="80"/>
        <v>1.6127942602758575E-2</v>
      </c>
      <c r="X374" s="1"/>
    </row>
    <row r="375" spans="1:24" x14ac:dyDescent="0.25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-349.17496710046828</v>
      </c>
      <c r="D375">
        <f t="shared" ref="D375:D438" si="83">IF(B375&lt;$B$41,$B$13,IF(AND($B$41&lt;=B375,B375&lt;$B$41+$G$8),$B$13+$B$16,$B$13+$B$16+$B$10))</f>
        <v>536.53078104358633</v>
      </c>
      <c r="E375">
        <f t="shared" ref="E375:E438" si="84">IF(B375&lt;$B$41,$B$14,IF(AND($B$41&lt;=B375,B375&lt;$B$41+$G$8),$B$14+$B$17,$B$14+$B$17+$B$11))</f>
        <v>-216.36149273648508</v>
      </c>
      <c r="F375">
        <f t="shared" ref="F375:F438" si="85">IF(B375&lt;$B$41,-$G$6*$B$13,IF(AND($B$41&lt;=B375,B375&lt;$B$41+$G$8),-$G$6*$B$13,-$G$6*$B$13-$G$5*$B$10))</f>
        <v>36287.327024952137</v>
      </c>
      <c r="G375">
        <f t="shared" ref="G375:G438" si="86">IF(B375&lt;$B$41,$B$14*B375,IF(AND($B$41&lt;=B375,B375&lt;$B$41+$G$8),$B$14*B375-(-B375+$B$41)*$B$17,$B$14*B375-(-B375+$B$41)*$B$17-(-B375+$B$41+$G$8)*$B$11+$G$5*$B$12))</f>
        <v>-995.2628665878716</v>
      </c>
      <c r="H375">
        <f t="shared" ref="H375:H438" si="87">IF(B375&lt;$B$41,-$B$13*B375,IF(AND($B$41&lt;=B375,B375&lt;=$B$41+$G$8),-$B$13*B375+(-B375+B362)*B337,-$B$13*B375+(-B375+$B$41)*$B$16+(-B375+$B$41+$G$8)*$B$10))</f>
        <v>59697.732948767713</v>
      </c>
      <c r="I375">
        <f t="shared" ref="I375:I438" si="88">SQRT(SUMSQ(H375,G375))</f>
        <v>59706.028735764994</v>
      </c>
      <c r="J375" s="41">
        <f t="shared" ref="J375:J438" si="89">SQRT(SUMSQ(D375:E375))</f>
        <v>578.51324491873208</v>
      </c>
      <c r="K375">
        <f t="shared" ref="K375:K438" si="90">32*I375/(PI()*$G$13^3)</f>
        <v>22.524467213472583</v>
      </c>
      <c r="L375">
        <f t="shared" ref="L375:L438" si="91">16*F375/(PI()*$G$13^3)*$G$23</f>
        <v>36.277486907674358</v>
      </c>
      <c r="M375" s="41">
        <f t="shared" ref="M375:M438" si="92">SQRT(K375^2+3*L375^2)</f>
        <v>66.749680091070516</v>
      </c>
      <c r="N375" s="5">
        <f t="shared" ref="N375:N438" si="93">-G375/($G$15*$B$42)</f>
        <v>6.5871762918578544E-8</v>
      </c>
      <c r="O375" s="4">
        <f>SUM($N$54:N375)*0.1+$O$30</f>
        <v>5.2479864285866365E-7</v>
      </c>
      <c r="P375" s="4">
        <f>SUM($O$235:O375)</f>
        <v>5.4646778285738724E-5</v>
      </c>
      <c r="Q375" s="5">
        <f t="shared" ref="Q375:Q438" si="94">-H375/($B$42*$G$15)</f>
        <v>-3.9511118555638898E-6</v>
      </c>
      <c r="R375" s="4">
        <f>SUM($Q$54:Q375)*0.1+$O$8</f>
        <v>9.135841051516448E-5</v>
      </c>
      <c r="S375" s="4">
        <f>SUM($R$235:R375)</f>
        <v>1.6219210202033915E-2</v>
      </c>
      <c r="T375">
        <f t="shared" ref="T375:T438" si="95">SQRT(SUMSQ(O375,R375))</f>
        <v>9.1359917827638521E-5</v>
      </c>
      <c r="U375">
        <f t="shared" ref="U375:U438" si="96">SQRT(S375^2+P375^2)</f>
        <v>1.6219302261445714E-2</v>
      </c>
      <c r="X375" s="1"/>
    </row>
    <row r="376" spans="1:24" x14ac:dyDescent="0.25">
      <c r="A376" s="7"/>
      <c r="B376">
        <f t="shared" si="81"/>
        <v>32.200000000000188</v>
      </c>
      <c r="C376">
        <f t="shared" si="82"/>
        <v>-349.17496710046828</v>
      </c>
      <c r="D376">
        <f t="shared" si="83"/>
        <v>536.53078104358633</v>
      </c>
      <c r="E376">
        <f t="shared" si="84"/>
        <v>-216.36149273648508</v>
      </c>
      <c r="F376">
        <f t="shared" si="85"/>
        <v>36287.327024952137</v>
      </c>
      <c r="G376">
        <f t="shared" si="86"/>
        <v>-1016.8990158615204</v>
      </c>
      <c r="H376">
        <f t="shared" si="87"/>
        <v>59883.691805305934</v>
      </c>
      <c r="I376">
        <f t="shared" si="88"/>
        <v>59892.325283305916</v>
      </c>
      <c r="J376" s="41">
        <f t="shared" si="89"/>
        <v>578.51324491873208</v>
      </c>
      <c r="K376">
        <f t="shared" si="90"/>
        <v>22.594748733880504</v>
      </c>
      <c r="L376">
        <f t="shared" si="91"/>
        <v>36.277486907674358</v>
      </c>
      <c r="M376" s="41">
        <f t="shared" si="92"/>
        <v>66.773429141812457</v>
      </c>
      <c r="N376" s="5">
        <f t="shared" si="93"/>
        <v>6.7303757764634559E-8</v>
      </c>
      <c r="O376" s="4">
        <f>SUM($N$54:N376)*0.1+$O$30</f>
        <v>5.3152901863512715E-7</v>
      </c>
      <c r="P376" s="4">
        <f>SUM($O$235:O376)</f>
        <v>5.5178307304373848E-5</v>
      </c>
      <c r="Q376" s="5">
        <f t="shared" si="94"/>
        <v>-3.9634195966860835E-6</v>
      </c>
      <c r="R376" s="4">
        <f>SUM($Q$54:Q376)*0.1+$O$8</f>
        <v>9.0962068555495862E-5</v>
      </c>
      <c r="S376" s="4">
        <f>SUM($R$235:R376)</f>
        <v>1.631017227058941E-2</v>
      </c>
      <c r="T376">
        <f t="shared" si="95"/>
        <v>9.0963621514275581E-5</v>
      </c>
      <c r="U376">
        <f t="shared" si="96"/>
        <v>1.6310265606111408E-2</v>
      </c>
      <c r="X376" s="1"/>
    </row>
    <row r="377" spans="1:24" x14ac:dyDescent="0.25">
      <c r="A377" s="7"/>
      <c r="B377">
        <f t="shared" si="81"/>
        <v>32.300000000000189</v>
      </c>
      <c r="C377">
        <f t="shared" si="82"/>
        <v>-349.17496710046828</v>
      </c>
      <c r="D377">
        <f t="shared" si="83"/>
        <v>536.53078104358633</v>
      </c>
      <c r="E377">
        <f t="shared" si="84"/>
        <v>-216.36149273648508</v>
      </c>
      <c r="F377">
        <f t="shared" si="85"/>
        <v>36287.327024952137</v>
      </c>
      <c r="G377">
        <f t="shared" si="86"/>
        <v>-1038.5351651351693</v>
      </c>
      <c r="H377">
        <f t="shared" si="87"/>
        <v>60069.650661844149</v>
      </c>
      <c r="I377">
        <f t="shared" si="88"/>
        <v>60078.627530305777</v>
      </c>
      <c r="J377" s="41">
        <f t="shared" si="89"/>
        <v>578.51324491873208</v>
      </c>
      <c r="K377">
        <f t="shared" si="90"/>
        <v>22.665032404444428</v>
      </c>
      <c r="L377">
        <f t="shared" si="91"/>
        <v>36.277486907674358</v>
      </c>
      <c r="M377" s="41">
        <f t="shared" si="92"/>
        <v>66.797244425978903</v>
      </c>
      <c r="N377" s="5">
        <f t="shared" si="93"/>
        <v>6.8735752610690586E-8</v>
      </c>
      <c r="O377" s="4">
        <f>SUM($N$54:N377)*0.1+$O$30</f>
        <v>5.3840259389619621E-7</v>
      </c>
      <c r="P377" s="4">
        <f>SUM($O$235:O377)</f>
        <v>5.5716709898270044E-5</v>
      </c>
      <c r="Q377" s="5">
        <f t="shared" si="94"/>
        <v>-3.9757273378082764E-6</v>
      </c>
      <c r="R377" s="4">
        <f>SUM($Q$54:Q377)*0.1+$O$8</f>
        <v>9.0564495821715034E-5</v>
      </c>
      <c r="S377" s="4">
        <f>SUM($R$235:R377)</f>
        <v>1.6400736766411125E-2</v>
      </c>
      <c r="T377">
        <f t="shared" si="95"/>
        <v>9.05660961993756E-5</v>
      </c>
      <c r="U377">
        <f t="shared" si="96"/>
        <v>1.6400831406757143E-2</v>
      </c>
      <c r="X377" s="1"/>
    </row>
    <row r="378" spans="1:24" x14ac:dyDescent="0.25">
      <c r="A378" s="7"/>
      <c r="B378">
        <f t="shared" si="81"/>
        <v>32.40000000000019</v>
      </c>
      <c r="C378">
        <f t="shared" si="82"/>
        <v>-349.17496710046828</v>
      </c>
      <c r="D378">
        <f t="shared" si="83"/>
        <v>536.53078104358633</v>
      </c>
      <c r="E378">
        <f t="shared" si="84"/>
        <v>-216.36149273648508</v>
      </c>
      <c r="F378">
        <f t="shared" si="85"/>
        <v>36287.327024952137</v>
      </c>
      <c r="G378">
        <f t="shared" si="86"/>
        <v>-1060.171314408818</v>
      </c>
      <c r="H378">
        <f t="shared" si="87"/>
        <v>60255.609518382371</v>
      </c>
      <c r="I378">
        <f t="shared" si="88"/>
        <v>60264.935423906893</v>
      </c>
      <c r="J378" s="41">
        <f t="shared" si="89"/>
        <v>578.51324491873208</v>
      </c>
      <c r="K378">
        <f t="shared" si="90"/>
        <v>22.735318205223464</v>
      </c>
      <c r="L378">
        <f t="shared" si="91"/>
        <v>36.277486907674358</v>
      </c>
      <c r="M378" s="41">
        <f t="shared" si="92"/>
        <v>66.82112587275239</v>
      </c>
      <c r="N378" s="5">
        <f t="shared" si="93"/>
        <v>7.0167747456746601E-8</v>
      </c>
      <c r="O378" s="4">
        <f>SUM($N$54:N378)*0.1+$O$30</f>
        <v>5.4541936864187083E-7</v>
      </c>
      <c r="P378" s="4">
        <f>SUM($O$235:O378)</f>
        <v>5.6262129266911917E-5</v>
      </c>
      <c r="Q378" s="5">
        <f t="shared" si="94"/>
        <v>-3.9880350789304701E-6</v>
      </c>
      <c r="R378" s="4">
        <f>SUM($Q$54:Q378)*0.1+$O$8</f>
        <v>9.0165692313821995E-5</v>
      </c>
      <c r="S378" s="4">
        <f>SUM($R$235:R378)</f>
        <v>1.6490902458724945E-2</v>
      </c>
      <c r="T378">
        <f t="shared" si="95"/>
        <v>9.0167341941073701E-5</v>
      </c>
      <c r="U378">
        <f t="shared" si="96"/>
        <v>1.6490998433399056E-2</v>
      </c>
      <c r="X378" s="1"/>
    </row>
    <row r="379" spans="1:24" x14ac:dyDescent="0.25">
      <c r="A379" s="7"/>
      <c r="B379">
        <f t="shared" si="81"/>
        <v>32.500000000000192</v>
      </c>
      <c r="C379">
        <f t="shared" si="82"/>
        <v>-349.17496710046828</v>
      </c>
      <c r="D379">
        <f t="shared" si="83"/>
        <v>536.53078104358633</v>
      </c>
      <c r="E379">
        <f t="shared" si="84"/>
        <v>-216.36149273648508</v>
      </c>
      <c r="F379">
        <f t="shared" si="85"/>
        <v>36287.327024952137</v>
      </c>
      <c r="G379">
        <f t="shared" si="86"/>
        <v>-1081.807463682467</v>
      </c>
      <c r="H379">
        <f t="shared" si="87"/>
        <v>60441.568374920593</v>
      </c>
      <c r="I379">
        <f t="shared" si="88"/>
        <v>60451.248911901566</v>
      </c>
      <c r="J379" s="41">
        <f t="shared" si="89"/>
        <v>578.51324491873208</v>
      </c>
      <c r="K379">
        <f t="shared" si="90"/>
        <v>22.80560611652194</v>
      </c>
      <c r="L379">
        <f t="shared" si="91"/>
        <v>36.277486907674358</v>
      </c>
      <c r="M379" s="41">
        <f t="shared" si="92"/>
        <v>66.845073411220042</v>
      </c>
      <c r="N379" s="5">
        <f t="shared" si="93"/>
        <v>7.1599742302802628E-8</v>
      </c>
      <c r="O379" s="4">
        <f>SUM($N$54:N379)*0.1+$O$30</f>
        <v>5.5257934287215111E-7</v>
      </c>
      <c r="P379" s="4">
        <f>SUM($O$235:O379)</f>
        <v>5.6814708609784066E-5</v>
      </c>
      <c r="Q379" s="5">
        <f t="shared" si="94"/>
        <v>-4.0003428200526638E-6</v>
      </c>
      <c r="R379" s="4">
        <f>SUM($Q$54:Q379)*0.1+$O$8</f>
        <v>8.9765658031816718E-5</v>
      </c>
      <c r="S379" s="4">
        <f>SUM($R$235:R379)</f>
        <v>1.658066811675676E-2</v>
      </c>
      <c r="T379">
        <f t="shared" si="95"/>
        <v>8.9767358799372235E-5</v>
      </c>
      <c r="U379">
        <f t="shared" si="96"/>
        <v>1.6580765456068323E-2</v>
      </c>
      <c r="X379" s="1"/>
    </row>
    <row r="380" spans="1:24" x14ac:dyDescent="0.25">
      <c r="A380" s="7"/>
      <c r="B380">
        <f t="shared" si="81"/>
        <v>32.600000000000193</v>
      </c>
      <c r="C380">
        <f t="shared" si="82"/>
        <v>-349.17496710046828</v>
      </c>
      <c r="D380">
        <f t="shared" si="83"/>
        <v>536.53078104358633</v>
      </c>
      <c r="E380">
        <f t="shared" si="84"/>
        <v>-216.36149273648508</v>
      </c>
      <c r="F380">
        <f t="shared" si="85"/>
        <v>36287.327024952137</v>
      </c>
      <c r="G380">
        <f t="shared" si="86"/>
        <v>-1103.4436129561157</v>
      </c>
      <c r="H380">
        <f t="shared" si="87"/>
        <v>60627.527231458807</v>
      </c>
      <c r="I380">
        <f t="shared" si="88"/>
        <v>60637.567942722213</v>
      </c>
      <c r="J380" s="41">
        <f t="shared" si="89"/>
        <v>578.51324491873208</v>
      </c>
      <c r="K380">
        <f t="shared" si="90"/>
        <v>22.875896118885667</v>
      </c>
      <c r="L380">
        <f t="shared" si="91"/>
        <v>36.277486907674358</v>
      </c>
      <c r="M380" s="41">
        <f t="shared" si="92"/>
        <v>66.869086970374454</v>
      </c>
      <c r="N380" s="5">
        <f t="shared" si="93"/>
        <v>7.303173714885863E-8</v>
      </c>
      <c r="O380" s="4">
        <f>SUM($N$54:N380)*0.1+$O$30</f>
        <v>5.5988251658703695E-7</v>
      </c>
      <c r="P380" s="4">
        <f>SUM($O$235:O380)</f>
        <v>5.7374591126371102E-5</v>
      </c>
      <c r="Q380" s="5">
        <f t="shared" si="94"/>
        <v>-4.0126505611748567E-6</v>
      </c>
      <c r="R380" s="4">
        <f>SUM($Q$54:Q380)*0.1+$O$8</f>
        <v>8.936439297569923E-5</v>
      </c>
      <c r="S380" s="4">
        <f>SUM($R$235:R380)</f>
        <v>1.6670032509732459E-2</v>
      </c>
      <c r="T380">
        <f t="shared" si="95"/>
        <v>8.9366146836190611E-5</v>
      </c>
      <c r="U380">
        <f t="shared" si="96"/>
        <v>1.6670131244811599E-2</v>
      </c>
      <c r="X380" s="1"/>
    </row>
    <row r="381" spans="1:24" x14ac:dyDescent="0.25">
      <c r="A381" s="7"/>
      <c r="B381">
        <f t="shared" si="81"/>
        <v>32.700000000000195</v>
      </c>
      <c r="C381">
        <f t="shared" si="82"/>
        <v>-349.17496710046828</v>
      </c>
      <c r="D381">
        <f t="shared" si="83"/>
        <v>536.53078104358633</v>
      </c>
      <c r="E381">
        <f t="shared" si="84"/>
        <v>-216.36149273648508</v>
      </c>
      <c r="F381">
        <f t="shared" si="85"/>
        <v>36287.327024952137</v>
      </c>
      <c r="G381">
        <f t="shared" si="86"/>
        <v>-1125.0797622297646</v>
      </c>
      <c r="H381">
        <f t="shared" si="87"/>
        <v>60813.486087997029</v>
      </c>
      <c r="I381">
        <f t="shared" si="88"/>
        <v>60823.8924654316</v>
      </c>
      <c r="J381" s="41">
        <f t="shared" si="89"/>
        <v>578.51324491873208</v>
      </c>
      <c r="K381">
        <f t="shared" si="90"/>
        <v>22.946188193098259</v>
      </c>
      <c r="L381">
        <f t="shared" si="91"/>
        <v>36.277486907674358</v>
      </c>
      <c r="M381" s="41">
        <f t="shared" si="92"/>
        <v>66.893166479114555</v>
      </c>
      <c r="N381" s="5">
        <f t="shared" si="93"/>
        <v>7.4463731994914657E-8</v>
      </c>
      <c r="O381" s="4">
        <f>SUM($N$54:N381)*0.1+$O$30</f>
        <v>5.6732888978652846E-7</v>
      </c>
      <c r="P381" s="4">
        <f>SUM($O$235:O381)</f>
        <v>5.7941920016157631E-5</v>
      </c>
      <c r="Q381" s="5">
        <f t="shared" si="94"/>
        <v>-4.0249583022970495E-6</v>
      </c>
      <c r="R381" s="4">
        <f>SUM($Q$54:Q381)*0.1+$O$8</f>
        <v>8.8961897145469531E-5</v>
      </c>
      <c r="S381" s="4">
        <f>SUM($R$235:R381)</f>
        <v>1.675899440687793E-2</v>
      </c>
      <c r="T381">
        <f t="shared" si="95"/>
        <v>8.8963706115417014E-5</v>
      </c>
      <c r="U381">
        <f t="shared" si="96"/>
        <v>1.6759094569691435E-2</v>
      </c>
      <c r="X381" s="1"/>
    </row>
    <row r="382" spans="1:24" x14ac:dyDescent="0.25">
      <c r="A382" s="7"/>
      <c r="B382">
        <f t="shared" si="81"/>
        <v>32.800000000000196</v>
      </c>
      <c r="C382">
        <f t="shared" si="82"/>
        <v>-349.17496710046828</v>
      </c>
      <c r="D382">
        <f t="shared" si="83"/>
        <v>536.53078104358633</v>
      </c>
      <c r="E382">
        <f t="shared" si="84"/>
        <v>-216.36149273648508</v>
      </c>
      <c r="F382">
        <f t="shared" si="85"/>
        <v>36287.327024952137</v>
      </c>
      <c r="G382">
        <f t="shared" si="86"/>
        <v>-1146.7159115034133</v>
      </c>
      <c r="H382">
        <f t="shared" si="87"/>
        <v>60999.444944535251</v>
      </c>
      <c r="I382">
        <f t="shared" si="88"/>
        <v>61010.22242971322</v>
      </c>
      <c r="J382" s="41">
        <f t="shared" si="89"/>
        <v>578.51324491873208</v>
      </c>
      <c r="K382">
        <f t="shared" si="90"/>
        <v>23.016482320177502</v>
      </c>
      <c r="L382">
        <f t="shared" si="91"/>
        <v>36.277486907674358</v>
      </c>
      <c r="M382" s="41">
        <f t="shared" si="92"/>
        <v>66.917311866246521</v>
      </c>
      <c r="N382" s="5">
        <f t="shared" si="93"/>
        <v>7.5895726840970672E-8</v>
      </c>
      <c r="O382" s="4">
        <f>SUM($N$54:N382)*0.1+$O$30</f>
        <v>5.7491846247062553E-7</v>
      </c>
      <c r="P382" s="4">
        <f>SUM($O$235:O382)</f>
        <v>5.8516838478628258E-5</v>
      </c>
      <c r="Q382" s="5">
        <f t="shared" si="94"/>
        <v>-4.0372660434192432E-6</v>
      </c>
      <c r="R382" s="4">
        <f>SUM($Q$54:Q382)*0.1+$O$8</f>
        <v>8.8558170541127608E-5</v>
      </c>
      <c r="S382" s="4">
        <f>SUM($R$235:R382)</f>
        <v>1.6847552577419059E-2</v>
      </c>
      <c r="T382">
        <f t="shared" si="95"/>
        <v>8.8560036702961748E-5</v>
      </c>
      <c r="U382">
        <f t="shared" si="96"/>
        <v>1.6847654200786683E-2</v>
      </c>
      <c r="X382" s="1"/>
    </row>
    <row r="383" spans="1:24" x14ac:dyDescent="0.25">
      <c r="A383" s="7"/>
      <c r="B383">
        <f t="shared" si="81"/>
        <v>32.900000000000198</v>
      </c>
      <c r="C383">
        <f t="shared" si="82"/>
        <v>-349.17496710046828</v>
      </c>
      <c r="D383">
        <f t="shared" si="83"/>
        <v>536.53078104358633</v>
      </c>
      <c r="E383">
        <f t="shared" si="84"/>
        <v>-216.36149273648508</v>
      </c>
      <c r="F383">
        <f t="shared" si="85"/>
        <v>36287.327024952137</v>
      </c>
      <c r="G383">
        <f t="shared" si="86"/>
        <v>-1168.3520607770622</v>
      </c>
      <c r="H383">
        <f t="shared" si="87"/>
        <v>61185.403801073466</v>
      </c>
      <c r="I383">
        <f t="shared" si="88"/>
        <v>61196.557785861922</v>
      </c>
      <c r="J383" s="41">
        <f t="shared" si="89"/>
        <v>578.51324491873208</v>
      </c>
      <c r="K383">
        <f t="shared" si="90"/>
        <v>23.086778481371827</v>
      </c>
      <c r="L383">
        <f t="shared" si="91"/>
        <v>36.277486907674358</v>
      </c>
      <c r="M383" s="41">
        <f t="shared" si="92"/>
        <v>66.94152306048457</v>
      </c>
      <c r="N383" s="5">
        <f t="shared" si="93"/>
        <v>7.7327721687026699E-8</v>
      </c>
      <c r="O383" s="4">
        <f>SUM($N$54:N383)*0.1+$O$30</f>
        <v>5.8265123463932816E-7</v>
      </c>
      <c r="P383" s="4">
        <f>SUM($O$235:O383)</f>
        <v>5.9099489713267589E-5</v>
      </c>
      <c r="Q383" s="5">
        <f t="shared" si="94"/>
        <v>-4.0495737845414361E-6</v>
      </c>
      <c r="R383" s="4">
        <f>SUM($Q$54:Q383)*0.1+$O$8</f>
        <v>8.8153213162673461E-5</v>
      </c>
      <c r="S383" s="4">
        <f>SUM($R$235:R383)</f>
        <v>1.6935705790581731E-2</v>
      </c>
      <c r="T383">
        <f t="shared" si="95"/>
        <v>8.8155138666812677E-5</v>
      </c>
      <c r="U383">
        <f t="shared" si="96"/>
        <v>1.6935808908192958E-2</v>
      </c>
      <c r="X383" s="1"/>
    </row>
    <row r="384" spans="1:24" x14ac:dyDescent="0.25">
      <c r="A384" s="7"/>
      <c r="B384">
        <f t="shared" si="81"/>
        <v>33.000000000000199</v>
      </c>
      <c r="C384">
        <f t="shared" si="82"/>
        <v>-349.17496710046828</v>
      </c>
      <c r="D384">
        <f t="shared" si="83"/>
        <v>536.53078104358633</v>
      </c>
      <c r="E384">
        <f t="shared" si="84"/>
        <v>-216.36149273648508</v>
      </c>
      <c r="F384">
        <f t="shared" si="85"/>
        <v>36287.327024952137</v>
      </c>
      <c r="G384">
        <f t="shared" si="86"/>
        <v>-1189.9882100507109</v>
      </c>
      <c r="H384">
        <f t="shared" si="87"/>
        <v>61371.362657611688</v>
      </c>
      <c r="I384">
        <f t="shared" si="88"/>
        <v>61382.898484774683</v>
      </c>
      <c r="J384" s="41">
        <f t="shared" si="89"/>
        <v>578.51324491873208</v>
      </c>
      <c r="K384">
        <f t="shared" si="90"/>
        <v>23.157076658156807</v>
      </c>
      <c r="L384">
        <f t="shared" si="91"/>
        <v>36.277486907674358</v>
      </c>
      <c r="M384" s="41">
        <f t="shared" si="92"/>
        <v>66.96579999045187</v>
      </c>
      <c r="N384" s="5">
        <f t="shared" si="93"/>
        <v>7.8759716533082701E-8</v>
      </c>
      <c r="O384" s="4">
        <f>SUM($N$54:N384)*0.1+$O$30</f>
        <v>5.9052720629263645E-7</v>
      </c>
      <c r="P384" s="4">
        <f>SUM($O$235:O384)</f>
        <v>5.9690016919560228E-5</v>
      </c>
      <c r="Q384" s="5">
        <f t="shared" si="94"/>
        <v>-4.0618815256636298E-6</v>
      </c>
      <c r="R384" s="4">
        <f>SUM($Q$54:Q384)*0.1+$O$8</f>
        <v>8.7747025010107089E-5</v>
      </c>
      <c r="S384" s="4">
        <f>SUM($R$235:R384)</f>
        <v>1.7023452815591839E-2</v>
      </c>
      <c r="T384">
        <f t="shared" si="95"/>
        <v>8.774901207709253E-5</v>
      </c>
      <c r="U384">
        <f t="shared" si="96"/>
        <v>1.7023557462023078E-2</v>
      </c>
      <c r="X384" s="1"/>
    </row>
    <row r="385" spans="1:24" x14ac:dyDescent="0.25">
      <c r="A385" s="7"/>
      <c r="B385">
        <f t="shared" si="81"/>
        <v>33.1000000000002</v>
      </c>
      <c r="C385">
        <f t="shared" si="82"/>
        <v>-349.17496710046828</v>
      </c>
      <c r="D385">
        <f t="shared" si="83"/>
        <v>536.53078104358633</v>
      </c>
      <c r="E385">
        <f t="shared" si="84"/>
        <v>-216.36149273648508</v>
      </c>
      <c r="F385">
        <f t="shared" si="85"/>
        <v>36287.327024952137</v>
      </c>
      <c r="G385">
        <f t="shared" si="86"/>
        <v>-1211.6243593243598</v>
      </c>
      <c r="H385">
        <f t="shared" si="87"/>
        <v>61557.321514149895</v>
      </c>
      <c r="I385">
        <f t="shared" si="88"/>
        <v>61569.244477941495</v>
      </c>
      <c r="J385" s="41">
        <f t="shared" si="89"/>
        <v>578.51324491873208</v>
      </c>
      <c r="K385">
        <f t="shared" si="90"/>
        <v>23.227376832231752</v>
      </c>
      <c r="L385">
        <f t="shared" si="91"/>
        <v>36.277486907674358</v>
      </c>
      <c r="M385" s="41">
        <f t="shared" si="92"/>
        <v>66.99014258468145</v>
      </c>
      <c r="N385" s="5">
        <f t="shared" si="93"/>
        <v>8.0191711379138728E-8</v>
      </c>
      <c r="O385" s="4">
        <f>SUM($N$54:N385)*0.1+$O$30</f>
        <v>5.985463774305503E-7</v>
      </c>
      <c r="P385" s="4">
        <f>SUM($O$235:O385)</f>
        <v>6.0288563296990781E-5</v>
      </c>
      <c r="Q385" s="5">
        <f t="shared" si="94"/>
        <v>-4.0741892667858227E-6</v>
      </c>
      <c r="R385" s="4">
        <f>SUM($Q$54:Q385)*0.1+$O$8</f>
        <v>8.733960608342852E-5</v>
      </c>
      <c r="S385" s="4">
        <f>SUM($R$235:R385)</f>
        <v>1.7110792421675267E-2</v>
      </c>
      <c r="T385">
        <f t="shared" si="95"/>
        <v>8.7341657006118214E-5</v>
      </c>
      <c r="U385">
        <f t="shared" si="96"/>
        <v>1.711089863240748E-2</v>
      </c>
      <c r="X385" s="1"/>
    </row>
    <row r="386" spans="1:24" x14ac:dyDescent="0.25">
      <c r="A386" s="7"/>
      <c r="B386">
        <f t="shared" si="81"/>
        <v>33.200000000000202</v>
      </c>
      <c r="C386">
        <f t="shared" si="82"/>
        <v>-349.17496710046828</v>
      </c>
      <c r="D386">
        <f t="shared" si="83"/>
        <v>536.53078104358633</v>
      </c>
      <c r="E386">
        <f t="shared" si="84"/>
        <v>-216.36149273648508</v>
      </c>
      <c r="F386">
        <f t="shared" si="85"/>
        <v>36287.327024952137</v>
      </c>
      <c r="G386">
        <f t="shared" si="86"/>
        <v>-1233.2605085980085</v>
      </c>
      <c r="H386">
        <f t="shared" si="87"/>
        <v>61743.280370688117</v>
      </c>
      <c r="I386">
        <f t="shared" si="88"/>
        <v>61755.595717436554</v>
      </c>
      <c r="J386" s="41">
        <f t="shared" si="89"/>
        <v>578.51324491873208</v>
      </c>
      <c r="K386">
        <f t="shared" si="90"/>
        <v>23.297678985516349</v>
      </c>
      <c r="L386">
        <f t="shared" si="91"/>
        <v>36.277486907674358</v>
      </c>
      <c r="M386" s="41">
        <f t="shared" si="92"/>
        <v>67.014550771616925</v>
      </c>
      <c r="N386" s="5">
        <f t="shared" si="93"/>
        <v>8.1623706225194743E-8</v>
      </c>
      <c r="O386" s="4">
        <f>SUM($N$54:N386)*0.1+$O$30</f>
        <v>6.0670874805306981E-7</v>
      </c>
      <c r="P386" s="4">
        <f>SUM($O$235:O386)</f>
        <v>6.0895272045043853E-5</v>
      </c>
      <c r="Q386" s="5">
        <f t="shared" si="94"/>
        <v>-4.0864970079080155E-6</v>
      </c>
      <c r="R386" s="4">
        <f>SUM($Q$54:Q386)*0.1+$O$8</f>
        <v>8.6930956382637713E-5</v>
      </c>
      <c r="S386" s="4">
        <f>SUM($R$235:R386)</f>
        <v>1.7197723378057906E-2</v>
      </c>
      <c r="T386">
        <f t="shared" si="95"/>
        <v>8.6933073528462252E-5</v>
      </c>
      <c r="U386">
        <f t="shared" si="96"/>
        <v>1.7197831189494705E-2</v>
      </c>
      <c r="X386" s="1"/>
    </row>
    <row r="387" spans="1:24" x14ac:dyDescent="0.25">
      <c r="A387" s="7"/>
      <c r="B387">
        <f t="shared" si="81"/>
        <v>33.300000000000203</v>
      </c>
      <c r="C387">
        <f t="shared" si="82"/>
        <v>-349.17496710046828</v>
      </c>
      <c r="D387">
        <f t="shared" si="83"/>
        <v>536.53078104358633</v>
      </c>
      <c r="E387">
        <f t="shared" si="84"/>
        <v>-216.36149273648508</v>
      </c>
      <c r="F387">
        <f t="shared" si="85"/>
        <v>36287.327024952137</v>
      </c>
      <c r="G387">
        <f t="shared" si="86"/>
        <v>-1254.8966578716575</v>
      </c>
      <c r="H387">
        <f t="shared" si="87"/>
        <v>61929.239227226339</v>
      </c>
      <c r="I387">
        <f t="shared" si="88"/>
        <v>61941.952155909385</v>
      </c>
      <c r="J387" s="41">
        <f t="shared" si="89"/>
        <v>578.51324491873208</v>
      </c>
      <c r="K387">
        <f t="shared" si="90"/>
        <v>23.367983100147349</v>
      </c>
      <c r="L387">
        <f t="shared" si="91"/>
        <v>36.277486907674358</v>
      </c>
      <c r="M387" s="41">
        <f t="shared" si="92"/>
        <v>67.039024479613559</v>
      </c>
      <c r="N387" s="5">
        <f t="shared" si="93"/>
        <v>8.3055701071250757E-8</v>
      </c>
      <c r="O387" s="4">
        <f>SUM($N$54:N387)*0.1+$O$30</f>
        <v>6.1501431816019489E-7</v>
      </c>
      <c r="P387" s="4">
        <f>SUM($O$235:O387)</f>
        <v>6.151028636320405E-5</v>
      </c>
      <c r="Q387" s="5">
        <f t="shared" si="94"/>
        <v>-4.0988047490302092E-6</v>
      </c>
      <c r="R387" s="4">
        <f>SUM($Q$54:Q387)*0.1+$O$8</f>
        <v>8.6521075907734681E-5</v>
      </c>
      <c r="S387" s="4">
        <f>SUM($R$235:R387)</f>
        <v>1.728424445396564E-2</v>
      </c>
      <c r="T387">
        <f t="shared" si="95"/>
        <v>8.6523261721016548E-5</v>
      </c>
      <c r="U387">
        <f t="shared" si="96"/>
        <v>1.728435390345183E-2</v>
      </c>
      <c r="X387" s="1"/>
    </row>
    <row r="388" spans="1:24" x14ac:dyDescent="0.25">
      <c r="A388" s="7"/>
      <c r="B388">
        <f t="shared" si="81"/>
        <v>33.400000000000205</v>
      </c>
      <c r="C388">
        <f t="shared" si="82"/>
        <v>-349.17496710046828</v>
      </c>
      <c r="D388">
        <f t="shared" si="83"/>
        <v>536.53078104358633</v>
      </c>
      <c r="E388">
        <f t="shared" si="84"/>
        <v>-216.36149273648508</v>
      </c>
      <c r="F388">
        <f t="shared" si="85"/>
        <v>36287.327024952137</v>
      </c>
      <c r="G388">
        <f t="shared" si="86"/>
        <v>-1276.5328071453062</v>
      </c>
      <c r="H388">
        <f t="shared" si="87"/>
        <v>62115.198083764553</v>
      </c>
      <c r="I388">
        <f t="shared" si="88"/>
        <v>62128.313746576336</v>
      </c>
      <c r="J388" s="41">
        <f t="shared" si="89"/>
        <v>578.51324491873208</v>
      </c>
      <c r="K388">
        <f t="shared" si="90"/>
        <v>23.438289158475321</v>
      </c>
      <c r="L388">
        <f t="shared" si="91"/>
        <v>36.277486907674358</v>
      </c>
      <c r="M388" s="41">
        <f t="shared" si="92"/>
        <v>67.063563636938909</v>
      </c>
      <c r="N388" s="5">
        <f t="shared" si="93"/>
        <v>8.4487695917306772E-8</v>
      </c>
      <c r="O388" s="4">
        <f>SUM($N$54:N388)*0.1+$O$30</f>
        <v>6.2346308775192563E-7</v>
      </c>
      <c r="P388" s="4">
        <f>SUM($O$235:O388)</f>
        <v>6.2133749450955976E-5</v>
      </c>
      <c r="Q388" s="5">
        <f t="shared" si="94"/>
        <v>-4.1111124901524021E-6</v>
      </c>
      <c r="R388" s="4">
        <f>SUM($Q$54:Q388)*0.1+$O$8</f>
        <v>8.6109964658719439E-5</v>
      </c>
      <c r="S388" s="4">
        <f>SUM($R$235:R388)</f>
        <v>1.7370354418624358E-2</v>
      </c>
      <c r="T388">
        <f t="shared" si="95"/>
        <v>8.6112221663058383E-5</v>
      </c>
      <c r="U388">
        <f t="shared" si="96"/>
        <v>1.7370465544464937E-2</v>
      </c>
      <c r="X388" s="1"/>
    </row>
    <row r="389" spans="1:24" x14ac:dyDescent="0.25">
      <c r="A389" s="7"/>
      <c r="B389">
        <f t="shared" si="81"/>
        <v>33.500000000000206</v>
      </c>
      <c r="C389">
        <f t="shared" si="82"/>
        <v>-349.17496710046828</v>
      </c>
      <c r="D389">
        <f t="shared" si="83"/>
        <v>536.53078104358633</v>
      </c>
      <c r="E389">
        <f t="shared" si="84"/>
        <v>-216.36149273648508</v>
      </c>
      <c r="F389">
        <f t="shared" si="85"/>
        <v>36287.327024952137</v>
      </c>
      <c r="G389">
        <f t="shared" si="86"/>
        <v>-1298.1689564189551</v>
      </c>
      <c r="H389">
        <f t="shared" si="87"/>
        <v>62301.156940302775</v>
      </c>
      <c r="I389">
        <f t="shared" si="88"/>
        <v>62314.68044321215</v>
      </c>
      <c r="J389" s="41">
        <f t="shared" si="89"/>
        <v>578.51324491873208</v>
      </c>
      <c r="K389">
        <f t="shared" si="90"/>
        <v>23.508597143061507</v>
      </c>
      <c r="L389">
        <f t="shared" si="91"/>
        <v>36.277486907674358</v>
      </c>
      <c r="M389" s="41">
        <f t="shared" si="92"/>
        <v>67.088168171773873</v>
      </c>
      <c r="N389" s="5">
        <f t="shared" si="93"/>
        <v>8.5919690763362799E-8</v>
      </c>
      <c r="O389" s="4">
        <f>SUM($N$54:N389)*0.1+$O$30</f>
        <v>6.3205505682826193E-7</v>
      </c>
      <c r="P389" s="4">
        <f>SUM($O$235:O389)</f>
        <v>6.2765804507784243E-5</v>
      </c>
      <c r="Q389" s="5">
        <f t="shared" si="94"/>
        <v>-4.1234202312745958E-6</v>
      </c>
      <c r="R389" s="4">
        <f>SUM($Q$54:Q389)*0.1+$O$8</f>
        <v>8.5697622635591986E-5</v>
      </c>
      <c r="S389" s="4">
        <f>SUM($R$235:R389)</f>
        <v>1.745605204125995E-2</v>
      </c>
      <c r="T389">
        <f t="shared" si="95"/>
        <v>8.5699953436318686E-5</v>
      </c>
      <c r="U389">
        <f t="shared" si="96"/>
        <v>1.74561648827396E-2</v>
      </c>
      <c r="X389" s="1"/>
    </row>
    <row r="390" spans="1:24" x14ac:dyDescent="0.25">
      <c r="A390" s="7"/>
      <c r="B390">
        <f t="shared" si="81"/>
        <v>33.600000000000207</v>
      </c>
      <c r="C390">
        <f t="shared" si="82"/>
        <v>-349.17496710046828</v>
      </c>
      <c r="D390">
        <f t="shared" si="83"/>
        <v>536.53078104358633</v>
      </c>
      <c r="E390">
        <f t="shared" si="84"/>
        <v>-216.36149273648508</v>
      </c>
      <c r="F390">
        <f t="shared" si="85"/>
        <v>36287.327024952137</v>
      </c>
      <c r="G390">
        <f t="shared" si="86"/>
        <v>-1319.8051056926038</v>
      </c>
      <c r="H390">
        <f t="shared" si="87"/>
        <v>62487.115796840997</v>
      </c>
      <c r="I390">
        <f t="shared" si="88"/>
        <v>62501.052200141625</v>
      </c>
      <c r="J390" s="41">
        <f t="shared" si="89"/>
        <v>578.51324491873208</v>
      </c>
      <c r="K390">
        <f t="shared" si="90"/>
        <v>23.578907036674657</v>
      </c>
      <c r="L390">
        <f t="shared" si="91"/>
        <v>36.277486907674358</v>
      </c>
      <c r="M390" s="41">
        <f t="shared" si="92"/>
        <v>67.11283801221343</v>
      </c>
      <c r="N390" s="5">
        <f t="shared" si="93"/>
        <v>8.7351685609418814E-8</v>
      </c>
      <c r="O390" s="4">
        <f>SUM($N$54:N390)*0.1+$O$30</f>
        <v>6.4079022538920378E-7</v>
      </c>
      <c r="P390" s="4">
        <f>SUM($O$235:O390)</f>
        <v>6.3406594733173444E-5</v>
      </c>
      <c r="Q390" s="5">
        <f t="shared" si="94"/>
        <v>-4.1357279723967895E-6</v>
      </c>
      <c r="R390" s="4">
        <f>SUM($Q$54:Q390)*0.1+$O$8</f>
        <v>8.5284049838352309E-5</v>
      </c>
      <c r="S390" s="4">
        <f>SUM($R$235:R390)</f>
        <v>1.7541336091098304E-2</v>
      </c>
      <c r="T390">
        <f t="shared" si="95"/>
        <v>8.5286457125053071E-5</v>
      </c>
      <c r="U390">
        <f t="shared" si="96"/>
        <v>1.7541450688501322E-2</v>
      </c>
      <c r="X390" s="1"/>
    </row>
    <row r="391" spans="1:24" x14ac:dyDescent="0.25">
      <c r="A391" s="7"/>
      <c r="B391">
        <f t="shared" si="81"/>
        <v>33.700000000000209</v>
      </c>
      <c r="C391">
        <f t="shared" si="82"/>
        <v>-349.17496710046828</v>
      </c>
      <c r="D391">
        <f t="shared" si="83"/>
        <v>536.53078104358633</v>
      </c>
      <c r="E391">
        <f t="shared" si="84"/>
        <v>-216.36149273648508</v>
      </c>
      <c r="F391">
        <f t="shared" si="85"/>
        <v>36287.327024952137</v>
      </c>
      <c r="G391">
        <f t="shared" si="86"/>
        <v>-1341.4412549662527</v>
      </c>
      <c r="H391">
        <f t="shared" si="87"/>
        <v>62673.074653379212</v>
      </c>
      <c r="I391">
        <f t="shared" si="88"/>
        <v>62687.428972231501</v>
      </c>
      <c r="J391" s="41">
        <f t="shared" si="89"/>
        <v>578.51324491873208</v>
      </c>
      <c r="K391">
        <f t="shared" si="90"/>
        <v>23.649218822287967</v>
      </c>
      <c r="L391">
        <f t="shared" si="91"/>
        <v>36.277486907674358</v>
      </c>
      <c r="M391" s="41">
        <f t="shared" si="92"/>
        <v>67.137573086267523</v>
      </c>
      <c r="N391" s="5">
        <f t="shared" si="93"/>
        <v>8.8783680455474828E-8</v>
      </c>
      <c r="O391" s="4">
        <f>SUM($N$54:N391)*0.1+$O$30</f>
        <v>6.4966859343475131E-7</v>
      </c>
      <c r="P391" s="4">
        <f>SUM($O$235:O391)</f>
        <v>6.4056263326608197E-5</v>
      </c>
      <c r="Q391" s="5">
        <f t="shared" si="94"/>
        <v>-4.1480357135189824E-6</v>
      </c>
      <c r="R391" s="4">
        <f>SUM($Q$54:Q391)*0.1+$O$8</f>
        <v>8.4869246267000407E-5</v>
      </c>
      <c r="S391" s="4">
        <f>SUM($R$235:R391)</f>
        <v>1.7626205337365305E-2</v>
      </c>
      <c r="T391">
        <f t="shared" si="95"/>
        <v>8.4871732816115266E-5</v>
      </c>
      <c r="U391">
        <f t="shared" si="96"/>
        <v>1.7626321731996058E-2</v>
      </c>
      <c r="X391" s="1"/>
    </row>
    <row r="392" spans="1:24" x14ac:dyDescent="0.25">
      <c r="A392" s="7"/>
      <c r="B392">
        <f t="shared" si="81"/>
        <v>33.80000000000021</v>
      </c>
      <c r="C392">
        <f t="shared" si="82"/>
        <v>-349.17496710046828</v>
      </c>
      <c r="D392">
        <f t="shared" si="83"/>
        <v>536.53078104358633</v>
      </c>
      <c r="E392">
        <f t="shared" si="84"/>
        <v>-216.36149273648508</v>
      </c>
      <c r="F392">
        <f t="shared" si="85"/>
        <v>36287.327024952137</v>
      </c>
      <c r="G392">
        <f t="shared" si="86"/>
        <v>-1363.0774042399014</v>
      </c>
      <c r="H392">
        <f t="shared" si="87"/>
        <v>62859.033509917434</v>
      </c>
      <c r="I392">
        <f t="shared" si="88"/>
        <v>62873.810714882486</v>
      </c>
      <c r="J392" s="41">
        <f t="shared" si="89"/>
        <v>578.51324491873208</v>
      </c>
      <c r="K392">
        <f t="shared" si="90"/>
        <v>23.71953248307608</v>
      </c>
      <c r="L392">
        <f t="shared" si="91"/>
        <v>36.277486907674358</v>
      </c>
      <c r="M392" s="41">
        <f t="shared" si="92"/>
        <v>67.162373321861963</v>
      </c>
      <c r="N392" s="5">
        <f t="shared" si="93"/>
        <v>9.0215675301530843E-8</v>
      </c>
      <c r="O392" s="4">
        <f>SUM($N$54:N392)*0.1+$O$30</f>
        <v>6.5869016096490439E-7</v>
      </c>
      <c r="P392" s="4">
        <f>SUM($O$235:O392)</f>
        <v>6.4714953487573108E-5</v>
      </c>
      <c r="Q392" s="5">
        <f t="shared" si="94"/>
        <v>-4.1603434546411761E-6</v>
      </c>
      <c r="R392" s="4">
        <f>SUM($Q$54:Q392)*0.1+$O$8</f>
        <v>8.4453211921536295E-5</v>
      </c>
      <c r="S392" s="4">
        <f>SUM($R$235:R392)</f>
        <v>1.7710658549286842E-2</v>
      </c>
      <c r="T392">
        <f t="shared" si="95"/>
        <v>8.4455780599033441E-5</v>
      </c>
      <c r="U392">
        <f t="shared" si="96"/>
        <v>1.7710776783490669E-2</v>
      </c>
      <c r="X392" s="1"/>
    </row>
    <row r="393" spans="1:24" x14ac:dyDescent="0.25">
      <c r="A393" s="7"/>
      <c r="B393">
        <f t="shared" si="81"/>
        <v>33.900000000000212</v>
      </c>
      <c r="C393">
        <f t="shared" si="82"/>
        <v>-349.17496710046828</v>
      </c>
      <c r="D393">
        <f t="shared" si="83"/>
        <v>536.53078104358633</v>
      </c>
      <c r="E393">
        <f t="shared" si="84"/>
        <v>-216.36149273648508</v>
      </c>
      <c r="F393">
        <f t="shared" si="85"/>
        <v>36287.327024952137</v>
      </c>
      <c r="G393">
        <f t="shared" si="86"/>
        <v>-1384.7135535135503</v>
      </c>
      <c r="H393">
        <f t="shared" si="87"/>
        <v>63044.992366455655</v>
      </c>
      <c r="I393">
        <f t="shared" si="88"/>
        <v>63060.197384021369</v>
      </c>
      <c r="J393" s="41">
        <f t="shared" si="89"/>
        <v>578.51324491873208</v>
      </c>
      <c r="K393">
        <f t="shared" si="90"/>
        <v>23.789848002412107</v>
      </c>
      <c r="L393">
        <f t="shared" si="91"/>
        <v>36.277486907674358</v>
      </c>
      <c r="M393" s="41">
        <f t="shared" si="92"/>
        <v>67.187238646839219</v>
      </c>
      <c r="N393" s="5">
        <f t="shared" si="93"/>
        <v>9.164767014758687E-8</v>
      </c>
      <c r="O393" s="4">
        <f>SUM($N$54:N393)*0.1+$O$30</f>
        <v>6.6785492797966313E-7</v>
      </c>
      <c r="P393" s="4">
        <f>SUM($O$235:O393)</f>
        <v>6.5382808415552767E-5</v>
      </c>
      <c r="Q393" s="5">
        <f t="shared" si="94"/>
        <v>-4.1726511957633689E-6</v>
      </c>
      <c r="R393" s="4">
        <f>SUM($Q$54:Q393)*0.1+$O$8</f>
        <v>8.4035946801959958E-5</v>
      </c>
      <c r="S393" s="4">
        <f>SUM($R$235:R393)</f>
        <v>1.7794694496088802E-2</v>
      </c>
      <c r="T393">
        <f t="shared" si="95"/>
        <v>8.4038600566089099E-5</v>
      </c>
      <c r="U393">
        <f t="shared" si="96"/>
        <v>1.7794814613273424E-2</v>
      </c>
      <c r="X393" s="1"/>
    </row>
    <row r="394" spans="1:24" x14ac:dyDescent="0.25">
      <c r="A394" s="7"/>
      <c r="B394">
        <f t="shared" si="81"/>
        <v>34.000000000000213</v>
      </c>
      <c r="C394">
        <f t="shared" si="82"/>
        <v>-349.17496710046828</v>
      </c>
      <c r="D394">
        <f t="shared" si="83"/>
        <v>536.53078104358633</v>
      </c>
      <c r="E394">
        <f t="shared" si="84"/>
        <v>-216.36149273648508</v>
      </c>
      <c r="F394">
        <f t="shared" si="85"/>
        <v>36287.327024952137</v>
      </c>
      <c r="G394">
        <f t="shared" si="86"/>
        <v>-1406.349702787199</v>
      </c>
      <c r="H394">
        <f t="shared" si="87"/>
        <v>63230.95122299387</v>
      </c>
      <c r="I394">
        <f t="shared" si="88"/>
        <v>63246.588936093307</v>
      </c>
      <c r="J394" s="41">
        <f t="shared" si="89"/>
        <v>578.51324491873208</v>
      </c>
      <c r="K394">
        <f t="shared" si="90"/>
        <v>23.860165363864716</v>
      </c>
      <c r="L394">
        <f t="shared" si="91"/>
        <v>36.277486907674358</v>
      </c>
      <c r="M394" s="41">
        <f t="shared" si="92"/>
        <v>67.212168988959306</v>
      </c>
      <c r="N394" s="5">
        <f t="shared" si="93"/>
        <v>9.3079664993642885E-8</v>
      </c>
      <c r="O394" s="4">
        <f>SUM($N$54:N394)*0.1+$O$30</f>
        <v>6.7716289447902733E-7</v>
      </c>
      <c r="P394" s="4">
        <f>SUM($O$235:O394)</f>
        <v>6.6059971310031794E-5</v>
      </c>
      <c r="Q394" s="5">
        <f t="shared" si="94"/>
        <v>-4.1849589368855626E-6</v>
      </c>
      <c r="R394" s="4">
        <f>SUM($Q$54:Q394)*0.1+$O$8</f>
        <v>8.3617450908271397E-5</v>
      </c>
      <c r="S394" s="4">
        <f>SUM($R$235:R394)</f>
        <v>1.7878311946997072E-2</v>
      </c>
      <c r="T394">
        <f t="shared" si="95"/>
        <v>8.3620192812399296E-5</v>
      </c>
      <c r="U394">
        <f t="shared" si="96"/>
        <v>1.7878433991654518E-2</v>
      </c>
      <c r="X394" s="1"/>
    </row>
    <row r="395" spans="1:24" x14ac:dyDescent="0.25">
      <c r="A395" s="7"/>
      <c r="B395">
        <f t="shared" si="81"/>
        <v>34.100000000000215</v>
      </c>
      <c r="C395">
        <f t="shared" si="82"/>
        <v>-349.17496710046828</v>
      </c>
      <c r="D395">
        <f t="shared" si="83"/>
        <v>536.53078104358633</v>
      </c>
      <c r="E395">
        <f t="shared" si="84"/>
        <v>-216.36149273648508</v>
      </c>
      <c r="F395">
        <f t="shared" si="85"/>
        <v>36287.327024952137</v>
      </c>
      <c r="G395">
        <f t="shared" si="86"/>
        <v>-1427.9858520608479</v>
      </c>
      <c r="H395">
        <f t="shared" si="87"/>
        <v>63416.910079532092</v>
      </c>
      <c r="I395">
        <f t="shared" si="88"/>
        <v>63432.985328054245</v>
      </c>
      <c r="J395" s="41">
        <f t="shared" si="89"/>
        <v>578.51324491873208</v>
      </c>
      <c r="K395">
        <f t="shared" si="90"/>
        <v>23.930484551195271</v>
      </c>
      <c r="L395">
        <f t="shared" si="91"/>
        <v>36.277486907674358</v>
      </c>
      <c r="M395" s="41">
        <f t="shared" si="92"/>
        <v>67.237164275900639</v>
      </c>
      <c r="N395" s="5">
        <f t="shared" si="93"/>
        <v>9.4511659839698899E-8</v>
      </c>
      <c r="O395" s="4">
        <f>SUM($N$54:N395)*0.1+$O$30</f>
        <v>6.866140604629972E-7</v>
      </c>
      <c r="P395" s="4">
        <f>SUM($O$235:O395)</f>
        <v>6.6746585370494794E-5</v>
      </c>
      <c r="Q395" s="5">
        <f t="shared" si="94"/>
        <v>-4.1972666780077555E-6</v>
      </c>
      <c r="R395" s="4">
        <f>SUM($Q$54:Q395)*0.1+$O$8</f>
        <v>8.3197724240470625E-5</v>
      </c>
      <c r="S395" s="4">
        <f>SUM($R$235:R395)</f>
        <v>1.7961509671237542E-2</v>
      </c>
      <c r="T395">
        <f t="shared" si="95"/>
        <v>8.3200557436001712E-5</v>
      </c>
      <c r="U395">
        <f t="shared" si="96"/>
        <v>1.7961633688966559E-2</v>
      </c>
      <c r="X395" s="1"/>
    </row>
    <row r="396" spans="1:24" x14ac:dyDescent="0.25">
      <c r="A396" s="7"/>
      <c r="B396">
        <f t="shared" si="81"/>
        <v>34.200000000000216</v>
      </c>
      <c r="C396">
        <f t="shared" si="82"/>
        <v>-349.17496710046828</v>
      </c>
      <c r="D396">
        <f t="shared" si="83"/>
        <v>536.53078104358633</v>
      </c>
      <c r="E396">
        <f t="shared" si="84"/>
        <v>-216.36149273648508</v>
      </c>
      <c r="F396">
        <f t="shared" si="85"/>
        <v>36287.327024952137</v>
      </c>
      <c r="G396">
        <f t="shared" si="86"/>
        <v>-1449.6220013344966</v>
      </c>
      <c r="H396">
        <f t="shared" si="87"/>
        <v>63602.868936070307</v>
      </c>
      <c r="I396">
        <f t="shared" si="88"/>
        <v>63619.386517363484</v>
      </c>
      <c r="J396" s="41">
        <f t="shared" si="89"/>
        <v>578.51324491873208</v>
      </c>
      <c r="K396">
        <f t="shared" si="90"/>
        <v>24.000805548355032</v>
      </c>
      <c r="L396">
        <f t="shared" si="91"/>
        <v>36.277486907674358</v>
      </c>
      <c r="M396" s="41">
        <f t="shared" si="92"/>
        <v>67.262224435260862</v>
      </c>
      <c r="N396" s="5">
        <f t="shared" si="93"/>
        <v>9.5943654685754914E-8</v>
      </c>
      <c r="O396" s="4">
        <f>SUM($N$54:N396)*0.1+$O$30</f>
        <v>6.9620842593157273E-7</v>
      </c>
      <c r="P396" s="4">
        <f>SUM($O$235:O396)</f>
        <v>6.7442793796426373E-5</v>
      </c>
      <c r="Q396" s="5">
        <f t="shared" si="94"/>
        <v>-4.2095744191299484E-6</v>
      </c>
      <c r="R396" s="4">
        <f>SUM($Q$54:Q396)*0.1+$O$8</f>
        <v>8.2776766798557642E-5</v>
      </c>
      <c r="S396" s="4">
        <f>SUM($R$235:R396)</f>
        <v>1.80442864380361E-2</v>
      </c>
      <c r="T396">
        <f t="shared" si="95"/>
        <v>8.2779694537942893E-5</v>
      </c>
      <c r="U396">
        <f t="shared" si="96"/>
        <v>1.8044412475565076E-2</v>
      </c>
      <c r="X396" s="1"/>
    </row>
    <row r="397" spans="1:24" x14ac:dyDescent="0.25">
      <c r="A397" s="7"/>
      <c r="B397">
        <f t="shared" si="81"/>
        <v>34.300000000000217</v>
      </c>
      <c r="C397">
        <f t="shared" si="82"/>
        <v>-349.17496710046828</v>
      </c>
      <c r="D397">
        <f t="shared" si="83"/>
        <v>536.53078104358633</v>
      </c>
      <c r="E397">
        <f t="shared" si="84"/>
        <v>-216.36149273648508</v>
      </c>
      <c r="F397">
        <f t="shared" si="85"/>
        <v>36287.327024952137</v>
      </c>
      <c r="G397">
        <f t="shared" si="86"/>
        <v>-1471.2581506081456</v>
      </c>
      <c r="H397">
        <f t="shared" si="87"/>
        <v>63788.827792608528</v>
      </c>
      <c r="I397">
        <f t="shared" si="88"/>
        <v>63805.792461976343</v>
      </c>
      <c r="J397" s="41">
        <f t="shared" si="89"/>
        <v>578.51324491873208</v>
      </c>
      <c r="K397">
        <f t="shared" si="90"/>
        <v>24.071128339482382</v>
      </c>
      <c r="L397">
        <f t="shared" si="91"/>
        <v>36.277486907674358</v>
      </c>
      <c r="M397" s="41">
        <f t="shared" si="92"/>
        <v>67.287349394557708</v>
      </c>
      <c r="N397" s="5">
        <f t="shared" si="93"/>
        <v>9.7375649531810941E-8</v>
      </c>
      <c r="O397" s="4">
        <f>SUM($N$54:N397)*0.1+$O$30</f>
        <v>7.0594599088475392E-7</v>
      </c>
      <c r="P397" s="4">
        <f>SUM($O$235:O397)</f>
        <v>6.8148739787311121E-5</v>
      </c>
      <c r="Q397" s="5">
        <f t="shared" si="94"/>
        <v>-4.2218821602521421E-6</v>
      </c>
      <c r="R397" s="4">
        <f>SUM($Q$54:Q397)*0.1+$O$8</f>
        <v>8.2354578582532421E-5</v>
      </c>
      <c r="S397" s="4">
        <f>SUM($R$235:R397)</f>
        <v>1.8126641016618632E-2</v>
      </c>
      <c r="T397">
        <f t="shared" si="95"/>
        <v>8.2357604222370106E-5</v>
      </c>
      <c r="U397">
        <f t="shared" si="96"/>
        <v>1.8126769121829062E-2</v>
      </c>
      <c r="X397" s="1"/>
    </row>
    <row r="398" spans="1:24" x14ac:dyDescent="0.25">
      <c r="A398" s="7"/>
      <c r="B398">
        <f t="shared" si="81"/>
        <v>34.400000000000219</v>
      </c>
      <c r="C398">
        <f t="shared" si="82"/>
        <v>-349.17496710046828</v>
      </c>
      <c r="D398">
        <f t="shared" si="83"/>
        <v>536.53078104358633</v>
      </c>
      <c r="E398">
        <f t="shared" si="84"/>
        <v>-216.36149273648508</v>
      </c>
      <c r="F398">
        <f t="shared" si="85"/>
        <v>36287.327024952137</v>
      </c>
      <c r="G398">
        <f t="shared" si="86"/>
        <v>-1492.8942998817943</v>
      </c>
      <c r="H398">
        <f t="shared" si="87"/>
        <v>63974.78664914675</v>
      </c>
      <c r="I398">
        <f t="shared" si="88"/>
        <v>63992.203120336977</v>
      </c>
      <c r="J398" s="41">
        <f t="shared" si="89"/>
        <v>578.51324491873208</v>
      </c>
      <c r="K398">
        <f t="shared" si="90"/>
        <v>24.141452908900121</v>
      </c>
      <c r="L398">
        <f t="shared" si="91"/>
        <v>36.277486907674358</v>
      </c>
      <c r="M398" s="41">
        <f t="shared" si="92"/>
        <v>67.312539081229858</v>
      </c>
      <c r="N398" s="5">
        <f t="shared" si="93"/>
        <v>9.8807644377866943E-8</v>
      </c>
      <c r="O398" s="4">
        <f>SUM($N$54:N398)*0.1+$O$30</f>
        <v>7.1582675532254057E-7</v>
      </c>
      <c r="P398" s="4">
        <f>SUM($O$235:O398)</f>
        <v>6.8864566542633658E-5</v>
      </c>
      <c r="Q398" s="5">
        <f t="shared" si="94"/>
        <v>-4.2341899013743358E-6</v>
      </c>
      <c r="R398" s="4">
        <f>SUM($Q$54:Q398)*0.1+$O$8</f>
        <v>8.1931159592394989E-5</v>
      </c>
      <c r="S398" s="4">
        <f>SUM($R$235:R398)</f>
        <v>1.8208572176211028E-2</v>
      </c>
      <c r="T398">
        <f t="shared" si="95"/>
        <v>8.1934286596626522E-5</v>
      </c>
      <c r="U398">
        <f t="shared" si="96"/>
        <v>1.8208702398161476E-2</v>
      </c>
      <c r="X398" s="1"/>
    </row>
    <row r="399" spans="1:24" x14ac:dyDescent="0.25">
      <c r="A399" s="7"/>
      <c r="B399">
        <f t="shared" si="81"/>
        <v>34.50000000000022</v>
      </c>
      <c r="C399">
        <f t="shared" si="82"/>
        <v>-349.17496710046828</v>
      </c>
      <c r="D399">
        <f t="shared" si="83"/>
        <v>536.53078104358633</v>
      </c>
      <c r="E399">
        <f t="shared" si="84"/>
        <v>-216.36149273648508</v>
      </c>
      <c r="F399">
        <f t="shared" si="85"/>
        <v>36287.327024952137</v>
      </c>
      <c r="G399">
        <f t="shared" si="86"/>
        <v>-1514.5304491554432</v>
      </c>
      <c r="H399">
        <f t="shared" si="87"/>
        <v>64160.745505684958</v>
      </c>
      <c r="I399">
        <f t="shared" si="88"/>
        <v>64178.618451371258</v>
      </c>
      <c r="J399" s="41">
        <f t="shared" si="89"/>
        <v>578.51324491873208</v>
      </c>
      <c r="K399">
        <f t="shared" si="90"/>
        <v>24.211779241112787</v>
      </c>
      <c r="L399">
        <f t="shared" si="91"/>
        <v>36.277486907674358</v>
      </c>
      <c r="M399" s="41">
        <f t="shared" si="92"/>
        <v>67.337793422637731</v>
      </c>
      <c r="N399" s="5">
        <f t="shared" si="93"/>
        <v>1.0023963922392297E-7</v>
      </c>
      <c r="O399" s="4">
        <f>SUM($N$54:N399)*0.1+$O$30</f>
        <v>7.2585071924493288E-7</v>
      </c>
      <c r="P399" s="4">
        <f>SUM($O$235:O399)</f>
        <v>6.9590417261878589E-5</v>
      </c>
      <c r="Q399" s="5">
        <f t="shared" si="94"/>
        <v>-4.2464976424965278E-6</v>
      </c>
      <c r="R399" s="4">
        <f>SUM($Q$54:Q399)*0.1+$O$8</f>
        <v>8.1506509828145333E-5</v>
      </c>
      <c r="S399" s="4">
        <f>SUM($R$235:R399)</f>
        <v>1.8290078686039175E-2</v>
      </c>
      <c r="T399">
        <f t="shared" si="95"/>
        <v>8.1509741771350135E-5</v>
      </c>
      <c r="U399">
        <f t="shared" si="96"/>
        <v>1.8290211074989793E-2</v>
      </c>
      <c r="X399" s="1"/>
    </row>
    <row r="400" spans="1:24" x14ac:dyDescent="0.25">
      <c r="A400" s="7"/>
      <c r="B400">
        <f t="shared" si="81"/>
        <v>34.600000000000222</v>
      </c>
      <c r="C400">
        <f t="shared" si="82"/>
        <v>-349.17496710046828</v>
      </c>
      <c r="D400">
        <f t="shared" si="83"/>
        <v>536.53078104358633</v>
      </c>
      <c r="E400">
        <f t="shared" si="84"/>
        <v>-216.36149273648508</v>
      </c>
      <c r="F400">
        <f t="shared" si="85"/>
        <v>36287.327024952137</v>
      </c>
      <c r="G400">
        <f t="shared" si="86"/>
        <v>-1536.1665984290919</v>
      </c>
      <c r="H400">
        <f t="shared" si="87"/>
        <v>64346.704362223179</v>
      </c>
      <c r="I400">
        <f t="shared" si="88"/>
        <v>64365.038414479961</v>
      </c>
      <c r="J400" s="41">
        <f t="shared" si="89"/>
        <v>578.51324491873208</v>
      </c>
      <c r="K400">
        <f t="shared" si="90"/>
        <v>24.282107320804066</v>
      </c>
      <c r="L400">
        <f t="shared" si="91"/>
        <v>36.277486907674358</v>
      </c>
      <c r="M400" s="41">
        <f t="shared" si="92"/>
        <v>67.36311234606444</v>
      </c>
      <c r="N400" s="5">
        <f t="shared" si="93"/>
        <v>1.0167163406997898E-7</v>
      </c>
      <c r="O400" s="4">
        <f>SUM($N$54:N400)*0.1+$O$30</f>
        <v>7.3601788265193076E-7</v>
      </c>
      <c r="P400" s="4">
        <f>SUM($O$235:O400)</f>
        <v>7.032643514453052E-5</v>
      </c>
      <c r="Q400" s="5">
        <f t="shared" si="94"/>
        <v>-4.2588053836187215E-6</v>
      </c>
      <c r="R400" s="4">
        <f>SUM($Q$54:Q400)*0.1+$O$8</f>
        <v>8.1080629289783466E-5</v>
      </c>
      <c r="S400" s="4">
        <f>SUM($R$235:R400)</f>
        <v>1.8371159315328959E-2</v>
      </c>
      <c r="T400">
        <f t="shared" si="95"/>
        <v>8.1083969860576489E-5</v>
      </c>
      <c r="U400">
        <f t="shared" si="96"/>
        <v>1.8371293922766523E-2</v>
      </c>
      <c r="X400" s="1"/>
    </row>
    <row r="401" spans="1:24" x14ac:dyDescent="0.25">
      <c r="A401" s="7"/>
      <c r="B401">
        <f t="shared" si="81"/>
        <v>34.700000000000223</v>
      </c>
      <c r="C401">
        <f t="shared" si="82"/>
        <v>-349.17496710046828</v>
      </c>
      <c r="D401">
        <f t="shared" si="83"/>
        <v>536.53078104358633</v>
      </c>
      <c r="E401">
        <f t="shared" si="84"/>
        <v>-216.36149273648508</v>
      </c>
      <c r="F401">
        <f t="shared" si="85"/>
        <v>36287.327024952137</v>
      </c>
      <c r="G401">
        <f t="shared" si="86"/>
        <v>-1557.8027477027408</v>
      </c>
      <c r="H401">
        <f t="shared" si="87"/>
        <v>64532.663218761401</v>
      </c>
      <c r="I401">
        <f t="shared" si="88"/>
        <v>64551.462969531764</v>
      </c>
      <c r="J401" s="41">
        <f t="shared" si="89"/>
        <v>578.51324491873208</v>
      </c>
      <c r="K401">
        <f t="shared" si="90"/>
        <v>24.352437132834176</v>
      </c>
      <c r="L401">
        <f t="shared" si="91"/>
        <v>36.277486907674358</v>
      </c>
      <c r="M401" s="41">
        <f t="shared" si="92"/>
        <v>67.388495778716518</v>
      </c>
      <c r="N401" s="5">
        <f t="shared" si="93"/>
        <v>1.0310362891603501E-7</v>
      </c>
      <c r="O401" s="4">
        <f>SUM($N$54:N401)*0.1+$O$30</f>
        <v>7.4632824554353429E-7</v>
      </c>
      <c r="P401" s="4">
        <f>SUM($O$235:O401)</f>
        <v>7.1072763390074055E-5</v>
      </c>
      <c r="Q401" s="5">
        <f t="shared" si="94"/>
        <v>-4.2711131247409152E-6</v>
      </c>
      <c r="R401" s="4">
        <f>SUM($Q$54:Q401)*0.1+$O$8</f>
        <v>8.0653517977309375E-5</v>
      </c>
      <c r="S401" s="4">
        <f>SUM($R$235:R401)</f>
        <v>1.8451812833306269E-2</v>
      </c>
      <c r="T401">
        <f t="shared" si="95"/>
        <v>8.0656970981845473E-5</v>
      </c>
      <c r="U401">
        <f t="shared" si="96"/>
        <v>1.8451949711969784E-2</v>
      </c>
      <c r="X401" s="1"/>
    </row>
    <row r="402" spans="1:24" x14ac:dyDescent="0.25">
      <c r="A402" s="7"/>
      <c r="B402">
        <f t="shared" si="81"/>
        <v>34.800000000000225</v>
      </c>
      <c r="C402">
        <f t="shared" si="82"/>
        <v>-349.17496710046828</v>
      </c>
      <c r="D402">
        <f t="shared" si="83"/>
        <v>536.53078104358633</v>
      </c>
      <c r="E402">
        <f t="shared" si="84"/>
        <v>-216.36149273648508</v>
      </c>
      <c r="F402">
        <f t="shared" si="85"/>
        <v>36287.327024952137</v>
      </c>
      <c r="G402">
        <f t="shared" si="86"/>
        <v>-1579.4388969763897</v>
      </c>
      <c r="H402">
        <f t="shared" si="87"/>
        <v>64718.622075299616</v>
      </c>
      <c r="I402">
        <f t="shared" si="88"/>
        <v>64737.892076856668</v>
      </c>
      <c r="J402" s="41">
        <f t="shared" si="89"/>
        <v>578.51324491873208</v>
      </c>
      <c r="K402">
        <f t="shared" si="90"/>
        <v>24.422768662237356</v>
      </c>
      <c r="L402">
        <f t="shared" si="91"/>
        <v>36.277486907674358</v>
      </c>
      <c r="M402" s="41">
        <f t="shared" si="92"/>
        <v>67.413943647724821</v>
      </c>
      <c r="N402" s="5">
        <f t="shared" si="93"/>
        <v>1.0453562376209104E-7</v>
      </c>
      <c r="O402" s="4">
        <f>SUM($N$54:N402)*0.1+$O$30</f>
        <v>7.5678180791974339E-7</v>
      </c>
      <c r="P402" s="4">
        <f>SUM($O$235:O402)</f>
        <v>7.1829545197993799E-5</v>
      </c>
      <c r="Q402" s="5">
        <f t="shared" si="94"/>
        <v>-4.2834208658631081E-6</v>
      </c>
      <c r="R402" s="4">
        <f>SUM($Q$54:Q402)*0.1+$O$8</f>
        <v>8.022517589072306E-5</v>
      </c>
      <c r="S402" s="4">
        <f>SUM($R$235:R402)</f>
        <v>1.8532038009196991E-2</v>
      </c>
      <c r="T402">
        <f t="shared" si="95"/>
        <v>8.0228745256312288E-5</v>
      </c>
      <c r="U402">
        <f t="shared" si="96"/>
        <v>1.8532177213103844E-2</v>
      </c>
      <c r="X402" s="1"/>
    </row>
    <row r="403" spans="1:24" x14ac:dyDescent="0.25">
      <c r="A403" s="7"/>
      <c r="B403">
        <f t="shared" si="81"/>
        <v>34.900000000000226</v>
      </c>
      <c r="C403">
        <f t="shared" si="82"/>
        <v>-349.17496710046828</v>
      </c>
      <c r="D403">
        <f t="shared" si="83"/>
        <v>536.53078104358633</v>
      </c>
      <c r="E403">
        <f t="shared" si="84"/>
        <v>-216.36149273648508</v>
      </c>
      <c r="F403">
        <f t="shared" si="85"/>
        <v>36287.327024952137</v>
      </c>
      <c r="G403">
        <f t="shared" si="86"/>
        <v>-1601.0750462500384</v>
      </c>
      <c r="H403">
        <f t="shared" si="87"/>
        <v>64904.580931837838</v>
      </c>
      <c r="I403">
        <f t="shared" si="88"/>
        <v>64924.325697239343</v>
      </c>
      <c r="J403" s="41">
        <f t="shared" si="89"/>
        <v>578.51324491873208</v>
      </c>
      <c r="K403">
        <f t="shared" si="90"/>
        <v>24.493101894219393</v>
      </c>
      <c r="L403">
        <f t="shared" si="91"/>
        <v>36.277486907674358</v>
      </c>
      <c r="M403" s="41">
        <f t="shared" si="92"/>
        <v>67.439455880145317</v>
      </c>
      <c r="N403" s="5">
        <f t="shared" si="93"/>
        <v>1.0596761860814704E-7</v>
      </c>
      <c r="O403" s="4">
        <f>SUM($N$54:N403)*0.1+$O$30</f>
        <v>7.6737856978055815E-7</v>
      </c>
      <c r="P403" s="4">
        <f>SUM($O$235:O403)</f>
        <v>7.2596923767774359E-5</v>
      </c>
      <c r="Q403" s="5">
        <f t="shared" si="94"/>
        <v>-4.2957286069853018E-6</v>
      </c>
      <c r="R403" s="4">
        <f>SUM($Q$54:Q403)*0.1+$O$8</f>
        <v>7.9795603030024533E-5</v>
      </c>
      <c r="S403" s="4">
        <f>SUM($R$235:R403)</f>
        <v>1.8611833612227017E-2</v>
      </c>
      <c r="T403">
        <f t="shared" si="95"/>
        <v>7.9799292808862781E-5</v>
      </c>
      <c r="U403">
        <f t="shared" si="96"/>
        <v>1.8611975196699673E-2</v>
      </c>
      <c r="X403" s="1"/>
    </row>
    <row r="404" spans="1:24" x14ac:dyDescent="0.25">
      <c r="A404" s="7"/>
      <c r="B404">
        <f t="shared" si="81"/>
        <v>35.000000000000227</v>
      </c>
      <c r="C404">
        <f t="shared" si="82"/>
        <v>-349.17496710046828</v>
      </c>
      <c r="D404">
        <f t="shared" si="83"/>
        <v>536.53078104358633</v>
      </c>
      <c r="E404">
        <f t="shared" si="84"/>
        <v>-216.36149273648508</v>
      </c>
      <c r="F404">
        <f t="shared" si="85"/>
        <v>36287.327024952137</v>
      </c>
      <c r="G404">
        <f t="shared" si="86"/>
        <v>-1622.7111955236874</v>
      </c>
      <c r="H404">
        <f t="shared" si="87"/>
        <v>65090.53978837606</v>
      </c>
      <c r="I404">
        <f t="shared" si="88"/>
        <v>65110.763791912657</v>
      </c>
      <c r="J404" s="41">
        <f t="shared" si="89"/>
        <v>578.51324491873208</v>
      </c>
      <c r="K404">
        <f t="shared" si="90"/>
        <v>24.563436814155139</v>
      </c>
      <c r="L404">
        <f t="shared" si="91"/>
        <v>36.277486907674358</v>
      </c>
      <c r="M404" s="41">
        <f t="shared" si="92"/>
        <v>67.46503240296002</v>
      </c>
      <c r="N404" s="5">
        <f t="shared" si="93"/>
        <v>1.0739961345420307E-7</v>
      </c>
      <c r="O404" s="4">
        <f>SUM($N$54:N404)*0.1+$O$30</f>
        <v>7.7811853112597836E-7</v>
      </c>
      <c r="P404" s="4">
        <f>SUM($O$235:O404)</f>
        <v>7.3375042298900339E-5</v>
      </c>
      <c r="Q404" s="5">
        <f t="shared" si="94"/>
        <v>-4.3080363481074955E-6</v>
      </c>
      <c r="R404" s="4">
        <f>SUM($Q$54:Q404)*0.1+$O$8</f>
        <v>7.9364799395213783E-5</v>
      </c>
      <c r="S404" s="4">
        <f>SUM($R$235:R404)</f>
        <v>1.8691198411622232E-2</v>
      </c>
      <c r="T404">
        <f t="shared" si="95"/>
        <v>7.9368613768233398E-5</v>
      </c>
      <c r="U404">
        <f t="shared" si="96"/>
        <v>1.8691342433315532E-2</v>
      </c>
      <c r="X404" s="1"/>
    </row>
    <row r="405" spans="1:24" x14ac:dyDescent="0.25">
      <c r="A405" s="7"/>
      <c r="B405">
        <f t="shared" si="81"/>
        <v>35.100000000000229</v>
      </c>
      <c r="C405">
        <f t="shared" si="82"/>
        <v>-349.17496710046828</v>
      </c>
      <c r="D405">
        <f t="shared" si="83"/>
        <v>536.53078104358633</v>
      </c>
      <c r="E405">
        <f t="shared" si="84"/>
        <v>-216.36149273648508</v>
      </c>
      <c r="F405">
        <f t="shared" si="85"/>
        <v>36287.327024952137</v>
      </c>
      <c r="G405">
        <f t="shared" si="86"/>
        <v>-1644.3473447973361</v>
      </c>
      <c r="H405">
        <f t="shared" si="87"/>
        <v>65276.498644914274</v>
      </c>
      <c r="I405">
        <f t="shared" si="88"/>
        <v>65297.206322551327</v>
      </c>
      <c r="J405" s="41">
        <f t="shared" si="89"/>
        <v>578.51324491873208</v>
      </c>
      <c r="K405">
        <f t="shared" si="90"/>
        <v>24.633773407586144</v>
      </c>
      <c r="L405">
        <f t="shared" si="91"/>
        <v>36.277486907674358</v>
      </c>
      <c r="M405" s="41">
        <f t="shared" si="92"/>
        <v>67.490673143077714</v>
      </c>
      <c r="N405" s="5">
        <f t="shared" si="93"/>
        <v>1.0883160830025908E-7</v>
      </c>
      <c r="O405" s="4">
        <f>SUM($N$54:N405)*0.1+$O$30</f>
        <v>7.8900169195600424E-7</v>
      </c>
      <c r="P405" s="4">
        <f>SUM($O$235:O405)</f>
        <v>7.4164043990856344E-5</v>
      </c>
      <c r="Q405" s="5">
        <f t="shared" si="94"/>
        <v>-4.3203440892296883E-6</v>
      </c>
      <c r="R405" s="4">
        <f>SUM($Q$54:Q405)*0.1+$O$8</f>
        <v>7.8932764986290807E-5</v>
      </c>
      <c r="S405" s="4">
        <f>SUM($R$235:R405)</f>
        <v>1.8770131176608522E-2</v>
      </c>
      <c r="T405">
        <f t="shared" si="95"/>
        <v>7.8936708267135931E-5</v>
      </c>
      <c r="U405">
        <f t="shared" si="96"/>
        <v>1.8770277693537521E-2</v>
      </c>
      <c r="X405" s="1"/>
    </row>
    <row r="406" spans="1:24" x14ac:dyDescent="0.25">
      <c r="A406" s="7"/>
      <c r="B406">
        <f t="shared" si="81"/>
        <v>35.20000000000023</v>
      </c>
      <c r="C406">
        <f t="shared" si="82"/>
        <v>-349.17496710046828</v>
      </c>
      <c r="D406">
        <f t="shared" si="83"/>
        <v>536.53078104358633</v>
      </c>
      <c r="E406">
        <f t="shared" si="84"/>
        <v>-216.36149273648508</v>
      </c>
      <c r="F406">
        <f t="shared" si="85"/>
        <v>36287.327024952137</v>
      </c>
      <c r="G406">
        <f t="shared" si="86"/>
        <v>-1665.983494070985</v>
      </c>
      <c r="H406">
        <f t="shared" si="87"/>
        <v>65462.457501452496</v>
      </c>
      <c r="I406">
        <f t="shared" si="88"/>
        <v>65483.653251265627</v>
      </c>
      <c r="J406" s="41">
        <f t="shared" si="89"/>
        <v>578.51324491873208</v>
      </c>
      <c r="K406">
        <f t="shared" si="90"/>
        <v>24.704111660218285</v>
      </c>
      <c r="L406">
        <f t="shared" si="91"/>
        <v>36.277486907674358</v>
      </c>
      <c r="M406" s="41">
        <f t="shared" si="92"/>
        <v>67.516378027334866</v>
      </c>
      <c r="N406" s="5">
        <f t="shared" si="93"/>
        <v>1.102636031463151E-7</v>
      </c>
      <c r="O406" s="4">
        <f>SUM($N$54:N406)*0.1+$O$30</f>
        <v>8.0002805227063579E-7</v>
      </c>
      <c r="P406" s="4">
        <f>SUM($O$235:O406)</f>
        <v>7.496407204312698E-5</v>
      </c>
      <c r="Q406" s="5">
        <f t="shared" si="94"/>
        <v>-4.3326518303518812E-6</v>
      </c>
      <c r="R406" s="4">
        <f>SUM($Q$54:Q406)*0.1+$O$8</f>
        <v>7.8499499803255622E-5</v>
      </c>
      <c r="S406" s="4">
        <f>SUM($R$235:R406)</f>
        <v>1.8848630676411779E-2</v>
      </c>
      <c r="T406">
        <f t="shared" si="95"/>
        <v>7.8503576442387317E-5</v>
      </c>
      <c r="U406">
        <f t="shared" si="96"/>
        <v>1.8848779747980198E-2</v>
      </c>
      <c r="X406" s="1"/>
    </row>
    <row r="407" spans="1:24" x14ac:dyDescent="0.25">
      <c r="A407" s="7"/>
      <c r="B407">
        <f t="shared" si="81"/>
        <v>35.300000000000232</v>
      </c>
      <c r="C407">
        <f t="shared" si="82"/>
        <v>-349.17496710046828</v>
      </c>
      <c r="D407">
        <f t="shared" si="83"/>
        <v>536.53078104358633</v>
      </c>
      <c r="E407">
        <f t="shared" si="84"/>
        <v>-216.36149273648508</v>
      </c>
      <c r="F407">
        <f t="shared" si="85"/>
        <v>36287.327024952137</v>
      </c>
      <c r="G407">
        <f t="shared" si="86"/>
        <v>-1687.6196433446337</v>
      </c>
      <c r="H407">
        <f t="shared" si="87"/>
        <v>65648.416357990718</v>
      </c>
      <c r="I407">
        <f t="shared" si="88"/>
        <v>65670.104540595232</v>
      </c>
      <c r="J407" s="41">
        <f t="shared" si="89"/>
        <v>578.51324491873208</v>
      </c>
      <c r="K407">
        <f t="shared" si="90"/>
        <v>24.774451557919413</v>
      </c>
      <c r="L407">
        <f t="shared" si="91"/>
        <v>36.277486907674358</v>
      </c>
      <c r="M407" s="41">
        <f t="shared" si="92"/>
        <v>67.542146982496419</v>
      </c>
      <c r="N407" s="5">
        <f t="shared" si="93"/>
        <v>1.1169559799237111E-7</v>
      </c>
      <c r="O407" s="4">
        <f>SUM($N$54:N407)*0.1+$O$30</f>
        <v>8.11197612069873E-7</v>
      </c>
      <c r="P407" s="4">
        <f>SUM($O$235:O407)</f>
        <v>7.5775269655196852E-5</v>
      </c>
      <c r="Q407" s="5">
        <f t="shared" si="94"/>
        <v>-4.3449595714740749E-6</v>
      </c>
      <c r="R407" s="4">
        <f>SUM($Q$54:Q407)*0.1+$O$8</f>
        <v>7.8065003846108225E-5</v>
      </c>
      <c r="S407" s="4">
        <f>SUM($R$235:R407)</f>
        <v>1.8926695680257889E-2</v>
      </c>
      <c r="T407">
        <f t="shared" si="95"/>
        <v>7.8069218435044684E-5</v>
      </c>
      <c r="U407">
        <f t="shared" si="96"/>
        <v>1.8926847367287135E-2</v>
      </c>
      <c r="X407" s="1"/>
    </row>
    <row r="408" spans="1:24" x14ac:dyDescent="0.25">
      <c r="A408" s="7"/>
      <c r="B408">
        <f t="shared" si="81"/>
        <v>35.400000000000233</v>
      </c>
      <c r="C408">
        <f t="shared" si="82"/>
        <v>-349.17496710046828</v>
      </c>
      <c r="D408">
        <f t="shared" si="83"/>
        <v>536.53078104358633</v>
      </c>
      <c r="E408">
        <f t="shared" si="84"/>
        <v>-216.36149273648508</v>
      </c>
      <c r="F408">
        <f t="shared" si="85"/>
        <v>36287.327024952137</v>
      </c>
      <c r="G408">
        <f t="shared" si="86"/>
        <v>-1709.2557926182826</v>
      </c>
      <c r="H408">
        <f t="shared" si="87"/>
        <v>65834.375214528933</v>
      </c>
      <c r="I408">
        <f t="shared" si="88"/>
        <v>65856.56015350316</v>
      </c>
      <c r="J408" s="41">
        <f t="shared" si="89"/>
        <v>578.51324491873208</v>
      </c>
      <c r="K408">
        <f t="shared" si="90"/>
        <v>24.844793086717104</v>
      </c>
      <c r="L408">
        <f t="shared" si="91"/>
        <v>36.277486907674358</v>
      </c>
      <c r="M408" s="41">
        <f t="shared" si="92"/>
        <v>67.567979935256602</v>
      </c>
      <c r="N408" s="5">
        <f t="shared" si="93"/>
        <v>1.1312759283842714E-7</v>
      </c>
      <c r="O408" s="4">
        <f>SUM($N$54:N408)*0.1+$O$30</f>
        <v>8.2251037135371566E-7</v>
      </c>
      <c r="P408" s="4">
        <f>SUM($O$235:O408)</f>
        <v>7.6597780026550565E-5</v>
      </c>
      <c r="Q408" s="5">
        <f t="shared" si="94"/>
        <v>-4.3572673125962678E-6</v>
      </c>
      <c r="R408" s="4">
        <f>SUM($Q$54:Q408)*0.1+$O$8</f>
        <v>7.762927711484859E-5</v>
      </c>
      <c r="S408" s="4">
        <f>SUM($R$235:R408)</f>
        <v>1.9004324957372736E-2</v>
      </c>
      <c r="T408">
        <f t="shared" si="95"/>
        <v>7.7633634390545826E-5</v>
      </c>
      <c r="U408">
        <f t="shared" si="96"/>
        <v>1.9004479322131538E-2</v>
      </c>
      <c r="X408" s="1"/>
    </row>
    <row r="409" spans="1:24" x14ac:dyDescent="0.25">
      <c r="A409" s="7"/>
      <c r="B409">
        <f t="shared" si="81"/>
        <v>35.500000000000234</v>
      </c>
      <c r="C409">
        <f t="shared" si="82"/>
        <v>-349.17496710046828</v>
      </c>
      <c r="D409">
        <f t="shared" si="83"/>
        <v>536.53078104358633</v>
      </c>
      <c r="E409">
        <f t="shared" si="84"/>
        <v>-216.36149273648508</v>
      </c>
      <c r="F409">
        <f t="shared" si="85"/>
        <v>36287.327024952137</v>
      </c>
      <c r="G409">
        <f t="shared" si="86"/>
        <v>-1730.8919418919313</v>
      </c>
      <c r="H409">
        <f t="shared" si="87"/>
        <v>66020.334071067147</v>
      </c>
      <c r="I409">
        <f t="shared" si="88"/>
        <v>66043.020053369881</v>
      </c>
      <c r="J409" s="41">
        <f t="shared" si="89"/>
        <v>578.51324491873208</v>
      </c>
      <c r="K409">
        <f t="shared" si="90"/>
        <v>24.91513623279641</v>
      </c>
      <c r="L409">
        <f t="shared" si="91"/>
        <v>36.277486907674358</v>
      </c>
      <c r="M409" s="41">
        <f t="shared" si="92"/>
        <v>67.59387681223987</v>
      </c>
      <c r="N409" s="5">
        <f t="shared" si="93"/>
        <v>1.1455958768448315E-7</v>
      </c>
      <c r="O409" s="4">
        <f>SUM($N$54:N409)*0.1+$O$30</f>
        <v>8.3396633012216399E-7</v>
      </c>
      <c r="P409" s="4">
        <f>SUM($O$235:O409)</f>
        <v>7.7431746356672725E-5</v>
      </c>
      <c r="Q409" s="5">
        <f t="shared" si="94"/>
        <v>-4.3695750537184615E-6</v>
      </c>
      <c r="R409" s="4">
        <f>SUM($Q$54:Q409)*0.1+$O$8</f>
        <v>7.7192319609476745E-5</v>
      </c>
      <c r="S409" s="4">
        <f>SUM($R$235:R409)</f>
        <v>1.9081517276982214E-2</v>
      </c>
      <c r="T409">
        <f t="shared" si="95"/>
        <v>7.719682445885573E-5</v>
      </c>
      <c r="U409">
        <f t="shared" si="96"/>
        <v>1.9081674383216861E-2</v>
      </c>
      <c r="X409" s="1"/>
    </row>
    <row r="410" spans="1:24" x14ac:dyDescent="0.25">
      <c r="A410" s="7"/>
      <c r="B410">
        <f t="shared" si="81"/>
        <v>35.600000000000236</v>
      </c>
      <c r="C410">
        <f t="shared" si="82"/>
        <v>-349.17496710046828</v>
      </c>
      <c r="D410">
        <f t="shared" si="83"/>
        <v>536.53078104358633</v>
      </c>
      <c r="E410">
        <f t="shared" si="84"/>
        <v>-216.36149273648508</v>
      </c>
      <c r="F410">
        <f t="shared" si="85"/>
        <v>36287.327024952137</v>
      </c>
      <c r="G410">
        <f t="shared" si="86"/>
        <v>-1752.5280911655802</v>
      </c>
      <c r="H410">
        <f t="shared" si="87"/>
        <v>66206.292927605376</v>
      </c>
      <c r="I410">
        <f t="shared" si="88"/>
        <v>66229.484203987377</v>
      </c>
      <c r="J410" s="41">
        <f t="shared" si="89"/>
        <v>578.51324491873208</v>
      </c>
      <c r="K410">
        <f t="shared" si="90"/>
        <v>24.985480982497641</v>
      </c>
      <c r="L410">
        <f t="shared" si="91"/>
        <v>36.277486907674358</v>
      </c>
      <c r="M410" s="41">
        <f t="shared" si="92"/>
        <v>67.619837540001569</v>
      </c>
      <c r="N410" s="5">
        <f t="shared" si="93"/>
        <v>1.1599158253053917E-7</v>
      </c>
      <c r="O410" s="4">
        <f>SUM($N$54:N410)*0.1+$O$30</f>
        <v>8.4556548837521798E-7</v>
      </c>
      <c r="P410" s="4">
        <f>SUM($O$235:O410)</f>
        <v>7.8277311845047936E-5</v>
      </c>
      <c r="Q410" s="5">
        <f t="shared" si="94"/>
        <v>-4.3818827948406552E-6</v>
      </c>
      <c r="R410" s="4">
        <f>SUM($Q$54:Q410)*0.1+$O$8</f>
        <v>7.6754131329992688E-5</v>
      </c>
      <c r="S410" s="4">
        <f>SUM($R$235:R410)</f>
        <v>1.9158271408312208E-2</v>
      </c>
      <c r="T410">
        <f t="shared" si="95"/>
        <v>7.6758788794618801E-5</v>
      </c>
      <c r="U410">
        <f t="shared" si="96"/>
        <v>1.9158431321277394E-2</v>
      </c>
      <c r="X410" s="1"/>
    </row>
    <row r="411" spans="1:24" x14ac:dyDescent="0.25">
      <c r="A411" s="7"/>
      <c r="B411">
        <f t="shared" si="81"/>
        <v>35.700000000000237</v>
      </c>
      <c r="C411">
        <f t="shared" si="82"/>
        <v>-349.17496710046828</v>
      </c>
      <c r="D411">
        <f t="shared" si="83"/>
        <v>536.53078104358633</v>
      </c>
      <c r="E411">
        <f t="shared" si="84"/>
        <v>-216.36149273648508</v>
      </c>
      <c r="F411">
        <f t="shared" si="85"/>
        <v>36287.327024952137</v>
      </c>
      <c r="G411">
        <f t="shared" si="86"/>
        <v>-1774.1642404392289</v>
      </c>
      <c r="H411">
        <f t="shared" si="87"/>
        <v>66392.251784143591</v>
      </c>
      <c r="I411">
        <f t="shared" si="88"/>
        <v>66415.952569553439</v>
      </c>
      <c r="J411" s="41">
        <f t="shared" si="89"/>
        <v>578.51324491873208</v>
      </c>
      <c r="K411">
        <f t="shared" si="90"/>
        <v>25.055827322314187</v>
      </c>
      <c r="L411">
        <f t="shared" si="91"/>
        <v>36.277486907674358</v>
      </c>
      <c r="M411" s="41">
        <f t="shared" si="92"/>
        <v>67.645862045028892</v>
      </c>
      <c r="N411" s="5">
        <f t="shared" si="93"/>
        <v>1.1742357737659518E-7</v>
      </c>
      <c r="O411" s="4">
        <f>SUM($N$54:N411)*0.1+$O$30</f>
        <v>8.5730784611287742E-7</v>
      </c>
      <c r="P411" s="4">
        <f>SUM($O$235:O411)</f>
        <v>7.9134619691160818E-5</v>
      </c>
      <c r="Q411" s="5">
        <f t="shared" si="94"/>
        <v>-4.3941905359628481E-6</v>
      </c>
      <c r="R411" s="4">
        <f>SUM($Q$54:Q411)*0.1+$O$8</f>
        <v>7.6314712276396394E-5</v>
      </c>
      <c r="S411" s="4">
        <f>SUM($R$235:R411)</f>
        <v>1.9234586120588603E-2</v>
      </c>
      <c r="T411">
        <f t="shared" si="95"/>
        <v>7.6319527557317681E-5</v>
      </c>
      <c r="U411">
        <f t="shared" si="96"/>
        <v>1.9234748907078911E-2</v>
      </c>
      <c r="X411" s="1"/>
    </row>
    <row r="412" spans="1:24" x14ac:dyDescent="0.25">
      <c r="A412" s="7"/>
      <c r="B412">
        <f t="shared" si="81"/>
        <v>35.800000000000239</v>
      </c>
      <c r="C412">
        <f t="shared" si="82"/>
        <v>-349.17496710046828</v>
      </c>
      <c r="D412">
        <f t="shared" si="83"/>
        <v>536.53078104358633</v>
      </c>
      <c r="E412">
        <f t="shared" si="84"/>
        <v>-216.36149273648508</v>
      </c>
      <c r="F412">
        <f t="shared" si="85"/>
        <v>36287.327024952137</v>
      </c>
      <c r="G412">
        <f t="shared" si="86"/>
        <v>-1795.8003897128779</v>
      </c>
      <c r="H412">
        <f t="shared" si="87"/>
        <v>66578.210640681806</v>
      </c>
      <c r="I412">
        <f t="shared" si="88"/>
        <v>66602.425114665981</v>
      </c>
      <c r="J412" s="41">
        <f t="shared" si="89"/>
        <v>578.51324491873208</v>
      </c>
      <c r="K412">
        <f t="shared" si="90"/>
        <v>25.126175238890394</v>
      </c>
      <c r="L412">
        <f t="shared" si="91"/>
        <v>36.277486907674358</v>
      </c>
      <c r="M412" s="41">
        <f t="shared" si="92"/>
        <v>67.671950253741628</v>
      </c>
      <c r="N412" s="5">
        <f t="shared" si="93"/>
        <v>1.1885557222265121E-7</v>
      </c>
      <c r="O412" s="4">
        <f>SUM($N$54:N412)*0.1+$O$30</f>
        <v>8.6919340333514253E-7</v>
      </c>
      <c r="P412" s="4">
        <f>SUM($O$235:O412)</f>
        <v>8.0003813094495961E-5</v>
      </c>
      <c r="Q412" s="5">
        <f t="shared" si="94"/>
        <v>-4.4064982770850409E-6</v>
      </c>
      <c r="R412" s="4">
        <f>SUM($Q$54:Q412)*0.1+$O$8</f>
        <v>7.5874062448687889E-5</v>
      </c>
      <c r="S412" s="4">
        <f>SUM($R$235:R412)</f>
        <v>1.9310460183037292E-2</v>
      </c>
      <c r="T412">
        <f t="shared" si="95"/>
        <v>7.5879040911438716E-5</v>
      </c>
      <c r="U412">
        <f t="shared" si="96"/>
        <v>1.9310625911419296E-2</v>
      </c>
      <c r="X412" s="1"/>
    </row>
    <row r="413" spans="1:24" x14ac:dyDescent="0.25">
      <c r="A413" s="7"/>
      <c r="B413">
        <f t="shared" si="81"/>
        <v>35.90000000000024</v>
      </c>
      <c r="C413">
        <f t="shared" si="82"/>
        <v>-349.17496710046828</v>
      </c>
      <c r="D413">
        <f t="shared" si="83"/>
        <v>536.53078104358633</v>
      </c>
      <c r="E413">
        <f t="shared" si="84"/>
        <v>-216.36149273648508</v>
      </c>
      <c r="F413">
        <f t="shared" si="85"/>
        <v>36287.327024952137</v>
      </c>
      <c r="G413">
        <f t="shared" si="86"/>
        <v>-1817.4365389865266</v>
      </c>
      <c r="H413">
        <f t="shared" si="87"/>
        <v>66764.169497220035</v>
      </c>
      <c r="I413">
        <f t="shared" si="88"/>
        <v>66788.901804317531</v>
      </c>
      <c r="J413" s="41">
        <f t="shared" si="89"/>
        <v>578.51324491873208</v>
      </c>
      <c r="K413">
        <f t="shared" si="90"/>
        <v>25.196524719019479</v>
      </c>
      <c r="L413">
        <f t="shared" si="91"/>
        <v>36.277486907674358</v>
      </c>
      <c r="M413" s="41">
        <f t="shared" si="92"/>
        <v>67.698102092493059</v>
      </c>
      <c r="N413" s="5">
        <f t="shared" si="93"/>
        <v>1.2028756706870723E-7</v>
      </c>
      <c r="O413" s="4">
        <f>SUM($N$54:N413)*0.1+$O$30</f>
        <v>8.8122216004201331E-7</v>
      </c>
      <c r="P413" s="4">
        <f>SUM($O$235:O413)</f>
        <v>8.0885035254537973E-5</v>
      </c>
      <c r="Q413" s="5">
        <f t="shared" si="94"/>
        <v>-4.4188060182072346E-6</v>
      </c>
      <c r="R413" s="4">
        <f>SUM($Q$54:Q413)*0.1+$O$8</f>
        <v>7.5432181846867173E-5</v>
      </c>
      <c r="S413" s="4">
        <f>SUM($R$235:R413)</f>
        <v>1.9385892364884159E-2</v>
      </c>
      <c r="T413">
        <f t="shared" si="95"/>
        <v>7.5437329026644271E-5</v>
      </c>
      <c r="U413">
        <f t="shared" si="96"/>
        <v>1.9386061105129172E-2</v>
      </c>
      <c r="X413" s="1"/>
    </row>
    <row r="414" spans="1:24" x14ac:dyDescent="0.25">
      <c r="A414" s="7"/>
      <c r="B414">
        <f t="shared" si="81"/>
        <v>36.000000000000242</v>
      </c>
      <c r="C414">
        <f t="shared" si="82"/>
        <v>-349.17496710046828</v>
      </c>
      <c r="D414">
        <f t="shared" si="83"/>
        <v>536.53078104358633</v>
      </c>
      <c r="E414">
        <f t="shared" si="84"/>
        <v>-216.36149273648508</v>
      </c>
      <c r="F414">
        <f t="shared" si="85"/>
        <v>36287.327024952137</v>
      </c>
      <c r="G414">
        <f t="shared" si="86"/>
        <v>-1839.0726882601755</v>
      </c>
      <c r="H414">
        <f t="shared" si="87"/>
        <v>66950.128353758249</v>
      </c>
      <c r="I414">
        <f t="shared" si="88"/>
        <v>66975.38260388968</v>
      </c>
      <c r="J414" s="41">
        <f t="shared" si="89"/>
        <v>578.51324491873208</v>
      </c>
      <c r="K414">
        <f t="shared" si="90"/>
        <v>25.266875749641432</v>
      </c>
      <c r="L414">
        <f t="shared" si="91"/>
        <v>36.277486907674358</v>
      </c>
      <c r="M414" s="41">
        <f t="shared" si="92"/>
        <v>67.724317487570687</v>
      </c>
      <c r="N414" s="5">
        <f t="shared" si="93"/>
        <v>1.2171956191476324E-7</v>
      </c>
      <c r="O414" s="4">
        <f>SUM($N$54:N414)*0.1+$O$30</f>
        <v>8.9339411623348954E-7</v>
      </c>
      <c r="P414" s="4">
        <f>SUM($O$235:O414)</f>
        <v>8.1778429370771456E-5</v>
      </c>
      <c r="Q414" s="5">
        <f t="shared" si="94"/>
        <v>-4.4311137593294283E-6</v>
      </c>
      <c r="R414" s="4">
        <f>SUM($Q$54:Q414)*0.1+$O$8</f>
        <v>7.4989070470934233E-5</v>
      </c>
      <c r="S414" s="4">
        <f>SUM($R$235:R414)</f>
        <v>1.9460881435355095E-2</v>
      </c>
      <c r="T414">
        <f t="shared" si="95"/>
        <v>7.4994392077952469E-5</v>
      </c>
      <c r="U414">
        <f t="shared" si="96"/>
        <v>1.9461053259072564E-2</v>
      </c>
      <c r="X414" s="1"/>
    </row>
    <row r="415" spans="1:24" x14ac:dyDescent="0.25">
      <c r="A415" s="7"/>
      <c r="B415">
        <f t="shared" si="81"/>
        <v>36.100000000000243</v>
      </c>
      <c r="C415">
        <f t="shared" si="82"/>
        <v>-349.17496710046828</v>
      </c>
      <c r="D415">
        <f t="shared" si="83"/>
        <v>536.53078104358633</v>
      </c>
      <c r="E415">
        <f t="shared" si="84"/>
        <v>-216.36149273648508</v>
      </c>
      <c r="F415">
        <f t="shared" si="85"/>
        <v>36287.327024952137</v>
      </c>
      <c r="G415">
        <f t="shared" si="86"/>
        <v>-1860.7088375338242</v>
      </c>
      <c r="H415">
        <f t="shared" si="87"/>
        <v>67136.087210296464</v>
      </c>
      <c r="I415">
        <f t="shared" si="88"/>
        <v>67161.867479147782</v>
      </c>
      <c r="J415" s="41">
        <f t="shared" si="89"/>
        <v>578.51324491873208</v>
      </c>
      <c r="K415">
        <f t="shared" si="90"/>
        <v>25.337228317841024</v>
      </c>
      <c r="L415">
        <f t="shared" si="91"/>
        <v>36.277486907674358</v>
      </c>
      <c r="M415" s="41">
        <f t="shared" si="92"/>
        <v>67.750596365197097</v>
      </c>
      <c r="N415" s="5">
        <f t="shared" si="93"/>
        <v>1.2315155676081925E-7</v>
      </c>
      <c r="O415" s="4">
        <f>SUM($N$54:N415)*0.1+$O$30</f>
        <v>9.0570927190957143E-7</v>
      </c>
      <c r="P415" s="4">
        <f>SUM($O$235:O415)</f>
        <v>8.2684138642681032E-5</v>
      </c>
      <c r="Q415" s="5">
        <f t="shared" si="94"/>
        <v>-4.4434215004516212E-6</v>
      </c>
      <c r="R415" s="4">
        <f>SUM($Q$54:Q415)*0.1+$O$8</f>
        <v>7.4544728320889069E-5</v>
      </c>
      <c r="S415" s="4">
        <f>SUM($R$235:R415)</f>
        <v>1.9535426163675984E-2</v>
      </c>
      <c r="T415">
        <f t="shared" si="95"/>
        <v>7.4550230245924685E-5</v>
      </c>
      <c r="U415">
        <f t="shared" si="96"/>
        <v>1.9535601144147555E-2</v>
      </c>
      <c r="X415" s="1"/>
    </row>
    <row r="416" spans="1:24" x14ac:dyDescent="0.25">
      <c r="A416" s="7"/>
      <c r="B416">
        <f t="shared" si="81"/>
        <v>36.200000000000244</v>
      </c>
      <c r="C416">
        <f t="shared" si="82"/>
        <v>-349.17496710046828</v>
      </c>
      <c r="D416">
        <f t="shared" si="83"/>
        <v>536.53078104358633</v>
      </c>
      <c r="E416">
        <f t="shared" si="84"/>
        <v>-216.36149273648508</v>
      </c>
      <c r="F416">
        <f t="shared" si="85"/>
        <v>36287.327024952137</v>
      </c>
      <c r="G416">
        <f t="shared" si="86"/>
        <v>-1882.3449868074731</v>
      </c>
      <c r="H416">
        <f t="shared" si="87"/>
        <v>67322.046066834693</v>
      </c>
      <c r="I416">
        <f t="shared" si="88"/>
        <v>67348.356396235627</v>
      </c>
      <c r="J416" s="41">
        <f t="shared" si="89"/>
        <v>578.51324491873208</v>
      </c>
      <c r="K416">
        <f t="shared" si="90"/>
        <v>25.407582410845787</v>
      </c>
      <c r="L416">
        <f t="shared" si="91"/>
        <v>36.277486907674358</v>
      </c>
      <c r="M416" s="41">
        <f t="shared" si="92"/>
        <v>67.776938651530827</v>
      </c>
      <c r="N416" s="5">
        <f t="shared" si="93"/>
        <v>1.2458355160687527E-7</v>
      </c>
      <c r="O416" s="4">
        <f>SUM($N$54:N416)*0.1+$O$30</f>
        <v>9.1816762707025899E-7</v>
      </c>
      <c r="P416" s="4">
        <f>SUM($O$235:O416)</f>
        <v>8.360230626975129E-5</v>
      </c>
      <c r="Q416" s="5">
        <f t="shared" si="94"/>
        <v>-4.4557292415738149E-6</v>
      </c>
      <c r="R416" s="4">
        <f>SUM($Q$54:Q416)*0.1+$O$8</f>
        <v>7.4099155396731693E-5</v>
      </c>
      <c r="S416" s="4">
        <f>SUM($R$235:R416)</f>
        <v>1.9609525319072715E-2</v>
      </c>
      <c r="T416">
        <f t="shared" si="95"/>
        <v>7.4104843716860992E-5</v>
      </c>
      <c r="U416">
        <f t="shared" si="96"/>
        <v>1.9609703531286941E-2</v>
      </c>
      <c r="X416" s="1"/>
    </row>
    <row r="417" spans="1:24" x14ac:dyDescent="0.25">
      <c r="A417" s="7"/>
      <c r="B417">
        <f t="shared" si="81"/>
        <v>36.300000000000246</v>
      </c>
      <c r="C417">
        <f t="shared" si="82"/>
        <v>-349.17496710046828</v>
      </c>
      <c r="D417">
        <f t="shared" si="83"/>
        <v>536.53078104358633</v>
      </c>
      <c r="E417">
        <f t="shared" si="84"/>
        <v>-216.36149273648508</v>
      </c>
      <c r="F417">
        <f t="shared" si="85"/>
        <v>36287.327024952137</v>
      </c>
      <c r="G417">
        <f t="shared" si="86"/>
        <v>-1903.9811360811218</v>
      </c>
      <c r="H417">
        <f t="shared" si="87"/>
        <v>67508.004923372908</v>
      </c>
      <c r="I417">
        <f t="shared" si="88"/>
        <v>67534.849321670161</v>
      </c>
      <c r="J417" s="41">
        <f t="shared" si="89"/>
        <v>578.51324491873208</v>
      </c>
      <c r="K417">
        <f t="shared" si="90"/>
        <v>25.477938016024037</v>
      </c>
      <c r="L417">
        <f t="shared" si="91"/>
        <v>36.277486907674358</v>
      </c>
      <c r="M417" s="41">
        <f t="shared" si="92"/>
        <v>67.80334427266709</v>
      </c>
      <c r="N417" s="5">
        <f t="shared" si="93"/>
        <v>1.2601554645293128E-7</v>
      </c>
      <c r="O417" s="4">
        <f>SUM($N$54:N417)*0.1+$O$30</f>
        <v>9.3076918171555221E-7</v>
      </c>
      <c r="P417" s="4">
        <f>SUM($O$235:O417)</f>
        <v>8.4533075451466837E-5</v>
      </c>
      <c r="Q417" s="5">
        <f t="shared" si="94"/>
        <v>-4.4680369826960078E-6</v>
      </c>
      <c r="R417" s="4">
        <f>SUM($Q$54:Q417)*0.1+$O$8</f>
        <v>7.3652351698462093E-5</v>
      </c>
      <c r="S417" s="4">
        <f>SUM($R$235:R417)</f>
        <v>1.9683177670771178E-2</v>
      </c>
      <c r="T417">
        <f t="shared" si="95"/>
        <v>7.3658232683004163E-5</v>
      </c>
      <c r="U417">
        <f t="shared" si="96"/>
        <v>1.9683359191458919E-2</v>
      </c>
      <c r="X417" s="1"/>
    </row>
    <row r="418" spans="1:24" x14ac:dyDescent="0.25">
      <c r="A418" s="7"/>
      <c r="B418">
        <f t="shared" si="81"/>
        <v>36.400000000000247</v>
      </c>
      <c r="C418">
        <f t="shared" si="82"/>
        <v>-349.17496710046828</v>
      </c>
      <c r="D418">
        <f t="shared" si="83"/>
        <v>536.53078104358633</v>
      </c>
      <c r="E418">
        <f t="shared" si="84"/>
        <v>-216.36149273648508</v>
      </c>
      <c r="F418">
        <f t="shared" si="85"/>
        <v>36287.327024952137</v>
      </c>
      <c r="G418">
        <f t="shared" si="86"/>
        <v>-1925.6172853547707</v>
      </c>
      <c r="H418">
        <f t="shared" si="87"/>
        <v>67693.963779911122</v>
      </c>
      <c r="I418">
        <f t="shared" si="88"/>
        <v>67721.34622233655</v>
      </c>
      <c r="J418" s="41">
        <f t="shared" si="89"/>
        <v>578.51324491873208</v>
      </c>
      <c r="K418">
        <f t="shared" si="90"/>
        <v>25.548295120882997</v>
      </c>
      <c r="L418">
        <f t="shared" si="91"/>
        <v>36.277486907674358</v>
      </c>
      <c r="M418" s="41">
        <f t="shared" si="92"/>
        <v>67.829813154638629</v>
      </c>
      <c r="N418" s="5">
        <f t="shared" si="93"/>
        <v>1.2744754129898732E-7</v>
      </c>
      <c r="O418" s="4">
        <f>SUM($N$54:N418)*0.1+$O$30</f>
        <v>9.4351393584545089E-7</v>
      </c>
      <c r="P418" s="4">
        <f>SUM($O$235:O418)</f>
        <v>8.5476589387312291E-5</v>
      </c>
      <c r="Q418" s="5">
        <f t="shared" si="94"/>
        <v>-4.4803447238182006E-6</v>
      </c>
      <c r="R418" s="4">
        <f>SUM($Q$54:Q418)*0.1+$O$8</f>
        <v>7.3204317226080269E-5</v>
      </c>
      <c r="S418" s="4">
        <f>SUM($R$235:R418)</f>
        <v>1.9756381987997257E-2</v>
      </c>
      <c r="T418">
        <f t="shared" si="95"/>
        <v>7.3210397342752666E-5</v>
      </c>
      <c r="U418">
        <f t="shared" si="96"/>
        <v>1.9756566895667772E-2</v>
      </c>
      <c r="X418" s="1"/>
    </row>
    <row r="419" spans="1:24" x14ac:dyDescent="0.25">
      <c r="A419" s="7"/>
      <c r="B419">
        <f t="shared" si="81"/>
        <v>36.500000000000249</v>
      </c>
      <c r="C419">
        <f t="shared" si="82"/>
        <v>-349.17496710046828</v>
      </c>
      <c r="D419">
        <f t="shared" si="83"/>
        <v>536.53078104358633</v>
      </c>
      <c r="E419">
        <f t="shared" si="84"/>
        <v>-216.36149273648508</v>
      </c>
      <c r="F419">
        <f t="shared" si="85"/>
        <v>36287.327024952137</v>
      </c>
      <c r="G419">
        <f t="shared" si="86"/>
        <v>-1947.2534346284194</v>
      </c>
      <c r="H419">
        <f t="shared" si="87"/>
        <v>67879.922636449352</v>
      </c>
      <c r="I419">
        <f t="shared" si="88"/>
        <v>67907.847065482943</v>
      </c>
      <c r="J419" s="41">
        <f t="shared" si="89"/>
        <v>578.51324491873208</v>
      </c>
      <c r="K419">
        <f t="shared" si="90"/>
        <v>25.618653713066831</v>
      </c>
      <c r="L419">
        <f t="shared" si="91"/>
        <v>36.277486907674358</v>
      </c>
      <c r="M419" s="41">
        <f t="shared" si="92"/>
        <v>67.856345223416554</v>
      </c>
      <c r="N419" s="5">
        <f t="shared" si="93"/>
        <v>1.2887953614504331E-7</v>
      </c>
      <c r="O419" s="4">
        <f>SUM($N$54:N419)*0.1+$O$30</f>
        <v>9.5640188945995523E-7</v>
      </c>
      <c r="P419" s="4">
        <f>SUM($O$235:O419)</f>
        <v>8.6432991276772243E-5</v>
      </c>
      <c r="Q419" s="5">
        <f t="shared" si="94"/>
        <v>-4.4926524649403952E-6</v>
      </c>
      <c r="R419" s="4">
        <f>SUM($Q$54:Q419)*0.1+$O$8</f>
        <v>7.2755051979586221E-5</v>
      </c>
      <c r="S419" s="4">
        <f>SUM($R$235:R419)</f>
        <v>1.9829137039976841E-2</v>
      </c>
      <c r="T419">
        <f t="shared" si="95"/>
        <v>7.2761337900882883E-5</v>
      </c>
      <c r="U419">
        <f t="shared" si="96"/>
        <v>1.9829325414954555E-2</v>
      </c>
      <c r="X419" s="1"/>
    </row>
    <row r="420" spans="1:24" x14ac:dyDescent="0.25">
      <c r="A420" s="7"/>
      <c r="B420">
        <f t="shared" si="81"/>
        <v>36.60000000000025</v>
      </c>
      <c r="C420">
        <f t="shared" si="82"/>
        <v>-349.17496710046828</v>
      </c>
      <c r="D420">
        <f t="shared" si="83"/>
        <v>536.53078104358633</v>
      </c>
      <c r="E420">
        <f t="shared" si="84"/>
        <v>-216.36149273648508</v>
      </c>
      <c r="F420">
        <f t="shared" si="85"/>
        <v>36287.327024952137</v>
      </c>
      <c r="G420">
        <f t="shared" si="86"/>
        <v>-1968.8895839020684</v>
      </c>
      <c r="H420">
        <f t="shared" si="87"/>
        <v>68065.881492987552</v>
      </c>
      <c r="I420">
        <f t="shared" si="88"/>
        <v>68094.351818715644</v>
      </c>
      <c r="J420" s="41">
        <f t="shared" si="89"/>
        <v>578.51324491873208</v>
      </c>
      <c r="K420">
        <f t="shared" si="90"/>
        <v>25.689013780354816</v>
      </c>
      <c r="L420">
        <f t="shared" si="91"/>
        <v>36.277486907674358</v>
      </c>
      <c r="M420" s="41">
        <f t="shared" si="92"/>
        <v>67.88294040491111</v>
      </c>
      <c r="N420" s="5">
        <f t="shared" si="93"/>
        <v>1.3031153099109935E-7</v>
      </c>
      <c r="O420" s="4">
        <f>SUM($N$54:N420)*0.1+$O$30</f>
        <v>9.6943304255906524E-7</v>
      </c>
      <c r="P420" s="4">
        <f>SUM($O$235:O420)</f>
        <v>8.7402424319331314E-5</v>
      </c>
      <c r="Q420" s="5">
        <f t="shared" si="94"/>
        <v>-4.5049602060625872E-6</v>
      </c>
      <c r="R420" s="4">
        <f>SUM($Q$54:Q420)*0.1+$O$8</f>
        <v>7.2304555958979975E-5</v>
      </c>
      <c r="S420" s="4">
        <f>SUM($R$235:R420)</f>
        <v>1.990144159593582E-2</v>
      </c>
      <c r="T420">
        <f t="shared" si="95"/>
        <v>7.2311054568781344E-5</v>
      </c>
      <c r="U420">
        <f t="shared" si="96"/>
        <v>1.99016335203978E-2</v>
      </c>
      <c r="X420" s="1"/>
    </row>
    <row r="421" spans="1:24" x14ac:dyDescent="0.25">
      <c r="A421" s="7"/>
      <c r="B421">
        <f t="shared" si="81"/>
        <v>36.700000000000252</v>
      </c>
      <c r="C421">
        <f t="shared" si="82"/>
        <v>-349.17496710046828</v>
      </c>
      <c r="D421">
        <f t="shared" si="83"/>
        <v>536.53078104358633</v>
      </c>
      <c r="E421">
        <f t="shared" si="84"/>
        <v>-216.36149273648508</v>
      </c>
      <c r="F421">
        <f t="shared" si="85"/>
        <v>36287.327024952137</v>
      </c>
      <c r="G421">
        <f t="shared" si="86"/>
        <v>-1990.5257331757171</v>
      </c>
      <c r="H421">
        <f t="shared" si="87"/>
        <v>68251.840349525766</v>
      </c>
      <c r="I421">
        <f t="shared" si="88"/>
        <v>68280.860449994245</v>
      </c>
      <c r="J421" s="41">
        <f t="shared" si="89"/>
        <v>578.51324491873208</v>
      </c>
      <c r="K421">
        <f t="shared" si="90"/>
        <v>25.759375310659511</v>
      </c>
      <c r="L421">
        <f t="shared" si="91"/>
        <v>36.277486907674358</v>
      </c>
      <c r="M421" s="41">
        <f t="shared" si="92"/>
        <v>67.909598624972517</v>
      </c>
      <c r="N421" s="5">
        <f t="shared" si="93"/>
        <v>1.3174352583715537E-7</v>
      </c>
      <c r="O421" s="4">
        <f>SUM($N$54:N421)*0.1+$O$30</f>
        <v>9.826073951427807E-7</v>
      </c>
      <c r="P421" s="4">
        <f>SUM($O$235:O421)</f>
        <v>8.8385031714474093E-5</v>
      </c>
      <c r="Q421" s="5">
        <f t="shared" si="94"/>
        <v>-4.51726794718478E-6</v>
      </c>
      <c r="R421" s="4">
        <f>SUM($Q$54:Q421)*0.1+$O$8</f>
        <v>7.1852829164261491E-5</v>
      </c>
      <c r="S421" s="4">
        <f>SUM($R$235:R421)</f>
        <v>1.9973294425100083E-2</v>
      </c>
      <c r="T421">
        <f t="shared" si="95"/>
        <v>7.1859547564687159E-5</v>
      </c>
      <c r="U421">
        <f t="shared" si="96"/>
        <v>1.9973489983114247E-2</v>
      </c>
      <c r="X421" s="1"/>
    </row>
    <row r="422" spans="1:24" x14ac:dyDescent="0.25">
      <c r="A422" s="7"/>
      <c r="B422">
        <f t="shared" si="81"/>
        <v>36.800000000000253</v>
      </c>
      <c r="C422">
        <f t="shared" si="82"/>
        <v>-349.17496710046828</v>
      </c>
      <c r="D422">
        <f t="shared" si="83"/>
        <v>536.53078104358633</v>
      </c>
      <c r="E422">
        <f t="shared" si="84"/>
        <v>-216.36149273648508</v>
      </c>
      <c r="F422">
        <f t="shared" si="85"/>
        <v>36287.327024952137</v>
      </c>
      <c r="G422">
        <f t="shared" si="86"/>
        <v>-2012.161882449366</v>
      </c>
      <c r="H422">
        <f t="shared" si="87"/>
        <v>68437.799206063995</v>
      </c>
      <c r="I422">
        <f t="shared" si="88"/>
        <v>68467.37292762674</v>
      </c>
      <c r="J422" s="41">
        <f t="shared" si="89"/>
        <v>578.51324491873208</v>
      </c>
      <c r="K422">
        <f t="shared" si="90"/>
        <v>25.82973829202491</v>
      </c>
      <c r="L422">
        <f t="shared" si="91"/>
        <v>36.277486907674358</v>
      </c>
      <c r="M422" s="41">
        <f t="shared" si="92"/>
        <v>67.936319809391733</v>
      </c>
      <c r="N422" s="5">
        <f t="shared" si="93"/>
        <v>1.3317552068321138E-7</v>
      </c>
      <c r="O422" s="4">
        <f>SUM($N$54:N422)*0.1+$O$30</f>
        <v>9.9592494721110182E-7</v>
      </c>
      <c r="P422" s="4">
        <f>SUM($O$235:O422)</f>
        <v>8.9380956661685201E-5</v>
      </c>
      <c r="Q422" s="5">
        <f t="shared" si="94"/>
        <v>-4.5295756883069738E-6</v>
      </c>
      <c r="R422" s="4">
        <f>SUM($Q$54:Q422)*0.1+$O$8</f>
        <v>7.1399871595430797E-5</v>
      </c>
      <c r="S422" s="4">
        <f>SUM($R$235:R422)</f>
        <v>2.0044694296695514E-2</v>
      </c>
      <c r="T422">
        <f t="shared" si="95"/>
        <v>7.1406817113945666E-5</v>
      </c>
      <c r="U422">
        <f t="shared" si="96"/>
        <v>2.004489357425954E-2</v>
      </c>
      <c r="X422" s="1"/>
    </row>
    <row r="423" spans="1:24" x14ac:dyDescent="0.25">
      <c r="A423" s="7"/>
      <c r="B423">
        <f t="shared" si="81"/>
        <v>36.900000000000254</v>
      </c>
      <c r="C423">
        <f t="shared" si="82"/>
        <v>-349.17496710046828</v>
      </c>
      <c r="D423">
        <f t="shared" si="83"/>
        <v>536.53078104358633</v>
      </c>
      <c r="E423">
        <f t="shared" si="84"/>
        <v>-216.36149273648508</v>
      </c>
      <c r="F423">
        <f t="shared" si="85"/>
        <v>36287.327024952137</v>
      </c>
      <c r="G423">
        <f t="shared" si="86"/>
        <v>-2033.7980317230147</v>
      </c>
      <c r="H423">
        <f t="shared" si="87"/>
        <v>68623.75806260221</v>
      </c>
      <c r="I423">
        <f t="shared" si="88"/>
        <v>68653.889220264886</v>
      </c>
      <c r="J423" s="41">
        <f t="shared" si="89"/>
        <v>578.51324491873208</v>
      </c>
      <c r="K423">
        <f t="shared" si="90"/>
        <v>25.900102712624697</v>
      </c>
      <c r="L423">
        <f t="shared" si="91"/>
        <v>36.277486907674358</v>
      </c>
      <c r="M423" s="41">
        <f t="shared" si="92"/>
        <v>67.963103883901326</v>
      </c>
      <c r="N423" s="5">
        <f t="shared" si="93"/>
        <v>1.346075155292674E-7</v>
      </c>
      <c r="O423" s="4">
        <f>SUM($N$54:N423)*0.1+$O$30</f>
        <v>1.0093856987640286E-6</v>
      </c>
      <c r="P423" s="4">
        <f>SUM($O$235:O423)</f>
        <v>9.0390342360449229E-5</v>
      </c>
      <c r="Q423" s="5">
        <f t="shared" si="94"/>
        <v>-4.5418834294291666E-6</v>
      </c>
      <c r="R423" s="4">
        <f>SUM($Q$54:Q423)*0.1+$O$8</f>
        <v>7.0945683252487878E-5</v>
      </c>
      <c r="S423" s="4">
        <f>SUM($R$235:R423)</f>
        <v>2.0115639979948002E-2</v>
      </c>
      <c r="T423">
        <f t="shared" si="95"/>
        <v>7.0952863449273202E-5</v>
      </c>
      <c r="U423">
        <f t="shared" si="96"/>
        <v>2.011584306502898E-2</v>
      </c>
      <c r="X423" s="1"/>
    </row>
    <row r="424" spans="1:24" x14ac:dyDescent="0.25">
      <c r="A424" s="7"/>
      <c r="B424">
        <f t="shared" si="81"/>
        <v>37.000000000000256</v>
      </c>
      <c r="C424">
        <f t="shared" si="82"/>
        <v>-349.17496710046828</v>
      </c>
      <c r="D424">
        <f t="shared" si="83"/>
        <v>536.53078104358633</v>
      </c>
      <c r="E424">
        <f t="shared" si="84"/>
        <v>-216.36149273648508</v>
      </c>
      <c r="F424">
        <f t="shared" si="85"/>
        <v>36287.327024952137</v>
      </c>
      <c r="G424">
        <f t="shared" si="86"/>
        <v>-2055.4341809966636</v>
      </c>
      <c r="H424">
        <f t="shared" si="87"/>
        <v>68809.716919140425</v>
      </c>
      <c r="I424">
        <f t="shared" si="88"/>
        <v>68840.40929689951</v>
      </c>
      <c r="J424" s="41">
        <f t="shared" si="89"/>
        <v>578.51324491873208</v>
      </c>
      <c r="K424">
        <f t="shared" si="90"/>
        <v>25.970468560760473</v>
      </c>
      <c r="L424">
        <f t="shared" si="91"/>
        <v>36.277486907674358</v>
      </c>
      <c r="M424" s="41">
        <f t="shared" si="92"/>
        <v>67.989950774176194</v>
      </c>
      <c r="N424" s="5">
        <f t="shared" si="93"/>
        <v>1.3603951037532341E-7</v>
      </c>
      <c r="O424" s="4">
        <f>SUM($N$54:N424)*0.1+$O$30</f>
        <v>1.0229896498015609E-6</v>
      </c>
      <c r="P424" s="4">
        <f>SUM($O$235:O424)</f>
        <v>9.1413332010250795E-5</v>
      </c>
      <c r="Q424" s="5">
        <f t="shared" si="94"/>
        <v>-4.5541911705513603E-6</v>
      </c>
      <c r="R424" s="4">
        <f>SUM($Q$54:Q424)*0.1+$O$8</f>
        <v>7.0490264135432748E-5</v>
      </c>
      <c r="S424" s="4">
        <f>SUM($R$235:R424)</f>
        <v>2.0186130244083434E-2</v>
      </c>
      <c r="T424">
        <f t="shared" si="95"/>
        <v>7.0497686811034287E-5</v>
      </c>
      <c r="U424">
        <f t="shared" si="96"/>
        <v>2.018633722665826E-2</v>
      </c>
      <c r="X424" s="1"/>
    </row>
    <row r="425" spans="1:24" x14ac:dyDescent="0.25">
      <c r="A425" s="7"/>
      <c r="B425">
        <f t="shared" si="81"/>
        <v>37.100000000000257</v>
      </c>
      <c r="C425">
        <f t="shared" si="82"/>
        <v>-349.17496710046828</v>
      </c>
      <c r="D425">
        <f t="shared" si="83"/>
        <v>536.53078104358633</v>
      </c>
      <c r="E425">
        <f t="shared" si="84"/>
        <v>-216.36149273648508</v>
      </c>
      <c r="F425">
        <f t="shared" si="85"/>
        <v>36287.327024952137</v>
      </c>
      <c r="G425">
        <f t="shared" si="86"/>
        <v>-2077.0703302703123</v>
      </c>
      <c r="H425">
        <f t="shared" si="87"/>
        <v>68995.675775678639</v>
      </c>
      <c r="I425">
        <f t="shared" si="88"/>
        <v>69026.933126856049</v>
      </c>
      <c r="J425" s="41">
        <f t="shared" si="89"/>
        <v>578.51324491873208</v>
      </c>
      <c r="K425">
        <f t="shared" si="90"/>
        <v>26.040835824860064</v>
      </c>
      <c r="L425">
        <f t="shared" si="91"/>
        <v>36.277486907674358</v>
      </c>
      <c r="M425" s="41">
        <f t="shared" si="92"/>
        <v>68.016860405834436</v>
      </c>
      <c r="N425" s="5">
        <f t="shared" si="93"/>
        <v>1.3747150522137943E-7</v>
      </c>
      <c r="O425" s="4">
        <f>SUM($N$54:N425)*0.1+$O$30</f>
        <v>1.0367368003236988E-6</v>
      </c>
      <c r="P425" s="4">
        <f>SUM($O$235:O425)</f>
        <v>9.2450068810574491E-5</v>
      </c>
      <c r="Q425" s="5">
        <f t="shared" si="94"/>
        <v>-4.5664989116735532E-6</v>
      </c>
      <c r="R425" s="4">
        <f>SUM($Q$54:Q425)*0.1+$O$8</f>
        <v>7.0033614244265394E-5</v>
      </c>
      <c r="S425" s="4">
        <f>SUM($R$235:R425)</f>
        <v>2.0256163858327698E-2</v>
      </c>
      <c r="T425">
        <f t="shared" si="95"/>
        <v>7.0041287447531397E-5</v>
      </c>
      <c r="U425">
        <f t="shared" si="96"/>
        <v>2.0256374830424233E-2</v>
      </c>
      <c r="X425" s="1"/>
    </row>
    <row r="426" spans="1:24" x14ac:dyDescent="0.25">
      <c r="A426" s="7"/>
      <c r="B426">
        <f t="shared" si="81"/>
        <v>37.200000000000259</v>
      </c>
      <c r="C426">
        <f t="shared" si="82"/>
        <v>-349.17496710046828</v>
      </c>
      <c r="D426">
        <f t="shared" si="83"/>
        <v>536.53078104358633</v>
      </c>
      <c r="E426">
        <f t="shared" si="84"/>
        <v>-216.36149273648508</v>
      </c>
      <c r="F426">
        <f t="shared" si="85"/>
        <v>36287.327024952137</v>
      </c>
      <c r="G426">
        <f t="shared" si="86"/>
        <v>-2098.706479543961</v>
      </c>
      <c r="H426">
        <f t="shared" si="87"/>
        <v>69181.634632216868</v>
      </c>
      <c r="I426">
        <f t="shared" si="88"/>
        <v>69213.460679789947</v>
      </c>
      <c r="J426" s="41">
        <f t="shared" si="89"/>
        <v>578.51324491873208</v>
      </c>
      <c r="K426">
        <f t="shared" si="90"/>
        <v>26.111204493475803</v>
      </c>
      <c r="L426">
        <f t="shared" si="91"/>
        <v>36.277486907674358</v>
      </c>
      <c r="M426" s="41">
        <f t="shared" si="92"/>
        <v>68.043832704438131</v>
      </c>
      <c r="N426" s="5">
        <f t="shared" si="93"/>
        <v>1.3890350006743544E-7</v>
      </c>
      <c r="O426" s="4">
        <f>SUM($N$54:N426)*0.1+$O$30</f>
        <v>1.0506271503304423E-6</v>
      </c>
      <c r="P426" s="4">
        <f>SUM($O$235:O426)</f>
        <v>9.3500695960904937E-5</v>
      </c>
      <c r="Q426" s="5">
        <f t="shared" si="94"/>
        <v>-4.5788066527957469E-6</v>
      </c>
      <c r="R426" s="4">
        <f>SUM($Q$54:Q426)*0.1+$O$8</f>
        <v>6.9575733578985816E-5</v>
      </c>
      <c r="S426" s="4">
        <f>SUM($R$235:R426)</f>
        <v>2.0325739591906682E-2</v>
      </c>
      <c r="T426">
        <f t="shared" si="95"/>
        <v>6.9583665615308206E-5</v>
      </c>
      <c r="U426">
        <f t="shared" si="96"/>
        <v>2.0325954647645653E-2</v>
      </c>
      <c r="X426" s="1"/>
    </row>
    <row r="427" spans="1:24" x14ac:dyDescent="0.25">
      <c r="A427" s="7"/>
      <c r="B427">
        <f t="shared" ref="B427:B490" si="97">B426+0.1</f>
        <v>37.30000000000026</v>
      </c>
      <c r="C427">
        <f t="shared" si="82"/>
        <v>-349.17496710046828</v>
      </c>
      <c r="D427">
        <f t="shared" si="83"/>
        <v>536.53078104358633</v>
      </c>
      <c r="E427">
        <f t="shared" si="84"/>
        <v>-216.36149273648508</v>
      </c>
      <c r="F427">
        <f t="shared" si="85"/>
        <v>36287.327024952137</v>
      </c>
      <c r="G427">
        <f t="shared" si="86"/>
        <v>-2120.3426288176101</v>
      </c>
      <c r="H427">
        <f t="shared" si="87"/>
        <v>69367.593488755083</v>
      </c>
      <c r="I427">
        <f t="shared" si="88"/>
        <v>69399.991925682218</v>
      </c>
      <c r="J427" s="41">
        <f t="shared" si="89"/>
        <v>578.51324491873208</v>
      </c>
      <c r="K427">
        <f t="shared" si="90"/>
        <v>26.181574555282843</v>
      </c>
      <c r="L427">
        <f t="shared" si="91"/>
        <v>36.277486907674358</v>
      </c>
      <c r="M427" s="41">
        <f t="shared" si="92"/>
        <v>68.070867595494093</v>
      </c>
      <c r="N427" s="5">
        <f t="shared" si="93"/>
        <v>1.4033549491349148E-7</v>
      </c>
      <c r="O427" s="4">
        <f>SUM($N$54:N427)*0.1+$O$30</f>
        <v>1.0646606998217916E-6</v>
      </c>
      <c r="P427" s="4">
        <f>SUM($O$235:O427)</f>
        <v>9.4565356660726723E-5</v>
      </c>
      <c r="Q427" s="5">
        <f t="shared" si="94"/>
        <v>-4.5911143939179398E-6</v>
      </c>
      <c r="R427" s="4">
        <f>SUM($Q$54:Q427)*0.1+$O$8</f>
        <v>6.9116622139594027E-5</v>
      </c>
      <c r="S427" s="4">
        <f>SUM($R$235:R427)</f>
        <v>2.0394856214046277E-2</v>
      </c>
      <c r="T427">
        <f t="shared" si="95"/>
        <v>6.9124821579467121E-5</v>
      </c>
      <c r="U427">
        <f t="shared" si="96"/>
        <v>2.0395075449683983E-2</v>
      </c>
      <c r="X427" s="1"/>
    </row>
    <row r="428" spans="1:24" x14ac:dyDescent="0.25">
      <c r="A428" s="7"/>
      <c r="B428">
        <f t="shared" si="97"/>
        <v>37.400000000000261</v>
      </c>
      <c r="C428">
        <f t="shared" si="82"/>
        <v>-349.17496710046828</v>
      </c>
      <c r="D428">
        <f t="shared" si="83"/>
        <v>536.53078104358633</v>
      </c>
      <c r="E428">
        <f t="shared" si="84"/>
        <v>-216.36149273648508</v>
      </c>
      <c r="F428">
        <f t="shared" si="85"/>
        <v>36287.327024952137</v>
      </c>
      <c r="G428">
        <f t="shared" si="86"/>
        <v>-2141.9787780912588</v>
      </c>
      <c r="H428">
        <f t="shared" si="87"/>
        <v>69553.552345293298</v>
      </c>
      <c r="I428">
        <f t="shared" si="88"/>
        <v>69586.526834835269</v>
      </c>
      <c r="J428" s="41">
        <f t="shared" si="89"/>
        <v>578.51324491873208</v>
      </c>
      <c r="K428">
        <f t="shared" si="90"/>
        <v>26.251945999077584</v>
      </c>
      <c r="L428">
        <f t="shared" si="91"/>
        <v>36.277486907674358</v>
      </c>
      <c r="M428" s="41">
        <f t="shared" si="92"/>
        <v>68.097965004454721</v>
      </c>
      <c r="N428" s="5">
        <f t="shared" si="93"/>
        <v>1.417674897595475E-7</v>
      </c>
      <c r="O428" s="4">
        <f>SUM($N$54:N428)*0.1+$O$30</f>
        <v>1.0788374487977463E-6</v>
      </c>
      <c r="P428" s="4">
        <f>SUM($O$235:O428)</f>
        <v>9.5644194109524469E-5</v>
      </c>
      <c r="Q428" s="5">
        <f t="shared" si="94"/>
        <v>-4.6034221350401326E-6</v>
      </c>
      <c r="R428" s="4">
        <f>SUM($Q$54:Q428)*0.1+$O$8</f>
        <v>6.8656279926090013E-5</v>
      </c>
      <c r="S428" s="4">
        <f>SUM($R$235:R428)</f>
        <v>2.0463512493972366E-2</v>
      </c>
      <c r="T428">
        <f t="shared" si="95"/>
        <v>6.8664755614001563E-5</v>
      </c>
      <c r="U428">
        <f t="shared" si="96"/>
        <v>2.0463736007944149E-2</v>
      </c>
      <c r="X428" s="1"/>
    </row>
    <row r="429" spans="1:24" x14ac:dyDescent="0.25">
      <c r="A429" s="7"/>
      <c r="B429">
        <f t="shared" si="97"/>
        <v>37.500000000000263</v>
      </c>
      <c r="C429">
        <f t="shared" si="82"/>
        <v>-349.17496710046828</v>
      </c>
      <c r="D429">
        <f t="shared" si="83"/>
        <v>536.53078104358633</v>
      </c>
      <c r="E429">
        <f t="shared" si="84"/>
        <v>-216.36149273648508</v>
      </c>
      <c r="F429">
        <f t="shared" si="85"/>
        <v>36287.327024952137</v>
      </c>
      <c r="G429">
        <f t="shared" si="86"/>
        <v>-2163.6149273649075</v>
      </c>
      <c r="H429">
        <f t="shared" si="87"/>
        <v>69739.511201831527</v>
      </c>
      <c r="I429">
        <f t="shared" si="88"/>
        <v>69773.065377868421</v>
      </c>
      <c r="J429" s="41">
        <f t="shared" si="89"/>
        <v>578.51324491873208</v>
      </c>
      <c r="K429">
        <f t="shared" si="90"/>
        <v>26.322318813775979</v>
      </c>
      <c r="L429">
        <f t="shared" si="91"/>
        <v>36.277486907674358</v>
      </c>
      <c r="M429" s="41">
        <f t="shared" si="92"/>
        <v>68.125124856718756</v>
      </c>
      <c r="N429" s="5">
        <f t="shared" si="93"/>
        <v>1.4319948460560351E-7</v>
      </c>
      <c r="O429" s="4">
        <f>SUM($N$54:N429)*0.1+$O$30</f>
        <v>1.0931573972583066E-6</v>
      </c>
      <c r="P429" s="4">
        <f>SUM($O$235:O429)</f>
        <v>9.6737351506782779E-5</v>
      </c>
      <c r="Q429" s="5">
        <f t="shared" si="94"/>
        <v>-4.6157298761623272E-6</v>
      </c>
      <c r="R429" s="4">
        <f>SUM($Q$54:Q429)*0.1+$O$8</f>
        <v>6.8194706938473775E-5</v>
      </c>
      <c r="S429" s="4">
        <f>SUM($R$235:R429)</f>
        <v>2.053170720091084E-2</v>
      </c>
      <c r="T429">
        <f t="shared" si="95"/>
        <v>6.820346800214417E-5</v>
      </c>
      <c r="U429">
        <f t="shared" si="96"/>
        <v>2.053193509387536E-2</v>
      </c>
      <c r="X429" s="1"/>
    </row>
    <row r="430" spans="1:24" x14ac:dyDescent="0.25">
      <c r="A430" s="7"/>
      <c r="B430">
        <f t="shared" si="97"/>
        <v>37.600000000000264</v>
      </c>
      <c r="C430">
        <f t="shared" si="82"/>
        <v>-349.17496710046828</v>
      </c>
      <c r="D430">
        <f t="shared" si="83"/>
        <v>536.53078104358633</v>
      </c>
      <c r="E430">
        <f t="shared" si="84"/>
        <v>-216.36149273648508</v>
      </c>
      <c r="F430">
        <f t="shared" si="85"/>
        <v>36287.327024952137</v>
      </c>
      <c r="G430">
        <f t="shared" si="86"/>
        <v>-2185.2510766385562</v>
      </c>
      <c r="H430">
        <f t="shared" si="87"/>
        <v>69925.470058369741</v>
      </c>
      <c r="I430">
        <f t="shared" si="88"/>
        <v>69959.607525713815</v>
      </c>
      <c r="J430" s="41">
        <f t="shared" si="89"/>
        <v>578.51324491873208</v>
      </c>
      <c r="K430">
        <f t="shared" si="90"/>
        <v>26.392692988412005</v>
      </c>
      <c r="L430">
        <f t="shared" si="91"/>
        <v>36.277486907674358</v>
      </c>
      <c r="M430" s="41">
        <f t="shared" si="92"/>
        <v>68.152347077632072</v>
      </c>
      <c r="N430" s="5">
        <f t="shared" si="93"/>
        <v>1.446314794516595E-7</v>
      </c>
      <c r="O430" s="4">
        <f>SUM($N$54:N430)*0.1+$O$30</f>
        <v>1.1076205452034726E-6</v>
      </c>
      <c r="P430" s="4">
        <f>SUM($O$235:O430)</f>
        <v>9.7844972051986247E-5</v>
      </c>
      <c r="Q430" s="5">
        <f t="shared" si="94"/>
        <v>-4.62803761728452E-6</v>
      </c>
      <c r="R430" s="4">
        <f>SUM($Q$54:Q430)*0.1+$O$8</f>
        <v>6.7731903176745326E-5</v>
      </c>
      <c r="S430" s="4">
        <f>SUM($R$235:R430)</f>
        <v>2.0599439104087586E-2</v>
      </c>
      <c r="T430">
        <f t="shared" si="95"/>
        <v>6.7740959036731687E-5</v>
      </c>
      <c r="U430">
        <f t="shared" si="96"/>
        <v>2.0599671478971907E-2</v>
      </c>
      <c r="X430" s="1"/>
    </row>
    <row r="431" spans="1:24" x14ac:dyDescent="0.25">
      <c r="A431" s="7"/>
      <c r="B431">
        <f t="shared" si="97"/>
        <v>37.700000000000266</v>
      </c>
      <c r="C431">
        <f t="shared" si="82"/>
        <v>-349.17496710046828</v>
      </c>
      <c r="D431">
        <f t="shared" si="83"/>
        <v>536.53078104358633</v>
      </c>
      <c r="E431">
        <f t="shared" si="84"/>
        <v>-216.36149273648508</v>
      </c>
      <c r="F431">
        <f t="shared" si="85"/>
        <v>36287.327024952137</v>
      </c>
      <c r="G431">
        <f t="shared" si="86"/>
        <v>-2206.8872259122054</v>
      </c>
      <c r="H431">
        <f t="shared" si="87"/>
        <v>70111.428914907956</v>
      </c>
      <c r="I431">
        <f t="shared" si="88"/>
        <v>70146.153249612238</v>
      </c>
      <c r="J431" s="41">
        <f t="shared" si="89"/>
        <v>578.51324491873208</v>
      </c>
      <c r="K431">
        <f t="shared" si="90"/>
        <v>26.463068512136072</v>
      </c>
      <c r="L431">
        <f t="shared" si="91"/>
        <v>36.277486907674358</v>
      </c>
      <c r="M431" s="41">
        <f t="shared" si="92"/>
        <v>68.179631592488533</v>
      </c>
      <c r="N431" s="5">
        <f t="shared" si="93"/>
        <v>1.4606347429771554E-7</v>
      </c>
      <c r="O431" s="4">
        <f>SUM($N$54:N431)*0.1+$O$30</f>
        <v>1.1222268926332441E-6</v>
      </c>
      <c r="P431" s="4">
        <f>SUM($O$235:O431)</f>
        <v>9.8967198944619489E-5</v>
      </c>
      <c r="Q431" s="5">
        <f t="shared" si="94"/>
        <v>-4.6403453584067129E-6</v>
      </c>
      <c r="R431" s="4">
        <f>SUM($Q$54:Q431)*0.1+$O$8</f>
        <v>6.7267868640904653E-5</v>
      </c>
      <c r="S431" s="4">
        <f>SUM($R$235:R431)</f>
        <v>2.0666706972728491E-2</v>
      </c>
      <c r="T431">
        <f t="shared" si="95"/>
        <v>6.7277229020587284E-5</v>
      </c>
      <c r="U431">
        <f t="shared" si="96"/>
        <v>2.0666943934773991E-2</v>
      </c>
      <c r="X431" s="1"/>
    </row>
    <row r="432" spans="1:24" x14ac:dyDescent="0.25">
      <c r="A432" s="7"/>
      <c r="B432">
        <f t="shared" si="97"/>
        <v>37.800000000000267</v>
      </c>
      <c r="C432">
        <f t="shared" si="82"/>
        <v>-349.17496710046828</v>
      </c>
      <c r="D432">
        <f t="shared" si="83"/>
        <v>536.53078104358633</v>
      </c>
      <c r="E432">
        <f t="shared" si="84"/>
        <v>-216.36149273648508</v>
      </c>
      <c r="F432">
        <f t="shared" si="85"/>
        <v>36287.327024952137</v>
      </c>
      <c r="G432">
        <f t="shared" si="86"/>
        <v>-2228.5233751858541</v>
      </c>
      <c r="H432">
        <f t="shared" si="87"/>
        <v>70297.387771446185</v>
      </c>
      <c r="I432">
        <f t="shared" si="88"/>
        <v>70332.702521109066</v>
      </c>
      <c r="J432" s="41">
        <f t="shared" si="89"/>
        <v>578.51324491873208</v>
      </c>
      <c r="K432">
        <f t="shared" si="90"/>
        <v>26.533445374213493</v>
      </c>
      <c r="L432">
        <f t="shared" si="91"/>
        <v>36.277486907674358</v>
      </c>
      <c r="M432" s="41">
        <f t="shared" si="92"/>
        <v>68.206978326530674</v>
      </c>
      <c r="N432" s="5">
        <f t="shared" si="93"/>
        <v>1.4749546914377155E-7</v>
      </c>
      <c r="O432" s="4">
        <f>SUM($N$54:N432)*0.1+$O$30</f>
        <v>1.1369764395476213E-6</v>
      </c>
      <c r="P432" s="4">
        <f>SUM($O$235:O432)</f>
        <v>1.0010417538416711E-4</v>
      </c>
      <c r="Q432" s="5">
        <f t="shared" si="94"/>
        <v>-4.6526530995289066E-6</v>
      </c>
      <c r="R432" s="4">
        <f>SUM($Q$54:Q432)*0.1+$O$8</f>
        <v>6.6802603330951769E-5</v>
      </c>
      <c r="S432" s="4">
        <f>SUM($R$235:R432)</f>
        <v>2.0733509576059444E-2</v>
      </c>
      <c r="T432">
        <f t="shared" si="95"/>
        <v>6.6812278266921681E-5</v>
      </c>
      <c r="U432">
        <f t="shared" si="96"/>
        <v>2.0733751232868546E-2</v>
      </c>
      <c r="X432" s="1"/>
    </row>
    <row r="433" spans="1:24" x14ac:dyDescent="0.25">
      <c r="A433" s="7"/>
      <c r="B433">
        <f t="shared" si="97"/>
        <v>37.900000000000269</v>
      </c>
      <c r="C433">
        <f t="shared" si="82"/>
        <v>-349.17496710046828</v>
      </c>
      <c r="D433">
        <f t="shared" si="83"/>
        <v>536.53078104358633</v>
      </c>
      <c r="E433">
        <f t="shared" si="84"/>
        <v>-216.36149273648508</v>
      </c>
      <c r="F433">
        <f t="shared" si="85"/>
        <v>36287.327024952137</v>
      </c>
      <c r="G433">
        <f t="shared" si="86"/>
        <v>-2250.1595244595028</v>
      </c>
      <c r="H433">
        <f t="shared" si="87"/>
        <v>70483.3466279844</v>
      </c>
      <c r="I433">
        <f t="shared" si="88"/>
        <v>70519.255312050169</v>
      </c>
      <c r="J433" s="41">
        <f t="shared" si="89"/>
        <v>578.51324491873208</v>
      </c>
      <c r="K433">
        <f t="shared" si="90"/>
        <v>26.603823564022953</v>
      </c>
      <c r="L433">
        <f t="shared" si="91"/>
        <v>36.277486907674358</v>
      </c>
      <c r="M433" s="41">
        <f t="shared" si="92"/>
        <v>68.234387204950536</v>
      </c>
      <c r="N433" s="5">
        <f t="shared" si="93"/>
        <v>1.4892746398982757E-7</v>
      </c>
      <c r="O433" s="4">
        <f>SUM($N$54:N433)*0.1+$O$30</f>
        <v>1.1518691859466041E-6</v>
      </c>
      <c r="P433" s="4">
        <f>SUM($O$235:O433)</f>
        <v>1.0125604457011372E-4</v>
      </c>
      <c r="Q433" s="5">
        <f t="shared" si="94"/>
        <v>-4.6649608406510995E-6</v>
      </c>
      <c r="R433" s="4">
        <f>SUM($Q$54:Q433)*0.1+$O$8</f>
        <v>6.6336107246886647E-5</v>
      </c>
      <c r="S433" s="4">
        <f>SUM($R$235:R433)</f>
        <v>2.0799845683306329E-2</v>
      </c>
      <c r="T433">
        <f t="shared" si="95"/>
        <v>6.6346107099753645E-5</v>
      </c>
      <c r="U433">
        <f t="shared" si="96"/>
        <v>2.0800092144890099E-2</v>
      </c>
      <c r="X433" s="1"/>
    </row>
    <row r="434" spans="1:24" x14ac:dyDescent="0.25">
      <c r="A434" s="7"/>
      <c r="B434">
        <f t="shared" si="97"/>
        <v>38.00000000000027</v>
      </c>
      <c r="C434">
        <f t="shared" si="82"/>
        <v>-349.17496710046828</v>
      </c>
      <c r="D434">
        <f t="shared" si="83"/>
        <v>536.53078104358633</v>
      </c>
      <c r="E434">
        <f t="shared" si="84"/>
        <v>-216.36149273648508</v>
      </c>
      <c r="F434">
        <f t="shared" si="85"/>
        <v>36287.327024952137</v>
      </c>
      <c r="G434">
        <f t="shared" si="86"/>
        <v>-2271.7956737331515</v>
      </c>
      <c r="H434">
        <f t="shared" si="87"/>
        <v>70669.305484522614</v>
      </c>
      <c r="I434">
        <f t="shared" si="88"/>
        <v>70705.811594578074</v>
      </c>
      <c r="J434" s="41">
        <f t="shared" si="89"/>
        <v>578.51324491873208</v>
      </c>
      <c r="K434">
        <f t="shared" si="90"/>
        <v>26.674203071055047</v>
      </c>
      <c r="L434">
        <f t="shared" si="91"/>
        <v>36.277486907674358</v>
      </c>
      <c r="M434" s="41">
        <f t="shared" si="92"/>
        <v>68.261858152890454</v>
      </c>
      <c r="N434" s="5">
        <f t="shared" si="93"/>
        <v>1.5035945883588358E-7</v>
      </c>
      <c r="O434" s="4">
        <f>SUM($N$54:N434)*0.1+$O$30</f>
        <v>1.1669051318301923E-6</v>
      </c>
      <c r="P434" s="4">
        <f>SUM($O$235:O434)</f>
        <v>1.0242294970194391E-4</v>
      </c>
      <c r="Q434" s="5">
        <f t="shared" si="94"/>
        <v>-4.6772685817732932E-6</v>
      </c>
      <c r="R434" s="4">
        <f>SUM($Q$54:Q434)*0.1+$O$8</f>
        <v>6.5868380388709328E-5</v>
      </c>
      <c r="S434" s="4">
        <f>SUM($R$235:R434)</f>
        <v>2.0865714063695039E-2</v>
      </c>
      <c r="T434">
        <f t="shared" si="95"/>
        <v>6.5878715854351621E-5</v>
      </c>
      <c r="U434">
        <f t="shared" si="96"/>
        <v>2.0865965442521624E-2</v>
      </c>
      <c r="X434" s="1"/>
    </row>
    <row r="435" spans="1:24" x14ac:dyDescent="0.25">
      <c r="A435" s="7"/>
      <c r="B435">
        <f t="shared" si="97"/>
        <v>38.100000000000271</v>
      </c>
      <c r="C435">
        <f t="shared" si="82"/>
        <v>-349.17496710046828</v>
      </c>
      <c r="D435">
        <f t="shared" si="83"/>
        <v>536.53078104358633</v>
      </c>
      <c r="E435">
        <f t="shared" si="84"/>
        <v>-216.36149273648508</v>
      </c>
      <c r="F435">
        <f t="shared" si="85"/>
        <v>36287.327024952137</v>
      </c>
      <c r="G435">
        <f t="shared" si="86"/>
        <v>-2293.4318230068006</v>
      </c>
      <c r="H435">
        <f t="shared" si="87"/>
        <v>70855.264341060843</v>
      </c>
      <c r="I435">
        <f t="shared" si="88"/>
        <v>70892.371341128004</v>
      </c>
      <c r="J435" s="41">
        <f t="shared" si="89"/>
        <v>578.51324491873208</v>
      </c>
      <c r="K435">
        <f t="shared" si="90"/>
        <v>26.744583884910789</v>
      </c>
      <c r="L435">
        <f t="shared" si="91"/>
        <v>36.277486907674358</v>
      </c>
      <c r="M435" s="41">
        <f t="shared" si="92"/>
        <v>68.289391095443833</v>
      </c>
      <c r="N435" s="5">
        <f t="shared" si="93"/>
        <v>1.5179145368193962E-7</v>
      </c>
      <c r="O435" s="4">
        <f>SUM($N$54:N435)*0.1+$O$30</f>
        <v>1.1820842771983862E-6</v>
      </c>
      <c r="P435" s="4">
        <f>SUM($O$235:O435)</f>
        <v>1.0360503397914229E-4</v>
      </c>
      <c r="Q435" s="5">
        <f t="shared" si="94"/>
        <v>-4.6895763228954869E-6</v>
      </c>
      <c r="R435" s="4">
        <f>SUM($Q$54:Q435)*0.1+$O$8</f>
        <v>6.5399422756419785E-5</v>
      </c>
      <c r="S435" s="4">
        <f>SUM($R$235:R435)</f>
        <v>2.093111348645146E-2</v>
      </c>
      <c r="T435">
        <f t="shared" si="95"/>
        <v>6.541010487769698E-5</v>
      </c>
      <c r="U435">
        <f t="shared" si="96"/>
        <v>2.0931369897495389E-2</v>
      </c>
      <c r="X435" s="1"/>
    </row>
    <row r="436" spans="1:24" x14ac:dyDescent="0.25">
      <c r="A436" s="7"/>
      <c r="B436">
        <f t="shared" si="97"/>
        <v>38.200000000000273</v>
      </c>
      <c r="C436">
        <f t="shared" si="82"/>
        <v>-349.17496710046828</v>
      </c>
      <c r="D436">
        <f t="shared" si="83"/>
        <v>536.53078104358633</v>
      </c>
      <c r="E436">
        <f t="shared" si="84"/>
        <v>-216.36149273648508</v>
      </c>
      <c r="F436">
        <f t="shared" si="85"/>
        <v>36287.327024952137</v>
      </c>
      <c r="G436">
        <f t="shared" si="86"/>
        <v>-2315.0679722804493</v>
      </c>
      <c r="H436">
        <f t="shared" si="87"/>
        <v>71041.223197599058</v>
      </c>
      <c r="I436">
        <f t="shared" si="88"/>
        <v>71078.934524424083</v>
      </c>
      <c r="J436" s="41">
        <f t="shared" si="89"/>
        <v>578.51324491873208</v>
      </c>
      <c r="K436">
        <f t="shared" si="90"/>
        <v>26.814965995300195</v>
      </c>
      <c r="L436">
        <f t="shared" si="91"/>
        <v>36.277486907674358</v>
      </c>
      <c r="M436" s="41">
        <f t="shared" si="92"/>
        <v>68.316985957655945</v>
      </c>
      <c r="N436" s="5">
        <f t="shared" si="93"/>
        <v>1.5322344852799564E-7</v>
      </c>
      <c r="O436" s="4">
        <f>SUM($N$54:N436)*0.1+$O$30</f>
        <v>1.1974066220511858E-6</v>
      </c>
      <c r="P436" s="4">
        <f>SUM($O$235:O436)</f>
        <v>1.0480244060119347E-4</v>
      </c>
      <c r="Q436" s="5">
        <f t="shared" si="94"/>
        <v>-4.7018840640176797E-6</v>
      </c>
      <c r="R436" s="4">
        <f>SUM($Q$54:Q436)*0.1+$O$8</f>
        <v>6.4929234350018017E-5</v>
      </c>
      <c r="S436" s="4">
        <f>SUM($R$235:R436)</f>
        <v>2.0996042720801477E-2</v>
      </c>
      <c r="T436">
        <f t="shared" si="95"/>
        <v>6.4940274528970789E-5</v>
      </c>
      <c r="U436">
        <f t="shared" si="96"/>
        <v>2.099630428159386E-2</v>
      </c>
      <c r="X436" s="1"/>
    </row>
    <row r="437" spans="1:24" x14ac:dyDescent="0.25">
      <c r="A437" s="7"/>
      <c r="B437">
        <f t="shared" si="97"/>
        <v>38.300000000000274</v>
      </c>
      <c r="C437">
        <f t="shared" si="82"/>
        <v>-349.17496710046828</v>
      </c>
      <c r="D437">
        <f t="shared" si="83"/>
        <v>536.53078104358633</v>
      </c>
      <c r="E437">
        <f t="shared" si="84"/>
        <v>-216.36149273648508</v>
      </c>
      <c r="F437">
        <f t="shared" si="85"/>
        <v>36287.327024952137</v>
      </c>
      <c r="G437">
        <f t="shared" si="86"/>
        <v>-2336.704121554098</v>
      </c>
      <c r="H437">
        <f t="shared" si="87"/>
        <v>71227.182054137273</v>
      </c>
      <c r="I437">
        <f t="shared" si="88"/>
        <v>71265.501117475505</v>
      </c>
      <c r="J437" s="41">
        <f t="shared" si="89"/>
        <v>578.51324491873208</v>
      </c>
      <c r="K437">
        <f t="shared" si="90"/>
        <v>26.885349392040812</v>
      </c>
      <c r="L437">
        <f t="shared" si="91"/>
        <v>36.277486907674358</v>
      </c>
      <c r="M437" s="41">
        <f t="shared" si="92"/>
        <v>68.344642664524656</v>
      </c>
      <c r="N437" s="5">
        <f t="shared" si="93"/>
        <v>1.5465544337405165E-7</v>
      </c>
      <c r="O437" s="4">
        <f>SUM($N$54:N437)*0.1+$O$30</f>
        <v>1.2128721663885911E-6</v>
      </c>
      <c r="P437" s="4">
        <f>SUM($O$235:O437)</f>
        <v>1.0601531276758206E-4</v>
      </c>
      <c r="Q437" s="5">
        <f t="shared" si="94"/>
        <v>-4.7141918051398726E-6</v>
      </c>
      <c r="R437" s="4">
        <f>SUM($Q$54:Q437)*0.1+$O$8</f>
        <v>6.4457815169504024E-5</v>
      </c>
      <c r="S437" s="4">
        <f>SUM($R$235:R437)</f>
        <v>2.1060500535970982E-2</v>
      </c>
      <c r="T437">
        <f t="shared" si="95"/>
        <v>6.4469225180065128E-5</v>
      </c>
      <c r="U437">
        <f t="shared" si="96"/>
        <v>2.106076736665061E-2</v>
      </c>
      <c r="X437" s="1"/>
    </row>
    <row r="438" spans="1:24" x14ac:dyDescent="0.25">
      <c r="A438" s="7"/>
      <c r="B438">
        <f t="shared" si="97"/>
        <v>38.400000000000276</v>
      </c>
      <c r="C438">
        <f t="shared" si="82"/>
        <v>-349.17496710046828</v>
      </c>
      <c r="D438">
        <f t="shared" si="83"/>
        <v>536.53078104358633</v>
      </c>
      <c r="E438">
        <f t="shared" si="84"/>
        <v>-216.36149273648508</v>
      </c>
      <c r="F438">
        <f t="shared" si="85"/>
        <v>36287.327024952137</v>
      </c>
      <c r="G438">
        <f t="shared" si="86"/>
        <v>-2358.3402708277472</v>
      </c>
      <c r="H438">
        <f t="shared" si="87"/>
        <v>71413.140910675502</v>
      </c>
      <c r="I438">
        <f t="shared" si="88"/>
        <v>71452.071093572944</v>
      </c>
      <c r="J438" s="41">
        <f t="shared" si="89"/>
        <v>578.51324491873208</v>
      </c>
      <c r="K438">
        <f t="shared" si="90"/>
        <v>26.955734065056383</v>
      </c>
      <c r="L438">
        <f t="shared" si="91"/>
        <v>36.277486907674358</v>
      </c>
      <c r="M438" s="41">
        <f t="shared" si="92"/>
        <v>68.372361141001221</v>
      </c>
      <c r="N438" s="5">
        <f t="shared" si="93"/>
        <v>1.5608743822010769E-7</v>
      </c>
      <c r="O438" s="4">
        <f>SUM($N$54:N438)*0.1+$O$30</f>
        <v>1.2284809102106018E-6</v>
      </c>
      <c r="P438" s="4">
        <f>SUM($O$235:O438)</f>
        <v>1.0724379367779267E-4</v>
      </c>
      <c r="Q438" s="5">
        <f t="shared" si="94"/>
        <v>-4.7264995462620671E-6</v>
      </c>
      <c r="R438" s="4">
        <f>SUM($Q$54:Q438)*0.1+$O$8</f>
        <v>6.3985165214877821E-5</v>
      </c>
      <c r="S438" s="4">
        <f>SUM($R$235:R438)</f>
        <v>2.1124485701185861E-2</v>
      </c>
      <c r="T438">
        <f t="shared" si="95"/>
        <v>6.3996957216120538E-5</v>
      </c>
      <c r="U438">
        <f t="shared" si="96"/>
        <v>2.112475792455119E-2</v>
      </c>
      <c r="X438" s="1"/>
    </row>
    <row r="439" spans="1:24" x14ac:dyDescent="0.25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-349.17496710046828</v>
      </c>
      <c r="D439">
        <f t="shared" ref="D439:D502" si="99">IF(B439&lt;$B$41,$B$13,IF(AND($B$41&lt;=B439,B439&lt;$B$41+$G$8),$B$13+$B$16,$B$13+$B$16+$B$10))</f>
        <v>536.53078104358633</v>
      </c>
      <c r="E439">
        <f t="shared" ref="E439:E502" si="100">IF(B439&lt;$B$41,$B$14,IF(AND($B$41&lt;=B439,B439&lt;$B$41+$G$8),$B$14+$B$17,$B$14+$B$17+$B$11))</f>
        <v>-216.36149273648508</v>
      </c>
      <c r="F439">
        <f t="shared" ref="F439:F502" si="101">IF(B439&lt;$B$41,-$G$6*$B$13,IF(AND($B$41&lt;=B439,B439&lt;$B$41+$G$8),-$G$6*$B$13,-$G$6*$B$13-$G$5*$B$10))</f>
        <v>36287.327024952137</v>
      </c>
      <c r="G439">
        <f t="shared" ref="G439:G502" si="102">IF(B439&lt;$B$41,$B$14*B439,IF(AND($B$41&lt;=B439,B439&lt;$B$41+$G$8),$B$14*B439-(-B439+$B$41)*$B$17,$B$14*B439-(-B439+$B$41)*$B$17-(-B439+$B$41+$G$8)*$B$11+$G$5*$B$12))</f>
        <v>-2379.9764201013959</v>
      </c>
      <c r="H439">
        <f t="shared" ref="H439:H502" si="103">IF(B439&lt;$B$41,-$B$13*B439,IF(AND($B$41&lt;=B439,B439&lt;=$B$41+$G$8),-$B$13*B439+(-B439+B426)*B401,-$B$13*B439+(-B439+$B$41)*$B$16+(-B439+$B$41+$G$8)*$B$10))</f>
        <v>71599.099767213716</v>
      </c>
      <c r="I439">
        <f t="shared" ref="I439:I502" si="104">SQRT(SUMSQ(H439,G439))</f>
        <v>71638.644426284765</v>
      </c>
      <c r="J439" s="41">
        <f t="shared" ref="J439:J502" si="105">SQRT(SUMSQ(D439:E439))</f>
        <v>578.51324491873208</v>
      </c>
      <c r="K439">
        <f t="shared" ref="K439:K502" si="106">32*I439/(PI()*$G$13^3)</f>
        <v>27.026120004375411</v>
      </c>
      <c r="L439">
        <f t="shared" ref="L439:L502" si="107">16*F439/(PI()*$G$13^3)*$G$23</f>
        <v>36.277486907674358</v>
      </c>
      <c r="M439" s="41">
        <f t="shared" ref="M439:M502" si="108">SQRT(K439^2+3*L439^2)</f>
        <v>68.400141311991121</v>
      </c>
      <c r="N439" s="5">
        <f t="shared" ref="N439:N502" si="109">-G439/($G$15*$B$42)</f>
        <v>1.5751943306616368E-7</v>
      </c>
      <c r="O439" s="4">
        <f>SUM($N$54:N439)*0.1+$O$30</f>
        <v>1.2442328535172182E-6</v>
      </c>
      <c r="P439" s="4">
        <f>SUM($O$235:O439)</f>
        <v>1.0848802653130989E-4</v>
      </c>
      <c r="Q439" s="5">
        <f t="shared" ref="Q439:Q502" si="110">-H439/($B$42*$G$15)</f>
        <v>-4.73880728738426E-6</v>
      </c>
      <c r="R439" s="4">
        <f>SUM($Q$54:Q439)*0.1+$O$8</f>
        <v>6.3511284486139394E-5</v>
      </c>
      <c r="S439" s="4">
        <f>SUM($R$235:R439)</f>
        <v>2.1187996985671999E-2</v>
      </c>
      <c r="T439">
        <f t="shared" ref="T439:T502" si="111">SQRT(SUMSQ(O439,R439))</f>
        <v>6.3523471036091081E-5</v>
      </c>
      <c r="U439">
        <f t="shared" ref="U439:U502" si="112">SQRT(S439^2+P439^2)</f>
        <v>2.1188274727234079E-2</v>
      </c>
      <c r="X439" s="1"/>
    </row>
    <row r="440" spans="1:24" x14ac:dyDescent="0.25">
      <c r="A440" s="7"/>
      <c r="B440">
        <f t="shared" si="97"/>
        <v>38.600000000000279</v>
      </c>
      <c r="C440">
        <f t="shared" si="98"/>
        <v>-349.17496710046828</v>
      </c>
      <c r="D440">
        <f t="shared" si="99"/>
        <v>536.53078104358633</v>
      </c>
      <c r="E440">
        <f t="shared" si="100"/>
        <v>-216.36149273648508</v>
      </c>
      <c r="F440">
        <f t="shared" si="101"/>
        <v>36287.327024952137</v>
      </c>
      <c r="G440">
        <f t="shared" si="102"/>
        <v>-2401.6125693750446</v>
      </c>
      <c r="H440">
        <f t="shared" si="103"/>
        <v>71785.058623751931</v>
      </c>
      <c r="I440">
        <f t="shared" si="104"/>
        <v>71825.221089453538</v>
      </c>
      <c r="J440" s="41">
        <f t="shared" si="105"/>
        <v>578.51324491873208</v>
      </c>
      <c r="K440">
        <f t="shared" si="106"/>
        <v>27.096507200129846</v>
      </c>
      <c r="L440">
        <f t="shared" si="107"/>
        <v>36.277486907674358</v>
      </c>
      <c r="M440" s="41">
        <f t="shared" si="108"/>
        <v>68.427983102354716</v>
      </c>
      <c r="N440" s="5">
        <f t="shared" si="109"/>
        <v>1.589514279122197E-7</v>
      </c>
      <c r="O440" s="4">
        <f>SUM($N$54:N440)*0.1+$O$30</f>
        <v>1.2601279963084402E-6</v>
      </c>
      <c r="P440" s="4">
        <f>SUM($O$235:O440)</f>
        <v>1.0974815452761833E-4</v>
      </c>
      <c r="Q440" s="5">
        <f t="shared" si="110"/>
        <v>-4.7511150285064529E-6</v>
      </c>
      <c r="R440" s="4">
        <f>SUM($Q$54:Q440)*0.1+$O$8</f>
        <v>6.3036172983288742E-5</v>
      </c>
      <c r="S440" s="4">
        <f>SUM($R$235:R440)</f>
        <v>2.1251033158655289E-2</v>
      </c>
      <c r="T440">
        <f t="shared" si="111"/>
        <v>6.3048767053338811E-5</v>
      </c>
      <c r="U440">
        <f t="shared" si="112"/>
        <v>2.1251316546691615E-2</v>
      </c>
      <c r="X440" s="1"/>
    </row>
    <row r="441" spans="1:24" x14ac:dyDescent="0.25">
      <c r="A441" s="7"/>
      <c r="B441">
        <f t="shared" si="97"/>
        <v>38.70000000000028</v>
      </c>
      <c r="C441">
        <f t="shared" si="98"/>
        <v>-349.17496710046828</v>
      </c>
      <c r="D441">
        <f t="shared" si="99"/>
        <v>536.53078104358633</v>
      </c>
      <c r="E441">
        <f t="shared" si="100"/>
        <v>-216.36149273648508</v>
      </c>
      <c r="F441">
        <f t="shared" si="101"/>
        <v>36287.327024952137</v>
      </c>
      <c r="G441">
        <f t="shared" si="102"/>
        <v>-2423.2487186486933</v>
      </c>
      <c r="H441">
        <f t="shared" si="103"/>
        <v>71971.01748029016</v>
      </c>
      <c r="I441">
        <f t="shared" si="104"/>
        <v>72011.801057192453</v>
      </c>
      <c r="J441" s="41">
        <f t="shared" si="105"/>
        <v>578.51324491873208</v>
      </c>
      <c r="K441">
        <f t="shared" si="106"/>
        <v>27.166895642553726</v>
      </c>
      <c r="L441">
        <f t="shared" si="107"/>
        <v>36.277486907674358</v>
      </c>
      <c r="M441" s="41">
        <f t="shared" si="108"/>
        <v>68.455886436908102</v>
      </c>
      <c r="N441" s="5">
        <f t="shared" si="109"/>
        <v>1.6038342275827571E-7</v>
      </c>
      <c r="O441" s="4">
        <f>SUM($N$54:N441)*0.1+$O$30</f>
        <v>1.2761663385842677E-6</v>
      </c>
      <c r="P441" s="4">
        <f>SUM($O$235:O441)</f>
        <v>1.110243208662026E-4</v>
      </c>
      <c r="Q441" s="5">
        <f t="shared" si="110"/>
        <v>-4.7634227696286466E-6</v>
      </c>
      <c r="R441" s="4">
        <f>SUM($Q$54:Q441)*0.1+$O$8</f>
        <v>6.2559830706325879E-5</v>
      </c>
      <c r="S441" s="4">
        <f>SUM($R$235:R441)</f>
        <v>2.1313592989361616E-2</v>
      </c>
      <c r="T441">
        <f t="shared" si="111"/>
        <v>6.257284569625941E-5</v>
      </c>
      <c r="U441">
        <f t="shared" si="112"/>
        <v>2.1313882154970935E-2</v>
      </c>
      <c r="X441" s="1"/>
    </row>
    <row r="442" spans="1:24" x14ac:dyDescent="0.25">
      <c r="A442" s="7"/>
      <c r="B442">
        <f t="shared" si="97"/>
        <v>38.800000000000281</v>
      </c>
      <c r="C442">
        <f t="shared" si="98"/>
        <v>-349.17496710046828</v>
      </c>
      <c r="D442">
        <f t="shared" si="99"/>
        <v>536.53078104358633</v>
      </c>
      <c r="E442">
        <f t="shared" si="100"/>
        <v>-216.36149273648508</v>
      </c>
      <c r="F442">
        <f t="shared" si="101"/>
        <v>36287.327024952137</v>
      </c>
      <c r="G442">
        <f t="shared" si="102"/>
        <v>-2444.8848679223424</v>
      </c>
      <c r="H442">
        <f t="shared" si="103"/>
        <v>72156.976336828375</v>
      </c>
      <c r="I442">
        <f t="shared" si="104"/>
        <v>72198.384303881801</v>
      </c>
      <c r="J442" s="41">
        <f t="shared" si="105"/>
        <v>578.51324491873208</v>
      </c>
      <c r="K442">
        <f t="shared" si="106"/>
        <v>27.237285321981862</v>
      </c>
      <c r="L442">
        <f t="shared" si="107"/>
        <v>36.277486907674358</v>
      </c>
      <c r="M442" s="41">
        <f t="shared" si="108"/>
        <v>68.483851240423846</v>
      </c>
      <c r="N442" s="5">
        <f t="shared" si="109"/>
        <v>1.6181541760433175E-7</v>
      </c>
      <c r="O442" s="4">
        <f>SUM($N$54:N442)*0.1+$O$30</f>
        <v>1.2923478803447008E-6</v>
      </c>
      <c r="P442" s="4">
        <f>SUM($O$235:O442)</f>
        <v>1.123166687465473E-4</v>
      </c>
      <c r="Q442" s="5">
        <f t="shared" si="110"/>
        <v>-4.7757305107508394E-6</v>
      </c>
      <c r="R442" s="4">
        <f>SUM($Q$54:Q442)*0.1+$O$8</f>
        <v>6.2082257655250806E-5</v>
      </c>
      <c r="S442" s="4">
        <f>SUM($R$235:R442)</f>
        <v>2.1375675247016866E-2</v>
      </c>
      <c r="T442">
        <f t="shared" si="111"/>
        <v>6.2095707408940746E-5</v>
      </c>
      <c r="U442">
        <f t="shared" si="112"/>
        <v>2.1375970324174945E-2</v>
      </c>
      <c r="X442" s="1"/>
    </row>
    <row r="443" spans="1:24" x14ac:dyDescent="0.25">
      <c r="A443" s="7"/>
      <c r="B443">
        <f t="shared" si="97"/>
        <v>38.900000000000283</v>
      </c>
      <c r="C443">
        <f t="shared" si="98"/>
        <v>-349.17496710046828</v>
      </c>
      <c r="D443">
        <f t="shared" si="99"/>
        <v>536.53078104358633</v>
      </c>
      <c r="E443">
        <f t="shared" si="100"/>
        <v>-216.36149273648508</v>
      </c>
      <c r="F443">
        <f t="shared" si="101"/>
        <v>36287.327024952137</v>
      </c>
      <c r="G443">
        <f t="shared" si="102"/>
        <v>-2466.5210171959911</v>
      </c>
      <c r="H443">
        <f t="shared" si="103"/>
        <v>72342.935193366589</v>
      </c>
      <c r="I443">
        <f t="shared" si="104"/>
        <v>72384.970804165612</v>
      </c>
      <c r="J443" s="41">
        <f t="shared" si="105"/>
        <v>578.51324491873208</v>
      </c>
      <c r="K443">
        <f t="shared" si="106"/>
        <v>27.307676228848553</v>
      </c>
      <c r="L443">
        <f t="shared" si="107"/>
        <v>36.277486907674358</v>
      </c>
      <c r="M443" s="41">
        <f t="shared" si="108"/>
        <v>68.511877437631753</v>
      </c>
      <c r="N443" s="5">
        <f t="shared" si="109"/>
        <v>1.6324741245038776E-7</v>
      </c>
      <c r="O443" s="4">
        <f>SUM($N$54:N443)*0.1+$O$30</f>
        <v>1.3086726215897397E-6</v>
      </c>
      <c r="P443" s="4">
        <f>SUM($O$235:O443)</f>
        <v>1.1362534136813704E-4</v>
      </c>
      <c r="Q443" s="5">
        <f t="shared" si="110"/>
        <v>-4.7880382518730323E-6</v>
      </c>
      <c r="R443" s="4">
        <f>SUM($Q$54:Q443)*0.1+$O$8</f>
        <v>6.1603453830063495E-5</v>
      </c>
      <c r="S443" s="4">
        <f>SUM($R$235:R443)</f>
        <v>2.143727870084693E-2</v>
      </c>
      <c r="T443">
        <f t="shared" si="111"/>
        <v>6.1617352651856627E-5</v>
      </c>
      <c r="U443">
        <f t="shared" si="112"/>
        <v>2.1437579826463306E-2</v>
      </c>
      <c r="X443" s="1"/>
    </row>
    <row r="444" spans="1:24" x14ac:dyDescent="0.25">
      <c r="A444" s="7"/>
      <c r="B444">
        <f t="shared" si="97"/>
        <v>39.000000000000284</v>
      </c>
      <c r="C444">
        <f t="shared" si="98"/>
        <v>-349.17496710046828</v>
      </c>
      <c r="D444">
        <f t="shared" si="99"/>
        <v>536.53078104358633</v>
      </c>
      <c r="E444">
        <f t="shared" si="100"/>
        <v>-216.36149273648508</v>
      </c>
      <c r="F444">
        <f t="shared" si="101"/>
        <v>36287.327024952137</v>
      </c>
      <c r="G444">
        <f t="shared" si="102"/>
        <v>-2488.1571664696398</v>
      </c>
      <c r="H444">
        <f t="shared" si="103"/>
        <v>72528.894049904819</v>
      </c>
      <c r="I444">
        <f t="shared" si="104"/>
        <v>72571.560532948264</v>
      </c>
      <c r="J444" s="41">
        <f t="shared" si="105"/>
        <v>578.51324491873208</v>
      </c>
      <c r="K444">
        <f t="shared" si="106"/>
        <v>27.378068353686327</v>
      </c>
      <c r="L444">
        <f t="shared" si="107"/>
        <v>36.277486907674358</v>
      </c>
      <c r="M444" s="41">
        <f t="shared" si="108"/>
        <v>68.539964953219624</v>
      </c>
      <c r="N444" s="5">
        <f t="shared" si="109"/>
        <v>1.6467940729644378E-7</v>
      </c>
      <c r="O444" s="4">
        <f>SUM($N$54:N444)*0.1+$O$30</f>
        <v>1.3251405623193841E-6</v>
      </c>
      <c r="P444" s="4">
        <f>SUM($O$235:O444)</f>
        <v>1.1495048193045643E-4</v>
      </c>
      <c r="Q444" s="5">
        <f t="shared" si="110"/>
        <v>-4.8003459929952269E-6</v>
      </c>
      <c r="R444" s="4">
        <f>SUM($Q$54:Q444)*0.1+$O$8</f>
        <v>6.1123419230763973E-5</v>
      </c>
      <c r="S444" s="4">
        <f>SUM($R$235:R444)</f>
        <v>2.1498402120077694E-2</v>
      </c>
      <c r="T444">
        <f t="shared" si="111"/>
        <v>6.1137781902597933E-5</v>
      </c>
      <c r="U444">
        <f t="shared" si="112"/>
        <v>2.1498709434053413E-2</v>
      </c>
      <c r="X444" s="1"/>
    </row>
    <row r="445" spans="1:24" x14ac:dyDescent="0.25">
      <c r="A445" s="7"/>
      <c r="B445">
        <f t="shared" si="97"/>
        <v>39.100000000000286</v>
      </c>
      <c r="C445">
        <f t="shared" si="98"/>
        <v>-349.17496710046828</v>
      </c>
      <c r="D445">
        <f t="shared" si="99"/>
        <v>536.53078104358633</v>
      </c>
      <c r="E445">
        <f t="shared" si="100"/>
        <v>-216.36149273648508</v>
      </c>
      <c r="F445">
        <f t="shared" si="101"/>
        <v>36287.327024952137</v>
      </c>
      <c r="G445">
        <f t="shared" si="102"/>
        <v>-2509.7933157432885</v>
      </c>
      <c r="H445">
        <f t="shared" si="103"/>
        <v>72714.852906443033</v>
      </c>
      <c r="I445">
        <f t="shared" si="104"/>
        <v>72758.153465391049</v>
      </c>
      <c r="J445" s="41">
        <f t="shared" si="105"/>
        <v>578.51324491873208</v>
      </c>
      <c r="K445">
        <f t="shared" si="106"/>
        <v>27.448461687124624</v>
      </c>
      <c r="L445">
        <f t="shared" si="107"/>
        <v>36.277486907674358</v>
      </c>
      <c r="M445" s="41">
        <f t="shared" si="108"/>
        <v>68.56811371183403</v>
      </c>
      <c r="N445" s="5">
        <f t="shared" si="109"/>
        <v>1.6611140214249977E-7</v>
      </c>
      <c r="O445" s="4">
        <f>SUM($N$54:N445)*0.1+$O$30</f>
        <v>1.3417517025336341E-6</v>
      </c>
      <c r="P445" s="4">
        <f>SUM($O$235:O445)</f>
        <v>1.1629223363299006E-4</v>
      </c>
      <c r="Q445" s="5">
        <f t="shared" si="110"/>
        <v>-4.8126537341174197E-6</v>
      </c>
      <c r="R445" s="4">
        <f>SUM($Q$54:Q445)*0.1+$O$8</f>
        <v>6.064215385735224E-5</v>
      </c>
      <c r="S445" s="4">
        <f>SUM($R$235:R445)</f>
        <v>2.1559044273935048E-2</v>
      </c>
      <c r="T445">
        <f t="shared" si="111"/>
        <v>6.0656995656643209E-5</v>
      </c>
      <c r="U445">
        <f t="shared" si="112"/>
        <v>2.1559357919221409E-2</v>
      </c>
      <c r="X445" s="1"/>
    </row>
    <row r="446" spans="1:24" x14ac:dyDescent="0.25">
      <c r="A446" s="7"/>
      <c r="B446">
        <f t="shared" si="97"/>
        <v>39.200000000000287</v>
      </c>
      <c r="C446">
        <f t="shared" si="98"/>
        <v>-349.17496710046828</v>
      </c>
      <c r="D446">
        <f t="shared" si="99"/>
        <v>536.53078104358633</v>
      </c>
      <c r="E446">
        <f t="shared" si="100"/>
        <v>-216.36149273648508</v>
      </c>
      <c r="F446">
        <f t="shared" si="101"/>
        <v>36287.327024952137</v>
      </c>
      <c r="G446">
        <f t="shared" si="102"/>
        <v>-2531.4294650169377</v>
      </c>
      <c r="H446">
        <f t="shared" si="103"/>
        <v>72900.811762981248</v>
      </c>
      <c r="I446">
        <f t="shared" si="104"/>
        <v>72944.749576909104</v>
      </c>
      <c r="J446" s="41">
        <f t="shared" si="105"/>
        <v>578.51324491873208</v>
      </c>
      <c r="K446">
        <f t="shared" si="106"/>
        <v>27.518856219888651</v>
      </c>
      <c r="L446">
        <f t="shared" si="107"/>
        <v>36.277486907674358</v>
      </c>
      <c r="M446" s="41">
        <f t="shared" si="108"/>
        <v>68.59632363808106</v>
      </c>
      <c r="N446" s="5">
        <f t="shared" si="109"/>
        <v>1.6754339698855581E-7</v>
      </c>
      <c r="O446" s="4">
        <f>SUM($N$54:N446)*0.1+$O$30</f>
        <v>1.3585060422324897E-6</v>
      </c>
      <c r="P446" s="4">
        <f>SUM($O$235:O446)</f>
        <v>1.1765073967522255E-4</v>
      </c>
      <c r="Q446" s="5">
        <f t="shared" si="110"/>
        <v>-4.8249614752396126E-6</v>
      </c>
      <c r="R446" s="4">
        <f>SUM($Q$54:Q446)*0.1+$O$8</f>
        <v>6.0159657709828269E-5</v>
      </c>
      <c r="S446" s="4">
        <f>SUM($R$235:R446)</f>
        <v>2.1619203931644876E-2</v>
      </c>
      <c r="T446">
        <f t="shared" si="111"/>
        <v>6.0174994428171586E-5</v>
      </c>
      <c r="U446">
        <f t="shared" si="112"/>
        <v>2.1619524054303216E-2</v>
      </c>
      <c r="X446" s="1"/>
    </row>
    <row r="447" spans="1:24" x14ac:dyDescent="0.25">
      <c r="A447" s="7"/>
      <c r="B447">
        <f t="shared" si="97"/>
        <v>39.300000000000288</v>
      </c>
      <c r="C447">
        <f t="shared" si="98"/>
        <v>-349.17496710046828</v>
      </c>
      <c r="D447">
        <f t="shared" si="99"/>
        <v>536.53078104358633</v>
      </c>
      <c r="E447">
        <f t="shared" si="100"/>
        <v>-216.36149273648508</v>
      </c>
      <c r="F447">
        <f t="shared" si="101"/>
        <v>36287.327024952137</v>
      </c>
      <c r="G447">
        <f t="shared" si="102"/>
        <v>-2553.0656142905864</v>
      </c>
      <c r="H447">
        <f t="shared" si="103"/>
        <v>73086.770619519477</v>
      </c>
      <c r="I447">
        <f t="shared" si="104"/>
        <v>73131.348843168002</v>
      </c>
      <c r="J447" s="41">
        <f t="shared" si="105"/>
        <v>578.51324491873208</v>
      </c>
      <c r="K447">
        <f t="shared" si="106"/>
        <v>27.589251942798104</v>
      </c>
      <c r="L447">
        <f t="shared" si="107"/>
        <v>36.277486907674358</v>
      </c>
      <c r="M447" s="41">
        <f t="shared" si="108"/>
        <v>68.624594656527066</v>
      </c>
      <c r="N447" s="5">
        <f t="shared" si="109"/>
        <v>1.6897539183461182E-7</v>
      </c>
      <c r="O447" s="4">
        <f>SUM($N$54:N447)*0.1+$O$30</f>
        <v>1.3754035814159509E-6</v>
      </c>
      <c r="P447" s="4">
        <f>SUM($O$235:O447)</f>
        <v>1.1902614325663849E-4</v>
      </c>
      <c r="Q447" s="5">
        <f t="shared" si="110"/>
        <v>-4.8372692163618063E-6</v>
      </c>
      <c r="R447" s="4">
        <f>SUM($Q$54:Q447)*0.1+$O$8</f>
        <v>5.9675930788192087E-5</v>
      </c>
      <c r="S447" s="4">
        <f>SUM($R$235:R447)</f>
        <v>2.1678879862433068E-2</v>
      </c>
      <c r="T447">
        <f t="shared" si="111"/>
        <v>5.9691778750920671E-5</v>
      </c>
      <c r="U447">
        <f t="shared" si="112"/>
        <v>2.1679206611695562E-2</v>
      </c>
      <c r="X447" s="1"/>
    </row>
    <row r="448" spans="1:24" x14ac:dyDescent="0.25">
      <c r="A448" s="7"/>
      <c r="B448">
        <f t="shared" si="97"/>
        <v>39.40000000000029</v>
      </c>
      <c r="C448">
        <f t="shared" si="98"/>
        <v>-349.17496710046828</v>
      </c>
      <c r="D448">
        <f t="shared" si="99"/>
        <v>536.53078104358633</v>
      </c>
      <c r="E448">
        <f t="shared" si="100"/>
        <v>-216.36149273648508</v>
      </c>
      <c r="F448">
        <f t="shared" si="101"/>
        <v>36287.327024952137</v>
      </c>
      <c r="G448">
        <f t="shared" si="102"/>
        <v>-2574.7017635642351</v>
      </c>
      <c r="H448">
        <f t="shared" si="103"/>
        <v>73272.729476057691</v>
      </c>
      <c r="I448">
        <f t="shared" si="104"/>
        <v>73317.951240080583</v>
      </c>
      <c r="J448" s="41">
        <f t="shared" si="105"/>
        <v>578.51324491873208</v>
      </c>
      <c r="K448">
        <f t="shared" si="106"/>
        <v>27.659648846765943</v>
      </c>
      <c r="L448">
        <f t="shared" si="107"/>
        <v>36.277486907674358</v>
      </c>
      <c r="M448" s="41">
        <f t="shared" si="108"/>
        <v>68.65292669169942</v>
      </c>
      <c r="N448" s="5">
        <f t="shared" si="109"/>
        <v>1.7040738668066784E-7</v>
      </c>
      <c r="O448" s="4">
        <f>SUM($N$54:N448)*0.1+$O$30</f>
        <v>1.3924443200840177E-6</v>
      </c>
      <c r="P448" s="4">
        <f>SUM($O$235:O448)</f>
        <v>1.2041858757672252E-4</v>
      </c>
      <c r="Q448" s="5">
        <f t="shared" si="110"/>
        <v>-4.849576957484E-6</v>
      </c>
      <c r="R448" s="4">
        <f>SUM($Q$54:Q448)*0.1+$O$8</f>
        <v>5.9190973092443694E-5</v>
      </c>
      <c r="S448" s="4">
        <f>SUM($R$235:R448)</f>
        <v>2.1738070835525512E-2</v>
      </c>
      <c r="T448">
        <f t="shared" si="111"/>
        <v>5.920734917909201E-5</v>
      </c>
      <c r="U448">
        <f t="shared" si="112"/>
        <v>2.1738404363857038E-2</v>
      </c>
      <c r="X448" s="1"/>
    </row>
    <row r="449" spans="1:24" x14ac:dyDescent="0.25">
      <c r="A449" s="7"/>
      <c r="B449">
        <f t="shared" si="97"/>
        <v>39.500000000000291</v>
      </c>
      <c r="C449">
        <f t="shared" si="98"/>
        <v>-349.17496710046828</v>
      </c>
      <c r="D449">
        <f t="shared" si="99"/>
        <v>536.53078104358633</v>
      </c>
      <c r="E449">
        <f t="shared" si="100"/>
        <v>-216.36149273648508</v>
      </c>
      <c r="F449">
        <f t="shared" si="101"/>
        <v>36287.327024952137</v>
      </c>
      <c r="G449">
        <f t="shared" si="102"/>
        <v>-2596.3379128378838</v>
      </c>
      <c r="H449">
        <f t="shared" si="103"/>
        <v>73458.688332595892</v>
      </c>
      <c r="I449">
        <f t="shared" si="104"/>
        <v>73504.556743803972</v>
      </c>
      <c r="J449" s="41">
        <f t="shared" si="105"/>
        <v>578.51324491873208</v>
      </c>
      <c r="K449">
        <f t="shared" si="106"/>
        <v>27.730046922797307</v>
      </c>
      <c r="L449">
        <f t="shared" si="107"/>
        <v>36.277486907674358</v>
      </c>
      <c r="M449" s="41">
        <f t="shared" si="108"/>
        <v>68.681319668087284</v>
      </c>
      <c r="N449" s="5">
        <f t="shared" si="109"/>
        <v>1.7183938152672385E-7</v>
      </c>
      <c r="O449" s="4">
        <f>SUM($N$54:N449)*0.1+$O$30</f>
        <v>1.4096282582366901E-6</v>
      </c>
      <c r="P449" s="4">
        <f>SUM($O$235:O449)</f>
        <v>1.2182821583495921E-4</v>
      </c>
      <c r="Q449" s="5">
        <f t="shared" si="110"/>
        <v>-4.861884698606192E-6</v>
      </c>
      <c r="R449" s="4">
        <f>SUM($Q$54:Q449)*0.1+$O$8</f>
        <v>5.8704784622583077E-5</v>
      </c>
      <c r="S449" s="4">
        <f>SUM($R$235:R449)</f>
        <v>2.1796775620148093E-2</v>
      </c>
      <c r="T449">
        <f t="shared" si="111"/>
        <v>5.8721706288307789E-5</v>
      </c>
      <c r="U449">
        <f t="shared" si="112"/>
        <v>2.1797116083309184E-2</v>
      </c>
      <c r="X449" s="1"/>
    </row>
    <row r="450" spans="1:24" x14ac:dyDescent="0.25">
      <c r="A450" s="7"/>
      <c r="B450">
        <f t="shared" si="97"/>
        <v>39.600000000000293</v>
      </c>
      <c r="C450">
        <f t="shared" si="98"/>
        <v>-349.17496710046828</v>
      </c>
      <c r="D450">
        <f t="shared" si="99"/>
        <v>536.53078104358633</v>
      </c>
      <c r="E450">
        <f t="shared" si="100"/>
        <v>-216.36149273648508</v>
      </c>
      <c r="F450">
        <f t="shared" si="101"/>
        <v>36287.327024952137</v>
      </c>
      <c r="G450">
        <f t="shared" si="102"/>
        <v>-2617.9740621115329</v>
      </c>
      <c r="H450">
        <f t="shared" si="103"/>
        <v>73644.647189134106</v>
      </c>
      <c r="I450">
        <f t="shared" si="104"/>
        <v>73691.165330736403</v>
      </c>
      <c r="J450" s="41">
        <f t="shared" si="105"/>
        <v>578.51324491873208</v>
      </c>
      <c r="K450">
        <f t="shared" si="106"/>
        <v>27.800446161988273</v>
      </c>
      <c r="L450">
        <f t="shared" si="107"/>
        <v>36.277486907674358</v>
      </c>
      <c r="M450" s="41">
        <f t="shared" si="108"/>
        <v>68.709773510142369</v>
      </c>
      <c r="N450" s="5">
        <f t="shared" si="109"/>
        <v>1.7327137637277989E-7</v>
      </c>
      <c r="O450" s="4">
        <f>SUM($N$54:N450)*0.1+$O$30</f>
        <v>1.4269553958739679E-6</v>
      </c>
      <c r="P450" s="4">
        <f>SUM($O$235:O450)</f>
        <v>1.2325517123083318E-4</v>
      </c>
      <c r="Q450" s="5">
        <f t="shared" si="110"/>
        <v>-4.8741924397283849E-6</v>
      </c>
      <c r="R450" s="4">
        <f>SUM($Q$54:Q450)*0.1+$O$8</f>
        <v>5.8217365378610236E-5</v>
      </c>
      <c r="S450" s="4">
        <f>SUM($R$235:R450)</f>
        <v>2.1854992985526702E-2</v>
      </c>
      <c r="T450">
        <f t="shared" si="111"/>
        <v>5.8234850676621638E-5</v>
      </c>
      <c r="U450">
        <f t="shared" si="112"/>
        <v>2.1855340542637547E-2</v>
      </c>
      <c r="X450" s="1"/>
    </row>
    <row r="451" spans="1:24" x14ac:dyDescent="0.25">
      <c r="A451" s="7"/>
      <c r="B451">
        <f t="shared" si="97"/>
        <v>39.700000000000294</v>
      </c>
      <c r="C451">
        <f t="shared" si="98"/>
        <v>-349.17496710046828</v>
      </c>
      <c r="D451">
        <f t="shared" si="99"/>
        <v>536.53078104358633</v>
      </c>
      <c r="E451">
        <f t="shared" si="100"/>
        <v>-216.36149273648508</v>
      </c>
      <c r="F451">
        <f t="shared" si="101"/>
        <v>36287.327024952137</v>
      </c>
      <c r="G451">
        <f t="shared" si="102"/>
        <v>-2639.6102113851816</v>
      </c>
      <c r="H451">
        <f t="shared" si="103"/>
        <v>73830.606045672335</v>
      </c>
      <c r="I451">
        <f t="shared" si="104"/>
        <v>73877.776977514135</v>
      </c>
      <c r="J451" s="41">
        <f t="shared" si="105"/>
        <v>578.51324491873208</v>
      </c>
      <c r="K451">
        <f t="shared" si="106"/>
        <v>27.870846555524736</v>
      </c>
      <c r="L451">
        <f t="shared" si="107"/>
        <v>36.277486907674358</v>
      </c>
      <c r="M451" s="41">
        <f t="shared" si="108"/>
        <v>68.738288142279615</v>
      </c>
      <c r="N451" s="5">
        <f t="shared" si="109"/>
        <v>1.7470337121883591E-7</v>
      </c>
      <c r="O451" s="4">
        <f>SUM($N$54:N451)*0.1+$O$30</f>
        <v>1.4444257329958516E-6</v>
      </c>
      <c r="P451" s="4">
        <f>SUM($O$235:O451)</f>
        <v>1.2469959696382904E-4</v>
      </c>
      <c r="Q451" s="5">
        <f t="shared" si="110"/>
        <v>-4.8865001808505786E-6</v>
      </c>
      <c r="R451" s="4">
        <f>SUM($Q$54:Q451)*0.1+$O$8</f>
        <v>5.7728715360525184E-5</v>
      </c>
      <c r="S451" s="4">
        <f>SUM($R$235:R451)</f>
        <v>2.1912721700887226E-2</v>
      </c>
      <c r="T451">
        <f t="shared" si="111"/>
        <v>5.7746782965587587E-5</v>
      </c>
      <c r="U451">
        <f t="shared" si="112"/>
        <v>2.1913076514492823E-2</v>
      </c>
      <c r="X451" s="1"/>
    </row>
    <row r="452" spans="1:24" x14ac:dyDescent="0.25">
      <c r="A452" s="7"/>
      <c r="B452">
        <f t="shared" si="97"/>
        <v>39.800000000000296</v>
      </c>
      <c r="C452">
        <f t="shared" si="98"/>
        <v>-349.17496710046828</v>
      </c>
      <c r="D452">
        <f t="shared" si="99"/>
        <v>536.53078104358633</v>
      </c>
      <c r="E452">
        <f t="shared" si="100"/>
        <v>-216.36149273648508</v>
      </c>
      <c r="F452">
        <f t="shared" si="101"/>
        <v>36287.327024952137</v>
      </c>
      <c r="G452">
        <f t="shared" si="102"/>
        <v>-2661.2463606588303</v>
      </c>
      <c r="H452">
        <f t="shared" si="103"/>
        <v>74016.56490221055</v>
      </c>
      <c r="I452">
        <f t="shared" si="104"/>
        <v>74064.3916610085</v>
      </c>
      <c r="J452" s="41">
        <f t="shared" si="105"/>
        <v>578.51324491873208</v>
      </c>
      <c r="K452">
        <f t="shared" si="106"/>
        <v>27.941248094681256</v>
      </c>
      <c r="L452">
        <f t="shared" si="107"/>
        <v>36.277486907674358</v>
      </c>
      <c r="M452" s="41">
        <f t="shared" si="108"/>
        <v>68.766863488878002</v>
      </c>
      <c r="N452" s="5">
        <f t="shared" si="109"/>
        <v>1.7613536606489192E-7</v>
      </c>
      <c r="O452" s="4">
        <f>SUM($N$54:N452)*0.1+$O$30</f>
        <v>1.462039269602341E-6</v>
      </c>
      <c r="P452" s="4">
        <f>SUM($O$235:O452)</f>
        <v>1.2616163623343138E-4</v>
      </c>
      <c r="Q452" s="5">
        <f t="shared" si="110"/>
        <v>-4.8988079219727714E-6</v>
      </c>
      <c r="R452" s="4">
        <f>SUM($Q$54:Q452)*0.1+$O$8</f>
        <v>5.7238834568327894E-5</v>
      </c>
      <c r="S452" s="4">
        <f>SUM($R$235:R452)</f>
        <v>2.1969960535455555E-2</v>
      </c>
      <c r="T452">
        <f t="shared" si="111"/>
        <v>5.7257503801390672E-5</v>
      </c>
      <c r="U452">
        <f t="shared" si="112"/>
        <v>2.1970322771591947E-2</v>
      </c>
      <c r="X452" s="1"/>
    </row>
    <row r="453" spans="1:24" x14ac:dyDescent="0.25">
      <c r="A453" s="7"/>
      <c r="B453">
        <f t="shared" si="97"/>
        <v>39.900000000000297</v>
      </c>
      <c r="C453">
        <f t="shared" si="98"/>
        <v>-349.17496710046828</v>
      </c>
      <c r="D453">
        <f t="shared" si="99"/>
        <v>536.53078104358633</v>
      </c>
      <c r="E453">
        <f t="shared" si="100"/>
        <v>-216.36149273648508</v>
      </c>
      <c r="F453">
        <f t="shared" si="101"/>
        <v>36287.327024952137</v>
      </c>
      <c r="G453">
        <f t="shared" si="102"/>
        <v>-2682.882509932479</v>
      </c>
      <c r="H453">
        <f t="shared" si="103"/>
        <v>74202.523758748765</v>
      </c>
      <c r="I453">
        <f t="shared" si="104"/>
        <v>74251.009358323048</v>
      </c>
      <c r="J453" s="41">
        <f t="shared" si="105"/>
        <v>578.51324491873208</v>
      </c>
      <c r="K453">
        <f t="shared" si="106"/>
        <v>28.011650770820012</v>
      </c>
      <c r="L453">
        <f t="shared" si="107"/>
        <v>36.277486907674358</v>
      </c>
      <c r="M453" s="41">
        <f t="shared" si="108"/>
        <v>68.795499474281272</v>
      </c>
      <c r="N453" s="5">
        <f t="shared" si="109"/>
        <v>1.7756736091094791E-7</v>
      </c>
      <c r="O453" s="4">
        <f>SUM($N$54:N453)*0.1+$O$30</f>
        <v>1.4797960056934358E-6</v>
      </c>
      <c r="P453" s="4">
        <f>SUM($O$235:O453)</f>
        <v>1.2764143223912482E-4</v>
      </c>
      <c r="Q453" s="5">
        <f t="shared" si="110"/>
        <v>-4.9111156630949643E-6</v>
      </c>
      <c r="R453" s="4">
        <f>SUM($Q$54:Q453)*0.1+$O$8</f>
        <v>5.6747723002018393E-5</v>
      </c>
      <c r="S453" s="4">
        <f>SUM($R$235:R453)</f>
        <v>2.2026708258457574E-2</v>
      </c>
      <c r="T453">
        <f t="shared" si="111"/>
        <v>5.6767013856043842E-5</v>
      </c>
      <c r="U453">
        <f t="shared" si="112"/>
        <v>2.2027078086719245E-2</v>
      </c>
      <c r="X453" s="1"/>
    </row>
    <row r="454" spans="1:24" x14ac:dyDescent="0.25">
      <c r="A454" s="7"/>
      <c r="B454">
        <f t="shared" si="97"/>
        <v>40.000000000000298</v>
      </c>
      <c r="C454">
        <f t="shared" si="98"/>
        <v>-349.17496710046828</v>
      </c>
      <c r="D454">
        <f t="shared" si="99"/>
        <v>536.53078104358633</v>
      </c>
      <c r="E454">
        <f t="shared" si="100"/>
        <v>-216.36149273648508</v>
      </c>
      <c r="F454">
        <f t="shared" si="101"/>
        <v>36287.327024952137</v>
      </c>
      <c r="G454">
        <f t="shared" si="102"/>
        <v>-2704.5186592061282</v>
      </c>
      <c r="H454">
        <f t="shared" si="103"/>
        <v>74388.482615286994</v>
      </c>
      <c r="I454">
        <f t="shared" si="104"/>
        <v>74437.630046790509</v>
      </c>
      <c r="J454" s="41">
        <f t="shared" si="105"/>
        <v>578.51324491873208</v>
      </c>
      <c r="K454">
        <f t="shared" si="106"/>
        <v>28.082054575389634</v>
      </c>
      <c r="L454">
        <f t="shared" si="107"/>
        <v>36.277486907674358</v>
      </c>
      <c r="M454" s="41">
        <f t="shared" si="108"/>
        <v>68.82419602279866</v>
      </c>
      <c r="N454" s="5">
        <f t="shared" si="109"/>
        <v>1.7899935575700395E-7</v>
      </c>
      <c r="O454" s="4">
        <f>SUM($N$54:N454)*0.1+$O$30</f>
        <v>1.4976959412691361E-6</v>
      </c>
      <c r="P454" s="4">
        <f>SUM($O$235:O454)</f>
        <v>1.2913912818039396E-4</v>
      </c>
      <c r="Q454" s="5">
        <f t="shared" si="110"/>
        <v>-4.9234234042171588E-6</v>
      </c>
      <c r="R454" s="4">
        <f>SUM($Q$54:Q454)*0.1+$O$8</f>
        <v>5.6255380661596682E-5</v>
      </c>
      <c r="S454" s="4">
        <f>SUM($R$235:R454)</f>
        <v>2.2082963639119171E-2</v>
      </c>
      <c r="T454">
        <f t="shared" si="111"/>
        <v>5.6275313828655282E-5</v>
      </c>
      <c r="U454">
        <f t="shared" si="112"/>
        <v>2.2083341232727594E-2</v>
      </c>
      <c r="X454" s="1"/>
    </row>
    <row r="455" spans="1:24" x14ac:dyDescent="0.25">
      <c r="A455" s="7"/>
      <c r="B455">
        <f t="shared" si="97"/>
        <v>40.1000000000003</v>
      </c>
      <c r="C455">
        <f t="shared" si="98"/>
        <v>-349.17496710046828</v>
      </c>
      <c r="D455">
        <f t="shared" si="99"/>
        <v>536.53078104358633</v>
      </c>
      <c r="E455">
        <f t="shared" si="100"/>
        <v>-216.36149273648508</v>
      </c>
      <c r="F455">
        <f t="shared" si="101"/>
        <v>36287.327024952137</v>
      </c>
      <c r="G455">
        <f t="shared" si="102"/>
        <v>-2726.1548084797769</v>
      </c>
      <c r="H455">
        <f t="shared" si="103"/>
        <v>74574.441471825208</v>
      </c>
      <c r="I455">
        <f t="shared" si="104"/>
        <v>74624.253703970011</v>
      </c>
      <c r="J455" s="41">
        <f t="shared" si="105"/>
        <v>578.51324491873208</v>
      </c>
      <c r="K455">
        <f t="shared" si="106"/>
        <v>28.152459499924166</v>
      </c>
      <c r="L455">
        <f t="shared" si="107"/>
        <v>36.277486907674358</v>
      </c>
      <c r="M455" s="41">
        <f t="shared" si="108"/>
        <v>68.852953058705651</v>
      </c>
      <c r="N455" s="5">
        <f t="shared" si="109"/>
        <v>1.8043135060305996E-7</v>
      </c>
      <c r="O455" s="4">
        <f>SUM($N$54:N455)*0.1+$O$30</f>
        <v>1.5157390763294423E-6</v>
      </c>
      <c r="P455" s="4">
        <f>SUM($O$235:O455)</f>
        <v>1.306548672567234E-4</v>
      </c>
      <c r="Q455" s="5">
        <f t="shared" si="110"/>
        <v>-4.9357311453393517E-6</v>
      </c>
      <c r="R455" s="4">
        <f>SUM($Q$54:Q455)*0.1+$O$8</f>
        <v>5.5761807547062759E-5</v>
      </c>
      <c r="S455" s="4">
        <f>SUM($R$235:R455)</f>
        <v>2.2138725446666233E-2</v>
      </c>
      <c r="T455">
        <f t="shared" si="111"/>
        <v>5.5782404446771364E-5</v>
      </c>
      <c r="U455">
        <f t="shared" si="112"/>
        <v>2.2139110982539588E-2</v>
      </c>
      <c r="X455" s="1"/>
    </row>
    <row r="456" spans="1:24" x14ac:dyDescent="0.25">
      <c r="A456" s="7"/>
      <c r="B456">
        <f t="shared" si="97"/>
        <v>40.200000000000301</v>
      </c>
      <c r="C456">
        <f t="shared" si="98"/>
        <v>-349.17496710046828</v>
      </c>
      <c r="D456">
        <f t="shared" si="99"/>
        <v>536.53078104358633</v>
      </c>
      <c r="E456">
        <f t="shared" si="100"/>
        <v>-216.36149273648508</v>
      </c>
      <c r="F456">
        <f t="shared" si="101"/>
        <v>36287.327024952137</v>
      </c>
      <c r="G456">
        <f t="shared" si="102"/>
        <v>-2747.7909577534256</v>
      </c>
      <c r="H456">
        <f t="shared" si="103"/>
        <v>74760.400328363423</v>
      </c>
      <c r="I456">
        <f t="shared" si="104"/>
        <v>74810.880307644242</v>
      </c>
      <c r="J456" s="41">
        <f t="shared" si="105"/>
        <v>578.51324491873208</v>
      </c>
      <c r="K456">
        <f t="shared" si="106"/>
        <v>28.222865536041986</v>
      </c>
      <c r="L456">
        <f t="shared" si="107"/>
        <v>36.277486907674358</v>
      </c>
      <c r="M456" s="41">
        <f t="shared" si="108"/>
        <v>68.881770506244692</v>
      </c>
      <c r="N456" s="5">
        <f t="shared" si="109"/>
        <v>1.8186334544911598E-7</v>
      </c>
      <c r="O456" s="4">
        <f>SUM($N$54:N456)*0.1+$O$30</f>
        <v>1.5339254108743537E-6</v>
      </c>
      <c r="P456" s="4">
        <f>SUM($O$235:O456)</f>
        <v>1.3218879266759775E-4</v>
      </c>
      <c r="Q456" s="5">
        <f t="shared" si="110"/>
        <v>-4.9480388864615446E-6</v>
      </c>
      <c r="R456" s="4">
        <f>SUM($Q$54:Q456)*0.1+$O$8</f>
        <v>5.5267003658416599E-5</v>
      </c>
      <c r="S456" s="4">
        <f>SUM($R$235:R456)</f>
        <v>2.2193992450324648E-2</v>
      </c>
      <c r="T456">
        <f t="shared" si="111"/>
        <v>5.5288286467800392E-5</v>
      </c>
      <c r="U456">
        <f t="shared" si="112"/>
        <v>2.2194386109148739E-2</v>
      </c>
      <c r="X456" s="1"/>
    </row>
    <row r="457" spans="1:24" x14ac:dyDescent="0.25">
      <c r="A457" s="7"/>
      <c r="B457">
        <f t="shared" si="97"/>
        <v>40.300000000000303</v>
      </c>
      <c r="C457">
        <f t="shared" si="98"/>
        <v>-349.17496710046828</v>
      </c>
      <c r="D457">
        <f t="shared" si="99"/>
        <v>536.53078104358633</v>
      </c>
      <c r="E457">
        <f t="shared" si="100"/>
        <v>-216.36149273648508</v>
      </c>
      <c r="F457">
        <f t="shared" si="101"/>
        <v>36287.327024952137</v>
      </c>
      <c r="G457">
        <f t="shared" si="102"/>
        <v>-2769.4271070270743</v>
      </c>
      <c r="H457">
        <f t="shared" si="103"/>
        <v>74946.359184901652</v>
      </c>
      <c r="I457">
        <f t="shared" si="104"/>
        <v>74997.509835816745</v>
      </c>
      <c r="J457" s="41">
        <f t="shared" si="105"/>
        <v>578.51324491873208</v>
      </c>
      <c r="K457">
        <f t="shared" si="106"/>
        <v>28.293272675444801</v>
      </c>
      <c r="L457">
        <f t="shared" si="107"/>
        <v>36.277486907674358</v>
      </c>
      <c r="M457" s="41">
        <f t="shared" si="108"/>
        <v>68.910648289625939</v>
      </c>
      <c r="N457" s="5">
        <f t="shared" si="109"/>
        <v>1.8329534029517199E-7</v>
      </c>
      <c r="O457" s="4">
        <f>SUM($N$54:N457)*0.1+$O$30</f>
        <v>1.552254944903871E-6</v>
      </c>
      <c r="P457" s="4">
        <f>SUM($O$235:O457)</f>
        <v>1.3374104761250163E-4</v>
      </c>
      <c r="Q457" s="5">
        <f t="shared" si="110"/>
        <v>-4.9603466275837383E-6</v>
      </c>
      <c r="R457" s="4">
        <f>SUM($Q$54:Q457)*0.1+$O$8</f>
        <v>5.4770968995658227E-5</v>
      </c>
      <c r="S457" s="4">
        <f>SUM($R$235:R457)</f>
        <v>2.2248763419320305E-2</v>
      </c>
      <c r="T457">
        <f t="shared" si="111"/>
        <v>5.4792960680522939E-5</v>
      </c>
      <c r="U457">
        <f t="shared" si="112"/>
        <v>2.2249165385620689E-2</v>
      </c>
      <c r="X457" s="1"/>
    </row>
    <row r="458" spans="1:24" x14ac:dyDescent="0.25">
      <c r="A458" s="7"/>
      <c r="B458">
        <f t="shared" si="97"/>
        <v>40.400000000000304</v>
      </c>
      <c r="C458">
        <f t="shared" si="98"/>
        <v>-349.17496710046828</v>
      </c>
      <c r="D458">
        <f t="shared" si="99"/>
        <v>536.53078104358633</v>
      </c>
      <c r="E458">
        <f t="shared" si="100"/>
        <v>-216.36149273648508</v>
      </c>
      <c r="F458">
        <f t="shared" si="101"/>
        <v>36287.327024952137</v>
      </c>
      <c r="G458">
        <f t="shared" si="102"/>
        <v>-2791.0632563007234</v>
      </c>
      <c r="H458">
        <f t="shared" si="103"/>
        <v>75132.318041439867</v>
      </c>
      <c r="I458">
        <f t="shared" si="104"/>
        <v>75184.142266709023</v>
      </c>
      <c r="J458" s="41">
        <f t="shared" si="105"/>
        <v>578.51324491873208</v>
      </c>
      <c r="K458">
        <f t="shared" si="106"/>
        <v>28.363680909916535</v>
      </c>
      <c r="L458">
        <f t="shared" si="107"/>
        <v>36.277486907674358</v>
      </c>
      <c r="M458" s="41">
        <f t="shared" si="108"/>
        <v>68.939586333027975</v>
      </c>
      <c r="N458" s="5">
        <f t="shared" si="109"/>
        <v>1.8472733514122803E-7</v>
      </c>
      <c r="O458" s="4">
        <f>SUM($N$54:N458)*0.1+$O$30</f>
        <v>1.5707276784179937E-6</v>
      </c>
      <c r="P458" s="4">
        <f>SUM($O$235:O458)</f>
        <v>1.3531177529091962E-4</v>
      </c>
      <c r="Q458" s="5">
        <f t="shared" si="110"/>
        <v>-4.9726543687059311E-6</v>
      </c>
      <c r="R458" s="4">
        <f>SUM($Q$54:Q458)*0.1+$O$8</f>
        <v>5.4273703558787632E-5</v>
      </c>
      <c r="S458" s="4">
        <f>SUM($R$235:R458)</f>
        <v>2.2303037122879094E-2</v>
      </c>
      <c r="T458">
        <f t="shared" si="111"/>
        <v>5.4296427906694795E-5</v>
      </c>
      <c r="U458">
        <f t="shared" si="112"/>
        <v>2.2303447585094449E-2</v>
      </c>
      <c r="X458" s="1"/>
    </row>
    <row r="459" spans="1:24" x14ac:dyDescent="0.25">
      <c r="A459" s="7"/>
      <c r="B459">
        <f t="shared" si="97"/>
        <v>40.500000000000306</v>
      </c>
      <c r="C459">
        <f t="shared" si="98"/>
        <v>-349.17496710046828</v>
      </c>
      <c r="D459">
        <f t="shared" si="99"/>
        <v>536.53078104358633</v>
      </c>
      <c r="E459">
        <f t="shared" si="100"/>
        <v>-216.36149273648508</v>
      </c>
      <c r="F459">
        <f t="shared" si="101"/>
        <v>36287.327024952137</v>
      </c>
      <c r="G459">
        <f t="shared" si="102"/>
        <v>-2812.6994055743721</v>
      </c>
      <c r="H459">
        <f t="shared" si="103"/>
        <v>75318.276897978081</v>
      </c>
      <c r="I459">
        <f t="shared" si="104"/>
        <v>75370.777578758047</v>
      </c>
      <c r="J459" s="41">
        <f t="shared" si="105"/>
        <v>578.51324491873208</v>
      </c>
      <c r="K459">
        <f t="shared" si="106"/>
        <v>28.434090231322401</v>
      </c>
      <c r="L459">
        <f t="shared" si="107"/>
        <v>36.277486907674358</v>
      </c>
      <c r="M459" s="41">
        <f t="shared" si="108"/>
        <v>68.968584560598586</v>
      </c>
      <c r="N459" s="5">
        <f t="shared" si="109"/>
        <v>1.8615932998728405E-7</v>
      </c>
      <c r="O459" s="4">
        <f>SUM($N$54:N459)*0.1+$O$30</f>
        <v>1.5893436114167221E-6</v>
      </c>
      <c r="P459" s="4">
        <f>SUM($O$235:O459)</f>
        <v>1.3690111890233634E-4</v>
      </c>
      <c r="Q459" s="5">
        <f t="shared" si="110"/>
        <v>-4.9849621098281248E-6</v>
      </c>
      <c r="R459" s="4">
        <f>SUM($Q$54:Q459)*0.1+$O$8</f>
        <v>5.3775207347804812E-5</v>
      </c>
      <c r="S459" s="4">
        <f>SUM($R$235:R459)</f>
        <v>2.2356812330226898E-2</v>
      </c>
      <c r="T459">
        <f t="shared" si="111"/>
        <v>5.3798689002749422E-5</v>
      </c>
      <c r="U459">
        <f t="shared" si="112"/>
        <v>2.2357231480783623E-2</v>
      </c>
      <c r="X459" s="1"/>
    </row>
    <row r="460" spans="1:24" x14ac:dyDescent="0.25">
      <c r="A460" s="7"/>
      <c r="B460">
        <f t="shared" si="97"/>
        <v>40.600000000000307</v>
      </c>
      <c r="C460">
        <f t="shared" si="98"/>
        <v>-349.17496710046828</v>
      </c>
      <c r="D460">
        <f t="shared" si="99"/>
        <v>536.53078104358633</v>
      </c>
      <c r="E460">
        <f t="shared" si="100"/>
        <v>-216.36149273648508</v>
      </c>
      <c r="F460">
        <f t="shared" si="101"/>
        <v>36287.327024952137</v>
      </c>
      <c r="G460">
        <f t="shared" si="102"/>
        <v>-2834.3355548480208</v>
      </c>
      <c r="H460">
        <f t="shared" si="103"/>
        <v>75504.23575451631</v>
      </c>
      <c r="I460">
        <f t="shared" si="104"/>
        <v>75557.41575061348</v>
      </c>
      <c r="J460" s="41">
        <f t="shared" si="105"/>
        <v>578.51324491873208</v>
      </c>
      <c r="K460">
        <f t="shared" si="106"/>
        <v>28.504500631607858</v>
      </c>
      <c r="L460">
        <f t="shared" si="107"/>
        <v>36.277486907674358</v>
      </c>
      <c r="M460" s="41">
        <f t="shared" si="108"/>
        <v>68.997642896455432</v>
      </c>
      <c r="N460" s="5">
        <f t="shared" si="109"/>
        <v>1.8759132483334006E-7</v>
      </c>
      <c r="O460" s="4">
        <f>SUM($N$54:N460)*0.1+$O$30</f>
        <v>1.6081027439000562E-6</v>
      </c>
      <c r="P460" s="4">
        <f>SUM($O$235:O460)</f>
        <v>1.385092216462364E-4</v>
      </c>
      <c r="Q460" s="5">
        <f t="shared" si="110"/>
        <v>-4.9972698509503186E-6</v>
      </c>
      <c r="R460" s="4">
        <f>SUM($Q$54:Q460)*0.1+$O$8</f>
        <v>5.3275480362709795E-5</v>
      </c>
      <c r="S460" s="4">
        <f>SUM($R$235:R460)</f>
        <v>2.2410087810589608E-2</v>
      </c>
      <c r="T460">
        <f t="shared" si="111"/>
        <v>5.3299744861607133E-5</v>
      </c>
      <c r="U460">
        <f t="shared" si="112"/>
        <v>2.241051584597771E-2</v>
      </c>
      <c r="X460" s="1"/>
    </row>
    <row r="461" spans="1:24" x14ac:dyDescent="0.25">
      <c r="A461" s="7"/>
      <c r="B461">
        <f t="shared" si="97"/>
        <v>40.700000000000308</v>
      </c>
      <c r="C461">
        <f t="shared" si="98"/>
        <v>-349.17496710046828</v>
      </c>
      <c r="D461">
        <f t="shared" si="99"/>
        <v>536.53078104358633</v>
      </c>
      <c r="E461">
        <f t="shared" si="100"/>
        <v>-216.36149273648508</v>
      </c>
      <c r="F461">
        <f t="shared" si="101"/>
        <v>36287.327024952137</v>
      </c>
      <c r="G461">
        <f t="shared" si="102"/>
        <v>-2855.9717041216695</v>
      </c>
      <c r="H461">
        <f t="shared" si="103"/>
        <v>75690.194611054525</v>
      </c>
      <c r="I461">
        <f t="shared" si="104"/>
        <v>75744.056761135071</v>
      </c>
      <c r="J461" s="41">
        <f t="shared" si="105"/>
        <v>578.51324491873208</v>
      </c>
      <c r="K461">
        <f t="shared" si="106"/>
        <v>28.574912102797612</v>
      </c>
      <c r="L461">
        <f t="shared" si="107"/>
        <v>36.277486907674358</v>
      </c>
      <c r="M461" s="41">
        <f t="shared" si="108"/>
        <v>69.026761264686783</v>
      </c>
      <c r="N461" s="5">
        <f t="shared" si="109"/>
        <v>1.8902331967939605E-7</v>
      </c>
      <c r="O461" s="4">
        <f>SUM($N$54:N461)*0.1+$O$30</f>
        <v>1.6270050758679959E-6</v>
      </c>
      <c r="P461" s="4">
        <f>SUM($O$235:O461)</f>
        <v>1.401362267221044E-4</v>
      </c>
      <c r="Q461" s="5">
        <f t="shared" si="110"/>
        <v>-5.0095775920725114E-6</v>
      </c>
      <c r="R461" s="4">
        <f>SUM($Q$54:Q461)*0.1+$O$8</f>
        <v>5.277452260350254E-5</v>
      </c>
      <c r="S461" s="4">
        <f>SUM($R$235:R461)</f>
        <v>2.2462862333193112E-2</v>
      </c>
      <c r="T461">
        <f t="shared" si="111"/>
        <v>5.2799596414598671E-5</v>
      </c>
      <c r="U461">
        <f t="shared" si="112"/>
        <v>2.2463299454043385E-2</v>
      </c>
      <c r="X461" s="1"/>
    </row>
    <row r="462" spans="1:24" x14ac:dyDescent="0.25">
      <c r="A462" s="7"/>
      <c r="B462">
        <f t="shared" si="97"/>
        <v>40.80000000000031</v>
      </c>
      <c r="C462">
        <f t="shared" si="98"/>
        <v>-349.17496710046828</v>
      </c>
      <c r="D462">
        <f t="shared" si="99"/>
        <v>536.53078104358633</v>
      </c>
      <c r="E462">
        <f t="shared" si="100"/>
        <v>-216.36149273648508</v>
      </c>
      <c r="F462">
        <f t="shared" si="101"/>
        <v>36287.327024952137</v>
      </c>
      <c r="G462">
        <f t="shared" si="102"/>
        <v>-2877.6078533953187</v>
      </c>
      <c r="H462">
        <f t="shared" si="103"/>
        <v>75876.15346759274</v>
      </c>
      <c r="I462">
        <f t="shared" si="104"/>
        <v>75930.700589390108</v>
      </c>
      <c r="J462" s="41">
        <f t="shared" si="105"/>
        <v>578.51324491873208</v>
      </c>
      <c r="K462">
        <f t="shared" si="106"/>
        <v>28.645324636994669</v>
      </c>
      <c r="L462">
        <f t="shared" si="107"/>
        <v>36.277486907674358</v>
      </c>
      <c r="M462" s="41">
        <f t="shared" si="108"/>
        <v>69.055939589352249</v>
      </c>
      <c r="N462" s="5">
        <f t="shared" si="109"/>
        <v>1.9045531452545209E-7</v>
      </c>
      <c r="O462" s="4">
        <f>SUM($N$54:N462)*0.1+$O$30</f>
        <v>1.6460506073205411E-6</v>
      </c>
      <c r="P462" s="4">
        <f>SUM($O$235:O462)</f>
        <v>1.4178227732942493E-4</v>
      </c>
      <c r="Q462" s="5">
        <f t="shared" si="110"/>
        <v>-5.0218853331947043E-6</v>
      </c>
      <c r="R462" s="4">
        <f>SUM($Q$54:Q462)*0.1+$O$8</f>
        <v>5.227233407018306E-5</v>
      </c>
      <c r="S462" s="4">
        <f>SUM($R$235:R462)</f>
        <v>2.2515134667263296E-2</v>
      </c>
      <c r="T462">
        <f t="shared" si="111"/>
        <v>5.2298244633512137E-5</v>
      </c>
      <c r="U462">
        <f t="shared" si="112"/>
        <v>2.2515581078425807E-2</v>
      </c>
      <c r="X462" s="1"/>
    </row>
    <row r="463" spans="1:24" x14ac:dyDescent="0.25">
      <c r="A463" s="7"/>
      <c r="B463">
        <f t="shared" si="97"/>
        <v>40.900000000000311</v>
      </c>
      <c r="C463">
        <f t="shared" si="98"/>
        <v>-349.17496710046828</v>
      </c>
      <c r="D463">
        <f t="shared" si="99"/>
        <v>536.53078104358633</v>
      </c>
      <c r="E463">
        <f t="shared" si="100"/>
        <v>-216.36149273648508</v>
      </c>
      <c r="F463">
        <f t="shared" si="101"/>
        <v>36287.327024952137</v>
      </c>
      <c r="G463">
        <f t="shared" si="102"/>
        <v>-2899.2440026689674</v>
      </c>
      <c r="H463">
        <f t="shared" si="103"/>
        <v>76062.112324130969</v>
      </c>
      <c r="I463">
        <f t="shared" si="104"/>
        <v>76117.34721465093</v>
      </c>
      <c r="J463" s="41">
        <f t="shared" si="105"/>
        <v>578.51324491873208</v>
      </c>
      <c r="K463">
        <f t="shared" si="106"/>
        <v>28.715738226379393</v>
      </c>
      <c r="L463">
        <f t="shared" si="107"/>
        <v>36.277486907674358</v>
      </c>
      <c r="M463" s="41">
        <f t="shared" si="108"/>
        <v>69.085177794483528</v>
      </c>
      <c r="N463" s="5">
        <f t="shared" si="109"/>
        <v>1.9188730937150811E-7</v>
      </c>
      <c r="O463" s="4">
        <f>SUM($N$54:N463)*0.1+$O$30</f>
        <v>1.6652393382576919E-6</v>
      </c>
      <c r="P463" s="4">
        <f>SUM($O$235:O463)</f>
        <v>1.4344751666768262E-4</v>
      </c>
      <c r="Q463" s="5">
        <f t="shared" si="110"/>
        <v>-5.0341930743168988E-6</v>
      </c>
      <c r="R463" s="4">
        <f>SUM($Q$54:Q463)*0.1+$O$8</f>
        <v>5.176891476275137E-5</v>
      </c>
      <c r="S463" s="4">
        <f>SUM($R$235:R463)</f>
        <v>2.2566903582026048E-2</v>
      </c>
      <c r="T463">
        <f t="shared" si="111"/>
        <v>5.1795690532772105E-5</v>
      </c>
      <c r="U463">
        <f t="shared" si="112"/>
        <v>2.2567359492649958E-2</v>
      </c>
      <c r="X463" s="1"/>
    </row>
    <row r="464" spans="1:24" x14ac:dyDescent="0.25">
      <c r="A464" s="7"/>
      <c r="B464">
        <f t="shared" si="97"/>
        <v>41.000000000000313</v>
      </c>
      <c r="C464">
        <f t="shared" si="98"/>
        <v>-349.17496710046828</v>
      </c>
      <c r="D464">
        <f t="shared" si="99"/>
        <v>536.53078104358633</v>
      </c>
      <c r="E464">
        <f t="shared" si="100"/>
        <v>-216.36149273648508</v>
      </c>
      <c r="F464">
        <f t="shared" si="101"/>
        <v>36287.327024952137</v>
      </c>
      <c r="G464">
        <f t="shared" si="102"/>
        <v>-2920.8801519426161</v>
      </c>
      <c r="H464">
        <f t="shared" si="103"/>
        <v>76248.071180669183</v>
      </c>
      <c r="I464">
        <f t="shared" si="104"/>
        <v>76303.996616392295</v>
      </c>
      <c r="J464" s="41">
        <f t="shared" si="105"/>
        <v>578.51324491873208</v>
      </c>
      <c r="K464">
        <f t="shared" si="106"/>
        <v>28.78615286320851</v>
      </c>
      <c r="L464">
        <f t="shared" si="107"/>
        <v>36.277486907674358</v>
      </c>
      <c r="M464" s="41">
        <f t="shared" si="108"/>
        <v>69.114475804085075</v>
      </c>
      <c r="N464" s="5">
        <f t="shared" si="109"/>
        <v>1.9331930421756412E-7</v>
      </c>
      <c r="O464" s="4">
        <f>SUM($N$54:N464)*0.1+$O$30</f>
        <v>1.6845712686794482E-6</v>
      </c>
      <c r="P464" s="4">
        <f>SUM($O$235:O464)</f>
        <v>1.4513208793636207E-4</v>
      </c>
      <c r="Q464" s="5">
        <f t="shared" si="110"/>
        <v>-5.0465008154390917E-6</v>
      </c>
      <c r="R464" s="4">
        <f>SUM($Q$54:Q464)*0.1+$O$8</f>
        <v>5.1264264681207455E-5</v>
      </c>
      <c r="S464" s="4">
        <f>SUM($R$235:R464)</f>
        <v>2.2618167846707254E-2</v>
      </c>
      <c r="T464">
        <f t="shared" si="111"/>
        <v>5.1291935171761211E-5</v>
      </c>
      <c r="U464">
        <f t="shared" si="112"/>
        <v>2.2618633470321999E-2</v>
      </c>
      <c r="X464" s="1"/>
    </row>
    <row r="465" spans="1:24" x14ac:dyDescent="0.25">
      <c r="A465" s="7"/>
      <c r="B465">
        <f t="shared" si="97"/>
        <v>41.100000000000314</v>
      </c>
      <c r="C465">
        <f t="shared" si="98"/>
        <v>-349.17496710046828</v>
      </c>
      <c r="D465">
        <f t="shared" si="99"/>
        <v>536.53078104358633</v>
      </c>
      <c r="E465">
        <f t="shared" si="100"/>
        <v>-216.36149273648508</v>
      </c>
      <c r="F465">
        <f t="shared" si="101"/>
        <v>36287.327024952137</v>
      </c>
      <c r="G465">
        <f t="shared" si="102"/>
        <v>-2942.5163012162648</v>
      </c>
      <c r="H465">
        <f t="shared" si="103"/>
        <v>76434.030037207398</v>
      </c>
      <c r="I465">
        <f t="shared" si="104"/>
        <v>76490.648774289046</v>
      </c>
      <c r="J465" s="41">
        <f t="shared" si="105"/>
        <v>578.51324491873208</v>
      </c>
      <c r="K465">
        <f t="shared" si="106"/>
        <v>28.856568539814226</v>
      </c>
      <c r="L465">
        <f t="shared" si="107"/>
        <v>36.277486907674358</v>
      </c>
      <c r="M465" s="41">
        <f t="shared" si="108"/>
        <v>69.143833542134828</v>
      </c>
      <c r="N465" s="5">
        <f t="shared" si="109"/>
        <v>1.9475129906362014E-7</v>
      </c>
      <c r="O465" s="4">
        <f>SUM($N$54:N465)*0.1+$O$30</f>
        <v>1.7040463985858102E-6</v>
      </c>
      <c r="P465" s="4">
        <f>SUM($O$235:O465)</f>
        <v>1.4683613433494788E-4</v>
      </c>
      <c r="Q465" s="5">
        <f t="shared" si="110"/>
        <v>-5.0588085565612846E-6</v>
      </c>
      <c r="R465" s="4">
        <f>SUM($Q$54:Q465)*0.1+$O$8</f>
        <v>5.0758383825551316E-5</v>
      </c>
      <c r="S465" s="4">
        <f>SUM($R$235:R465)</f>
        <v>2.2668926230532807E-2</v>
      </c>
      <c r="T465">
        <f t="shared" si="111"/>
        <v>5.0786979657295266E-5</v>
      </c>
      <c r="U465">
        <f t="shared" si="112"/>
        <v>2.266940178513065E-2</v>
      </c>
      <c r="X465" s="1"/>
    </row>
    <row r="466" spans="1:24" x14ac:dyDescent="0.25">
      <c r="A466" s="7"/>
      <c r="B466">
        <f t="shared" si="97"/>
        <v>41.200000000000315</v>
      </c>
      <c r="C466">
        <f t="shared" si="98"/>
        <v>-349.17496710046828</v>
      </c>
      <c r="D466">
        <f t="shared" si="99"/>
        <v>536.53078104358633</v>
      </c>
      <c r="E466">
        <f t="shared" si="100"/>
        <v>-216.36149273648508</v>
      </c>
      <c r="F466">
        <f t="shared" si="101"/>
        <v>36287.327024952137</v>
      </c>
      <c r="G466">
        <f t="shared" si="102"/>
        <v>-2964.1524504899139</v>
      </c>
      <c r="H466">
        <f t="shared" si="103"/>
        <v>76619.988893745627</v>
      </c>
      <c r="I466">
        <f t="shared" si="104"/>
        <v>76677.303668213644</v>
      </c>
      <c r="J466" s="41">
        <f t="shared" si="105"/>
        <v>578.51324491873208</v>
      </c>
      <c r="K466">
        <f t="shared" si="106"/>
        <v>28.926985248603309</v>
      </c>
      <c r="L466">
        <f t="shared" si="107"/>
        <v>36.277486907674358</v>
      </c>
      <c r="M466" s="41">
        <f t="shared" si="108"/>
        <v>69.173250932584963</v>
      </c>
      <c r="N466" s="5">
        <f t="shared" si="109"/>
        <v>1.9618329390967618E-7</v>
      </c>
      <c r="O466" s="4">
        <f>SUM($N$54:N466)*0.1+$O$30</f>
        <v>1.7236647279767778E-6</v>
      </c>
      <c r="P466" s="4">
        <f>SUM($O$235:O466)</f>
        <v>1.4855979906292467E-4</v>
      </c>
      <c r="Q466" s="5">
        <f t="shared" si="110"/>
        <v>-5.0711162976834783E-6</v>
      </c>
      <c r="R466" s="4">
        <f>SUM($Q$54:Q466)*0.1+$O$8</f>
        <v>5.025127219578298E-5</v>
      </c>
      <c r="S466" s="4">
        <f>SUM($R$235:R466)</f>
        <v>2.2719177502728592E-2</v>
      </c>
      <c r="T466">
        <f t="shared" si="111"/>
        <v>5.0280825146263687E-5</v>
      </c>
      <c r="U466">
        <f t="shared" si="112"/>
        <v>2.2719663210848583E-2</v>
      </c>
      <c r="X466" s="1"/>
    </row>
    <row r="467" spans="1:24" x14ac:dyDescent="0.25">
      <c r="A467" s="7"/>
      <c r="B467">
        <f t="shared" si="97"/>
        <v>41.300000000000317</v>
      </c>
      <c r="C467">
        <f t="shared" si="98"/>
        <v>-349.17496710046828</v>
      </c>
      <c r="D467">
        <f t="shared" si="99"/>
        <v>536.53078104358633</v>
      </c>
      <c r="E467">
        <f t="shared" si="100"/>
        <v>-216.36149273648508</v>
      </c>
      <c r="F467">
        <f t="shared" si="101"/>
        <v>36287.327024952137</v>
      </c>
      <c r="G467">
        <f t="shared" si="102"/>
        <v>-2985.7885997635626</v>
      </c>
      <c r="H467">
        <f t="shared" si="103"/>
        <v>76805.947750283842</v>
      </c>
      <c r="I467">
        <f t="shared" si="104"/>
        <v>76863.961278233692</v>
      </c>
      <c r="J467" s="41">
        <f t="shared" si="105"/>
        <v>578.51324491873208</v>
      </c>
      <c r="K467">
        <f t="shared" si="106"/>
        <v>28.99740298205613</v>
      </c>
      <c r="L467">
        <f t="shared" si="107"/>
        <v>36.277486907674358</v>
      </c>
      <c r="M467" s="41">
        <f t="shared" si="108"/>
        <v>69.202727899362543</v>
      </c>
      <c r="N467" s="5">
        <f t="shared" si="109"/>
        <v>1.9761528875573219E-7</v>
      </c>
      <c r="O467" s="4">
        <f>SUM($N$54:N467)*0.1+$O$30</f>
        <v>1.7434262568523511E-6</v>
      </c>
      <c r="P467" s="4">
        <f>SUM($O$235:O467)</f>
        <v>1.5030322531977701E-4</v>
      </c>
      <c r="Q467" s="5">
        <f t="shared" si="110"/>
        <v>-5.0834240388056711E-6</v>
      </c>
      <c r="R467" s="4">
        <f>SUM($Q$54:Q467)*0.1+$O$8</f>
        <v>4.9742929791902406E-5</v>
      </c>
      <c r="S467" s="4">
        <f>SUM($R$235:R467)</f>
        <v>2.2768920432520493E-2</v>
      </c>
      <c r="T467">
        <f t="shared" si="111"/>
        <v>4.9773472848448242E-5</v>
      </c>
      <c r="U467">
        <f t="shared" si="112"/>
        <v>2.2769416521333845E-2</v>
      </c>
      <c r="X467" s="1"/>
    </row>
    <row r="468" spans="1:24" x14ac:dyDescent="0.25">
      <c r="A468" s="7"/>
      <c r="B468">
        <f t="shared" si="97"/>
        <v>41.400000000000318</v>
      </c>
      <c r="C468">
        <f t="shared" si="98"/>
        <v>-349.17496710046828</v>
      </c>
      <c r="D468">
        <f t="shared" si="99"/>
        <v>536.53078104358633</v>
      </c>
      <c r="E468">
        <f t="shared" si="100"/>
        <v>-216.36149273648508</v>
      </c>
      <c r="F468">
        <f t="shared" si="101"/>
        <v>36287.327024952137</v>
      </c>
      <c r="G468">
        <f t="shared" si="102"/>
        <v>-3007.4247490372113</v>
      </c>
      <c r="H468">
        <f t="shared" si="103"/>
        <v>76991.906606822056</v>
      </c>
      <c r="I468">
        <f t="shared" si="104"/>
        <v>77050.621584609762</v>
      </c>
      <c r="J468" s="41">
        <f t="shared" si="105"/>
        <v>578.51324491873208</v>
      </c>
      <c r="K468">
        <f t="shared" si="106"/>
        <v>29.067821732725879</v>
      </c>
      <c r="L468">
        <f t="shared" si="107"/>
        <v>36.277486907674358</v>
      </c>
      <c r="M468" s="41">
        <f t="shared" si="108"/>
        <v>69.232264366370288</v>
      </c>
      <c r="N468" s="5">
        <f t="shared" si="109"/>
        <v>1.9904728360178818E-7</v>
      </c>
      <c r="O468" s="4">
        <f>SUM($N$54:N468)*0.1+$O$30</f>
        <v>1.7633309852125299E-6</v>
      </c>
      <c r="P468" s="4">
        <f>SUM($O$235:O468)</f>
        <v>1.5206655630498953E-4</v>
      </c>
      <c r="Q468" s="5">
        <f t="shared" si="110"/>
        <v>-5.0957317799278648E-6</v>
      </c>
      <c r="R468" s="4">
        <f>SUM($Q$54:Q468)*0.1+$O$8</f>
        <v>4.9233356613909634E-5</v>
      </c>
      <c r="S468" s="4">
        <f>SUM($R$235:R468)</f>
        <v>2.2818153789134404E-2</v>
      </c>
      <c r="T468">
        <f t="shared" si="111"/>
        <v>4.9264924029534544E-5</v>
      </c>
      <c r="U468">
        <f t="shared" si="112"/>
        <v>2.2818660490531325E-2</v>
      </c>
      <c r="X468" s="1"/>
    </row>
    <row r="469" spans="1:24" x14ac:dyDescent="0.25">
      <c r="A469" s="7"/>
      <c r="B469">
        <f t="shared" si="97"/>
        <v>41.50000000000032</v>
      </c>
      <c r="C469">
        <f t="shared" si="98"/>
        <v>-349.17496710046828</v>
      </c>
      <c r="D469">
        <f t="shared" si="99"/>
        <v>536.53078104358633</v>
      </c>
      <c r="E469">
        <f t="shared" si="100"/>
        <v>-216.36149273648508</v>
      </c>
      <c r="F469">
        <f t="shared" si="101"/>
        <v>36287.327024952137</v>
      </c>
      <c r="G469">
        <f t="shared" si="102"/>
        <v>-3029.0608983108605</v>
      </c>
      <c r="H469">
        <f t="shared" si="103"/>
        <v>77177.865463360286</v>
      </c>
      <c r="I469">
        <f t="shared" si="104"/>
        <v>77237.284567792871</v>
      </c>
      <c r="J469" s="41">
        <f t="shared" si="105"/>
        <v>578.51324491873208</v>
      </c>
      <c r="K469">
        <f t="shared" si="106"/>
        <v>29.138241493237572</v>
      </c>
      <c r="L469">
        <f t="shared" si="107"/>
        <v>36.277486907674358</v>
      </c>
      <c r="M469" s="41">
        <f t="shared" si="108"/>
        <v>69.2618602574872</v>
      </c>
      <c r="N469" s="5">
        <f t="shared" si="109"/>
        <v>2.0047927844784422E-7</v>
      </c>
      <c r="O469" s="4">
        <f>SUM($N$54:N469)*0.1+$O$30</f>
        <v>1.7833789130573145E-6</v>
      </c>
      <c r="P469" s="4">
        <f>SUM($O$235:O469)</f>
        <v>1.5384993521804684E-4</v>
      </c>
      <c r="Q469" s="5">
        <f t="shared" si="110"/>
        <v>-5.1080395210500585E-6</v>
      </c>
      <c r="R469" s="4">
        <f>SUM($Q$54:Q469)*0.1+$O$8</f>
        <v>4.8722552661804625E-5</v>
      </c>
      <c r="S469" s="4">
        <f>SUM($R$235:R469)</f>
        <v>2.2866876341796211E-2</v>
      </c>
      <c r="T469">
        <f t="shared" si="111"/>
        <v>4.8755180014331427E-5</v>
      </c>
      <c r="U469">
        <f t="shared" si="112"/>
        <v>2.2867393892474188E-2</v>
      </c>
      <c r="X469" s="1"/>
    </row>
    <row r="470" spans="1:24" x14ac:dyDescent="0.25">
      <c r="A470" s="7"/>
      <c r="B470">
        <f t="shared" si="97"/>
        <v>41.600000000000321</v>
      </c>
      <c r="C470">
        <f t="shared" si="98"/>
        <v>-349.17496710046828</v>
      </c>
      <c r="D470">
        <f t="shared" si="99"/>
        <v>536.53078104358633</v>
      </c>
      <c r="E470">
        <f t="shared" si="100"/>
        <v>-216.36149273648508</v>
      </c>
      <c r="F470">
        <f t="shared" si="101"/>
        <v>36287.327024952137</v>
      </c>
      <c r="G470">
        <f t="shared" si="102"/>
        <v>-3050.6970475845092</v>
      </c>
      <c r="H470">
        <f t="shared" si="103"/>
        <v>77363.8243198985</v>
      </c>
      <c r="I470">
        <f t="shared" si="104"/>
        <v>77423.950208422335</v>
      </c>
      <c r="J470" s="41">
        <f t="shared" si="105"/>
        <v>578.51324491873208</v>
      </c>
      <c r="K470">
        <f t="shared" si="106"/>
        <v>29.208662256287276</v>
      </c>
      <c r="L470">
        <f t="shared" si="107"/>
        <v>36.277486907674358</v>
      </c>
      <c r="M470" s="41">
        <f t="shared" si="108"/>
        <v>69.291515496569374</v>
      </c>
      <c r="N470" s="5">
        <f t="shared" si="109"/>
        <v>2.0191127329390023E-7</v>
      </c>
      <c r="O470" s="4">
        <f>SUM($N$54:N470)*0.1+$O$30</f>
        <v>1.8035700403867044E-6</v>
      </c>
      <c r="P470" s="4">
        <f>SUM($O$235:O470)</f>
        <v>1.5565350525843354E-4</v>
      </c>
      <c r="Q470" s="5">
        <f t="shared" si="110"/>
        <v>-5.1203472621722514E-6</v>
      </c>
      <c r="R470" s="4">
        <f>SUM($Q$54:Q470)*0.1+$O$8</f>
        <v>4.8210517935587391E-5</v>
      </c>
      <c r="S470" s="4">
        <f>SUM($R$235:R470)</f>
        <v>2.2915086859731797E-2</v>
      </c>
      <c r="T470">
        <f t="shared" si="111"/>
        <v>4.8244242190215549E-5</v>
      </c>
      <c r="U470">
        <f t="shared" si="112"/>
        <v>2.2915615501285409E-2</v>
      </c>
      <c r="X470" s="1"/>
    </row>
    <row r="471" spans="1:24" x14ac:dyDescent="0.25">
      <c r="A471" s="7"/>
      <c r="B471">
        <f t="shared" si="97"/>
        <v>41.700000000000323</v>
      </c>
      <c r="C471">
        <f t="shared" si="98"/>
        <v>-349.17496710046828</v>
      </c>
      <c r="D471">
        <f t="shared" si="99"/>
        <v>536.53078104358633</v>
      </c>
      <c r="E471">
        <f t="shared" si="100"/>
        <v>-216.36149273648508</v>
      </c>
      <c r="F471">
        <f t="shared" si="101"/>
        <v>36287.327024952137</v>
      </c>
      <c r="G471">
        <f t="shared" si="102"/>
        <v>-3072.3331968581579</v>
      </c>
      <c r="H471">
        <f t="shared" si="103"/>
        <v>77549.783176436715</v>
      </c>
      <c r="I471">
        <f t="shared" si="104"/>
        <v>77610.618487323387</v>
      </c>
      <c r="J471" s="41">
        <f t="shared" si="105"/>
        <v>578.51324491873208</v>
      </c>
      <c r="K471">
        <f t="shared" si="106"/>
        <v>29.279084014641196</v>
      </c>
      <c r="L471">
        <f t="shared" si="107"/>
        <v>36.277486907674358</v>
      </c>
      <c r="M471" s="41">
        <f t="shared" si="108"/>
        <v>69.321230007450609</v>
      </c>
      <c r="N471" s="5">
        <f t="shared" si="109"/>
        <v>2.0334326813995625E-7</v>
      </c>
      <c r="O471" s="4">
        <f>SUM($N$54:N471)*0.1+$O$30</f>
        <v>1.8239043672007001E-6</v>
      </c>
      <c r="P471" s="4">
        <f>SUM($O$235:O471)</f>
        <v>1.5747740962563424E-4</v>
      </c>
      <c r="Q471" s="5">
        <f t="shared" si="110"/>
        <v>-5.1326550032944443E-6</v>
      </c>
      <c r="R471" s="4">
        <f>SUM($Q$54:Q471)*0.1+$O$8</f>
        <v>4.769725243525796E-5</v>
      </c>
      <c r="S471" s="4">
        <f>SUM($R$235:R471)</f>
        <v>2.2962784112167057E-2</v>
      </c>
      <c r="T471">
        <f t="shared" si="111"/>
        <v>4.773211201081946E-5</v>
      </c>
      <c r="U471">
        <f t="shared" si="112"/>
        <v>2.2963324091179269E-2</v>
      </c>
      <c r="X471" s="1"/>
    </row>
    <row r="472" spans="1:24" x14ac:dyDescent="0.25">
      <c r="A472" s="7"/>
      <c r="B472">
        <f t="shared" si="97"/>
        <v>41.800000000000324</v>
      </c>
      <c r="C472">
        <f t="shared" si="98"/>
        <v>-349.17496710046828</v>
      </c>
      <c r="D472">
        <f t="shared" si="99"/>
        <v>536.53078104358633</v>
      </c>
      <c r="E472">
        <f t="shared" si="100"/>
        <v>-216.36149273648508</v>
      </c>
      <c r="F472">
        <f t="shared" si="101"/>
        <v>36287.327024952137</v>
      </c>
      <c r="G472">
        <f t="shared" si="102"/>
        <v>-3093.9693461318066</v>
      </c>
      <c r="H472">
        <f t="shared" si="103"/>
        <v>77735.742032974944</v>
      </c>
      <c r="I472">
        <f t="shared" si="104"/>
        <v>77797.289385505137</v>
      </c>
      <c r="J472" s="41">
        <f t="shared" si="105"/>
        <v>578.51324491873208</v>
      </c>
      <c r="K472">
        <f t="shared" si="106"/>
        <v>29.349506761134894</v>
      </c>
      <c r="L472">
        <f t="shared" si="107"/>
        <v>36.277486907674358</v>
      </c>
      <c r="M472" s="41">
        <f t="shared" si="108"/>
        <v>69.351003713943157</v>
      </c>
      <c r="N472" s="5">
        <f t="shared" si="109"/>
        <v>2.0477526298601226E-7</v>
      </c>
      <c r="O472" s="4">
        <f>SUM($N$54:N472)*0.1+$O$30</f>
        <v>1.8443818934993013E-6</v>
      </c>
      <c r="P472" s="4">
        <f>SUM($O$235:O472)</f>
        <v>1.5932179151913355E-4</v>
      </c>
      <c r="Q472" s="5">
        <f t="shared" si="110"/>
        <v>-5.144962744416638E-6</v>
      </c>
      <c r="R472" s="4">
        <f>SUM($Q$54:Q472)*0.1+$O$8</f>
        <v>4.7182756160816291E-5</v>
      </c>
      <c r="S472" s="4">
        <f>SUM($R$235:R472)</f>
        <v>2.3009966868327875E-2</v>
      </c>
      <c r="T472">
        <f t="shared" si="111"/>
        <v>4.7218790999983423E-5</v>
      </c>
      <c r="U472">
        <f t="shared" si="112"/>
        <v>2.3010518436462908E-2</v>
      </c>
      <c r="X472" s="1"/>
    </row>
    <row r="473" spans="1:24" x14ac:dyDescent="0.25">
      <c r="A473" s="7"/>
      <c r="B473">
        <f t="shared" si="97"/>
        <v>41.900000000000325</v>
      </c>
      <c r="C473">
        <f t="shared" si="98"/>
        <v>-349.17496710046828</v>
      </c>
      <c r="D473">
        <f t="shared" si="99"/>
        <v>536.53078104358633</v>
      </c>
      <c r="E473">
        <f t="shared" si="100"/>
        <v>-216.36149273648508</v>
      </c>
      <c r="F473">
        <f t="shared" si="101"/>
        <v>36287.327024952137</v>
      </c>
      <c r="G473">
        <f t="shared" si="102"/>
        <v>-3115.6054954054557</v>
      </c>
      <c r="H473">
        <f t="shared" si="103"/>
        <v>77921.700889513158</v>
      </c>
      <c r="I473">
        <f t="shared" si="104"/>
        <v>77983.962884158158</v>
      </c>
      <c r="J473" s="41">
        <f t="shared" si="105"/>
        <v>578.51324491873208</v>
      </c>
      <c r="K473">
        <f t="shared" si="106"/>
        <v>29.419930488672403</v>
      </c>
      <c r="L473">
        <f t="shared" si="107"/>
        <v>36.277486907674358</v>
      </c>
      <c r="M473" s="41">
        <f t="shared" si="108"/>
        <v>69.380836539838356</v>
      </c>
      <c r="N473" s="5">
        <f t="shared" si="109"/>
        <v>2.062072578320683E-7</v>
      </c>
      <c r="O473" s="4">
        <f>SUM($N$54:N473)*0.1+$O$30</f>
        <v>1.8650026192825079E-6</v>
      </c>
      <c r="P473" s="4">
        <f>SUM($O$235:O473)</f>
        <v>1.6118679413841606E-4</v>
      </c>
      <c r="Q473" s="5">
        <f t="shared" si="110"/>
        <v>-5.1572704855388317E-6</v>
      </c>
      <c r="R473" s="4">
        <f>SUM($Q$54:Q473)*0.1+$O$8</f>
        <v>4.6667029112262398E-5</v>
      </c>
      <c r="S473" s="4">
        <f>SUM($R$235:R473)</f>
        <v>2.3056633897440136E-2</v>
      </c>
      <c r="T473">
        <f t="shared" si="111"/>
        <v>4.6704280755993627E-5</v>
      </c>
      <c r="U473">
        <f t="shared" si="112"/>
        <v>2.3057197311537891E-2</v>
      </c>
      <c r="X473" s="1"/>
    </row>
    <row r="474" spans="1:24" x14ac:dyDescent="0.25">
      <c r="A474" s="7"/>
      <c r="B474">
        <f t="shared" si="97"/>
        <v>42.000000000000327</v>
      </c>
      <c r="C474">
        <f t="shared" si="98"/>
        <v>-349.17496710046828</v>
      </c>
      <c r="D474">
        <f t="shared" si="99"/>
        <v>536.53078104358633</v>
      </c>
      <c r="E474">
        <f t="shared" si="100"/>
        <v>-216.36149273648508</v>
      </c>
      <c r="F474">
        <f t="shared" si="101"/>
        <v>36287.327024952137</v>
      </c>
      <c r="G474">
        <f t="shared" si="102"/>
        <v>-3137.2416446791044</v>
      </c>
      <c r="H474">
        <f t="shared" si="103"/>
        <v>78107.659746051373</v>
      </c>
      <c r="I474">
        <f t="shared" si="104"/>
        <v>78170.638964652477</v>
      </c>
      <c r="J474" s="41">
        <f t="shared" si="105"/>
        <v>578.51324491873208</v>
      </c>
      <c r="K474">
        <f t="shared" si="106"/>
        <v>29.490355190225451</v>
      </c>
      <c r="L474">
        <f t="shared" si="107"/>
        <v>36.277486907674358</v>
      </c>
      <c r="M474" s="41">
        <f t="shared" si="108"/>
        <v>69.410728408907445</v>
      </c>
      <c r="N474" s="5">
        <f t="shared" si="109"/>
        <v>2.0763925267812432E-7</v>
      </c>
      <c r="O474" s="4">
        <f>SUM($N$54:N474)*0.1+$O$30</f>
        <v>1.8857665445503205E-6</v>
      </c>
      <c r="P474" s="4">
        <f>SUM($O$235:O474)</f>
        <v>1.6307256068296639E-4</v>
      </c>
      <c r="Q474" s="5">
        <f t="shared" si="110"/>
        <v>-5.1695782266610245E-6</v>
      </c>
      <c r="R474" s="4">
        <f>SUM($Q$54:Q474)*0.1+$O$8</f>
        <v>4.6150071289596307E-5</v>
      </c>
      <c r="S474" s="4">
        <f>SUM($R$235:R474)</f>
        <v>2.3102783968729734E-2</v>
      </c>
      <c r="T474">
        <f t="shared" si="111"/>
        <v>4.6188582956130694E-5</v>
      </c>
      <c r="U474">
        <f t="shared" si="112"/>
        <v>2.3103359490901823E-2</v>
      </c>
      <c r="X474" s="1"/>
    </row>
    <row r="475" spans="1:24" x14ac:dyDescent="0.25">
      <c r="A475" s="7"/>
      <c r="B475">
        <f t="shared" si="97"/>
        <v>42.100000000000328</v>
      </c>
      <c r="C475">
        <f t="shared" si="98"/>
        <v>-349.17496710046828</v>
      </c>
      <c r="D475">
        <f t="shared" si="99"/>
        <v>536.53078104358633</v>
      </c>
      <c r="E475">
        <f t="shared" si="100"/>
        <v>-216.36149273648508</v>
      </c>
      <c r="F475">
        <f t="shared" si="101"/>
        <v>36287.327024952137</v>
      </c>
      <c r="G475">
        <f t="shared" si="102"/>
        <v>-3158.8777939527531</v>
      </c>
      <c r="H475">
        <f t="shared" si="103"/>
        <v>78293.618602589588</v>
      </c>
      <c r="I475">
        <f t="shared" si="104"/>
        <v>78357.317608535392</v>
      </c>
      <c r="J475" s="41">
        <f t="shared" si="105"/>
        <v>578.51324491873208</v>
      </c>
      <c r="K475">
        <f t="shared" si="106"/>
        <v>29.560780858832636</v>
      </c>
      <c r="L475">
        <f t="shared" si="107"/>
        <v>36.277486907674358</v>
      </c>
      <c r="M475" s="41">
        <f t="shared" si="108"/>
        <v>69.440679244902114</v>
      </c>
      <c r="N475" s="5">
        <f t="shared" si="109"/>
        <v>2.0907124752418033E-7</v>
      </c>
      <c r="O475" s="4">
        <f>SUM($N$54:N475)*0.1+$O$30</f>
        <v>1.9066736693027385E-6</v>
      </c>
      <c r="P475" s="4">
        <f>SUM($O$235:O475)</f>
        <v>1.6497923435226914E-4</v>
      </c>
      <c r="Q475" s="5">
        <f t="shared" si="110"/>
        <v>-5.1818859677832174E-6</v>
      </c>
      <c r="R475" s="4">
        <f>SUM($Q$54:Q475)*0.1+$O$8</f>
        <v>4.5631882692817978E-5</v>
      </c>
      <c r="S475" s="4">
        <f>SUM($R$235:R475)</f>
        <v>2.3148415851422553E-2</v>
      </c>
      <c r="T475">
        <f t="shared" si="111"/>
        <v>4.5671699361555548E-5</v>
      </c>
      <c r="U475">
        <f t="shared" si="112"/>
        <v>2.3149003749149948E-2</v>
      </c>
      <c r="X475" s="1"/>
    </row>
    <row r="476" spans="1:24" x14ac:dyDescent="0.25">
      <c r="A476" s="7"/>
      <c r="B476">
        <f t="shared" si="97"/>
        <v>42.20000000000033</v>
      </c>
      <c r="C476">
        <f t="shared" si="98"/>
        <v>-349.17496710046828</v>
      </c>
      <c r="D476">
        <f t="shared" si="99"/>
        <v>536.53078104358633</v>
      </c>
      <c r="E476">
        <f t="shared" si="100"/>
        <v>-216.36149273648508</v>
      </c>
      <c r="F476">
        <f t="shared" si="101"/>
        <v>36287.327024952137</v>
      </c>
      <c r="G476">
        <f t="shared" si="102"/>
        <v>-3180.5139432264018</v>
      </c>
      <c r="H476">
        <f t="shared" si="103"/>
        <v>78479.577459127817</v>
      </c>
      <c r="I476">
        <f t="shared" si="104"/>
        <v>78543.998797529406</v>
      </c>
      <c r="J476" s="41">
        <f t="shared" si="105"/>
        <v>578.51324491873208</v>
      </c>
      <c r="K476">
        <f t="shared" si="106"/>
        <v>29.631207487598669</v>
      </c>
      <c r="L476">
        <f t="shared" si="107"/>
        <v>36.277486907674358</v>
      </c>
      <c r="M476" s="41">
        <f t="shared" si="108"/>
        <v>69.470688971555319</v>
      </c>
      <c r="N476" s="5">
        <f t="shared" si="109"/>
        <v>2.1050324237023632E-7</v>
      </c>
      <c r="O476" s="4">
        <f>SUM($N$54:N476)*0.1+$O$30</f>
        <v>1.9277239935397619E-6</v>
      </c>
      <c r="P476" s="4">
        <f>SUM($O$235:O476)</f>
        <v>1.6690695834580891E-4</v>
      </c>
      <c r="Q476" s="5">
        <f t="shared" si="110"/>
        <v>-5.1941937089054111E-6</v>
      </c>
      <c r="R476" s="4">
        <f>SUM($Q$54:Q476)*0.1+$O$8</f>
        <v>4.5112463321927439E-5</v>
      </c>
      <c r="S476" s="4">
        <f>SUM($R$235:R476)</f>
        <v>2.3193528314744478E-2</v>
      </c>
      <c r="T476">
        <f t="shared" si="111"/>
        <v>4.5153631822562368E-5</v>
      </c>
      <c r="U476">
        <f t="shared" si="112"/>
        <v>2.3194128860976826E-2</v>
      </c>
      <c r="X476" s="1"/>
    </row>
    <row r="477" spans="1:24" x14ac:dyDescent="0.25">
      <c r="A477" s="7"/>
      <c r="B477">
        <f t="shared" si="97"/>
        <v>42.300000000000331</v>
      </c>
      <c r="C477">
        <f t="shared" si="98"/>
        <v>-349.17496710046828</v>
      </c>
      <c r="D477">
        <f t="shared" si="99"/>
        <v>536.53078104358633</v>
      </c>
      <c r="E477">
        <f t="shared" si="100"/>
        <v>-216.36149273648508</v>
      </c>
      <c r="F477">
        <f t="shared" si="101"/>
        <v>36287.327024952137</v>
      </c>
      <c r="G477">
        <f t="shared" si="102"/>
        <v>-3202.150092500051</v>
      </c>
      <c r="H477">
        <f t="shared" si="103"/>
        <v>78665.536315666017</v>
      </c>
      <c r="I477">
        <f t="shared" si="104"/>
        <v>78730.682513530061</v>
      </c>
      <c r="J477" s="41">
        <f t="shared" si="105"/>
        <v>578.51324491873208</v>
      </c>
      <c r="K477">
        <f t="shared" si="106"/>
        <v>29.701635069693527</v>
      </c>
      <c r="L477">
        <f t="shared" si="107"/>
        <v>36.277486907674358</v>
      </c>
      <c r="M477" s="41">
        <f t="shared" si="108"/>
        <v>69.500757512581856</v>
      </c>
      <c r="N477" s="5">
        <f t="shared" si="109"/>
        <v>2.1193523721629236E-7</v>
      </c>
      <c r="O477" s="4">
        <f>SUM($N$54:N477)*0.1+$O$30</f>
        <v>1.9489175172613914E-6</v>
      </c>
      <c r="P477" s="4">
        <f>SUM($O$235:O477)</f>
        <v>1.6885587586307031E-4</v>
      </c>
      <c r="Q477" s="5">
        <f t="shared" si="110"/>
        <v>-5.2065014500276031E-6</v>
      </c>
      <c r="R477" s="4">
        <f>SUM($Q$54:Q477)*0.1+$O$8</f>
        <v>4.4591813176924675E-5</v>
      </c>
      <c r="S477" s="4">
        <f>SUM($R$235:R477)</f>
        <v>2.3238120127921404E-2</v>
      </c>
      <c r="T477">
        <f t="shared" si="111"/>
        <v>4.4634382284230631E-5</v>
      </c>
      <c r="U477">
        <f t="shared" si="112"/>
        <v>2.3238733601178001E-2</v>
      </c>
      <c r="X477" s="1"/>
    </row>
    <row r="478" spans="1:24" x14ac:dyDescent="0.25">
      <c r="A478" s="7"/>
      <c r="B478">
        <f t="shared" si="97"/>
        <v>42.400000000000333</v>
      </c>
      <c r="C478">
        <f t="shared" si="98"/>
        <v>-349.17496710046828</v>
      </c>
      <c r="D478">
        <f t="shared" si="99"/>
        <v>536.53078104358633</v>
      </c>
      <c r="E478">
        <f t="shared" si="100"/>
        <v>-216.36149273648508</v>
      </c>
      <c r="F478">
        <f t="shared" si="101"/>
        <v>36287.327024952137</v>
      </c>
      <c r="G478">
        <f t="shared" si="102"/>
        <v>-3223.7862417736997</v>
      </c>
      <c r="H478">
        <f t="shared" si="103"/>
        <v>78851.495172204231</v>
      </c>
      <c r="I478">
        <f t="shared" si="104"/>
        <v>78917.368738604026</v>
      </c>
      <c r="J478" s="41">
        <f t="shared" si="105"/>
        <v>578.51324491873208</v>
      </c>
      <c r="K478">
        <f t="shared" si="106"/>
        <v>29.77206359835175</v>
      </c>
      <c r="L478">
        <f t="shared" si="107"/>
        <v>36.277486907674358</v>
      </c>
      <c r="M478" s="41">
        <f t="shared" si="108"/>
        <v>69.530884791679128</v>
      </c>
      <c r="N478" s="5">
        <f t="shared" si="109"/>
        <v>2.1336723206234838E-7</v>
      </c>
      <c r="O478" s="4">
        <f>SUM($N$54:N478)*0.1+$O$30</f>
        <v>1.9702542404676262E-6</v>
      </c>
      <c r="P478" s="4">
        <f>SUM($O$235:O478)</f>
        <v>1.7082613010353795E-4</v>
      </c>
      <c r="Q478" s="5">
        <f t="shared" si="110"/>
        <v>-5.218809191149796E-6</v>
      </c>
      <c r="R478" s="4">
        <f>SUM($Q$54:Q478)*0.1+$O$8</f>
        <v>4.4069932257809701E-5</v>
      </c>
      <c r="S478" s="4">
        <f>SUM($R$235:R478)</f>
        <v>2.3282190060179214E-2</v>
      </c>
      <c r="T478">
        <f t="shared" si="111"/>
        <v>4.4113952792512445E-5</v>
      </c>
      <c r="U478">
        <f t="shared" si="112"/>
        <v>2.3282816744651706E-2</v>
      </c>
      <c r="X478" s="1"/>
    </row>
    <row r="479" spans="1:24" x14ac:dyDescent="0.25">
      <c r="A479" s="7"/>
      <c r="B479">
        <f t="shared" si="97"/>
        <v>42.500000000000334</v>
      </c>
      <c r="C479">
        <f t="shared" si="98"/>
        <v>-349.17496710046828</v>
      </c>
      <c r="D479">
        <f t="shared" si="99"/>
        <v>536.53078104358633</v>
      </c>
      <c r="E479">
        <f t="shared" si="100"/>
        <v>-216.36149273648508</v>
      </c>
      <c r="F479">
        <f t="shared" si="101"/>
        <v>36287.327024952137</v>
      </c>
      <c r="G479">
        <f t="shared" si="102"/>
        <v>-3245.4223910473484</v>
      </c>
      <c r="H479">
        <f t="shared" si="103"/>
        <v>79037.454028742461</v>
      </c>
      <c r="I479">
        <f t="shared" si="104"/>
        <v>79104.057454987036</v>
      </c>
      <c r="J479" s="41">
        <f t="shared" si="105"/>
        <v>578.51324491873208</v>
      </c>
      <c r="K479">
        <f t="shared" si="106"/>
        <v>29.842493066871658</v>
      </c>
      <c r="L479">
        <f t="shared" si="107"/>
        <v>36.277486907674358</v>
      </c>
      <c r="M479" s="41">
        <f t="shared" si="108"/>
        <v>69.56107073252781</v>
      </c>
      <c r="N479" s="5">
        <f t="shared" si="109"/>
        <v>2.1479922690840439E-7</v>
      </c>
      <c r="O479" s="4">
        <f>SUM($N$54:N479)*0.1+$O$30</f>
        <v>1.9917341631584666E-6</v>
      </c>
      <c r="P479" s="4">
        <f>SUM($O$235:O479)</f>
        <v>1.7281786426669643E-4</v>
      </c>
      <c r="Q479" s="5">
        <f t="shared" si="110"/>
        <v>-5.2311169322719905E-6</v>
      </c>
      <c r="R479" s="4">
        <f>SUM($Q$54:Q479)*0.1+$O$8</f>
        <v>4.3546820564582488E-5</v>
      </c>
      <c r="S479" s="4">
        <f>SUM($R$235:R479)</f>
        <v>2.3325736880743797E-2</v>
      </c>
      <c r="T479">
        <f t="shared" si="111"/>
        <v>4.3592345500794484E-5</v>
      </c>
      <c r="U479">
        <f t="shared" si="112"/>
        <v>2.3326377066400623E-2</v>
      </c>
      <c r="X479" s="1"/>
    </row>
    <row r="480" spans="1:24" x14ac:dyDescent="0.25">
      <c r="A480" s="7"/>
      <c r="B480">
        <f t="shared" si="97"/>
        <v>42.600000000000335</v>
      </c>
      <c r="C480">
        <f t="shared" si="98"/>
        <v>-349.17496710046828</v>
      </c>
      <c r="D480">
        <f t="shared" si="99"/>
        <v>536.53078104358633</v>
      </c>
      <c r="E480">
        <f t="shared" si="100"/>
        <v>-216.36149273648508</v>
      </c>
      <c r="F480">
        <f t="shared" si="101"/>
        <v>36287.327024952137</v>
      </c>
      <c r="G480">
        <f t="shared" si="102"/>
        <v>-3267.0585403209971</v>
      </c>
      <c r="H480">
        <f t="shared" si="103"/>
        <v>79223.412885280675</v>
      </c>
      <c r="I480">
        <f t="shared" si="104"/>
        <v>79290.748645081796</v>
      </c>
      <c r="J480" s="41">
        <f t="shared" si="105"/>
        <v>578.51324491873208</v>
      </c>
      <c r="K480">
        <f t="shared" si="106"/>
        <v>29.912923468614569</v>
      </c>
      <c r="L480">
        <f t="shared" si="107"/>
        <v>36.277486907674358</v>
      </c>
      <c r="M480" s="41">
        <f t="shared" si="108"/>
        <v>69.591315258792505</v>
      </c>
      <c r="N480" s="5">
        <f t="shared" si="109"/>
        <v>2.1623122175446041E-7</v>
      </c>
      <c r="O480" s="4">
        <f>SUM($N$54:N480)*0.1+$O$30</f>
        <v>2.0133572853339127E-6</v>
      </c>
      <c r="P480" s="4">
        <f>SUM($O$235:O480)</f>
        <v>1.7483122155203035E-4</v>
      </c>
      <c r="Q480" s="5">
        <f t="shared" si="110"/>
        <v>-5.2434246733941834E-6</v>
      </c>
      <c r="R480" s="4">
        <f>SUM($Q$54:Q480)*0.1+$O$8</f>
        <v>4.3022478097243065E-5</v>
      </c>
      <c r="S480" s="4">
        <f>SUM($R$235:R480)</f>
        <v>2.336875935884104E-2</v>
      </c>
      <c r="T480">
        <f t="shared" si="111"/>
        <v>4.3069562676978352E-5</v>
      </c>
      <c r="U480">
        <f t="shared" si="112"/>
        <v>2.336941334153363E-2</v>
      </c>
      <c r="X480" s="1"/>
    </row>
    <row r="481" spans="1:24" x14ac:dyDescent="0.25">
      <c r="A481" s="7"/>
      <c r="B481">
        <f t="shared" si="97"/>
        <v>42.700000000000337</v>
      </c>
      <c r="C481">
        <f t="shared" si="98"/>
        <v>-349.17496710046828</v>
      </c>
      <c r="D481">
        <f t="shared" si="99"/>
        <v>536.53078104358633</v>
      </c>
      <c r="E481">
        <f t="shared" si="100"/>
        <v>-216.36149273648508</v>
      </c>
      <c r="F481">
        <f t="shared" si="101"/>
        <v>36287.327024952137</v>
      </c>
      <c r="G481">
        <f t="shared" si="102"/>
        <v>-3288.6946895946462</v>
      </c>
      <c r="H481">
        <f t="shared" si="103"/>
        <v>79409.37174181889</v>
      </c>
      <c r="I481">
        <f t="shared" si="104"/>
        <v>79477.442291456216</v>
      </c>
      <c r="J481" s="41">
        <f t="shared" si="105"/>
        <v>578.51324491873208</v>
      </c>
      <c r="K481">
        <f t="shared" si="106"/>
        <v>29.983354797004115</v>
      </c>
      <c r="L481">
        <f t="shared" si="107"/>
        <v>36.277486907674358</v>
      </c>
      <c r="M481" s="41">
        <f t="shared" si="108"/>
        <v>69.621618294122428</v>
      </c>
      <c r="N481" s="5">
        <f t="shared" si="109"/>
        <v>2.1766321660051645E-7</v>
      </c>
      <c r="O481" s="4">
        <f>SUM($N$54:N481)*0.1+$O$30</f>
        <v>2.035123606993964E-6</v>
      </c>
      <c r="P481" s="4">
        <f>SUM($O$235:O481)</f>
        <v>1.7686634515902432E-4</v>
      </c>
      <c r="Q481" s="5">
        <f t="shared" si="110"/>
        <v>-5.2557324145163763E-6</v>
      </c>
      <c r="R481" s="4">
        <f>SUM($Q$54:Q481)*0.1+$O$8</f>
        <v>4.2496904855791431E-5</v>
      </c>
      <c r="S481" s="4">
        <f>SUM($R$235:R481)</f>
        <v>2.341125626369683E-2</v>
      </c>
      <c r="T481">
        <f t="shared" si="111"/>
        <v>4.2545606711127451E-5</v>
      </c>
      <c r="U481">
        <f t="shared" si="112"/>
        <v>2.3411924345267603E-2</v>
      </c>
      <c r="X481" s="1"/>
    </row>
    <row r="482" spans="1:24" x14ac:dyDescent="0.25">
      <c r="A482" s="7"/>
      <c r="B482">
        <f t="shared" si="97"/>
        <v>42.800000000000338</v>
      </c>
      <c r="C482">
        <f t="shared" si="98"/>
        <v>-349.17496710046828</v>
      </c>
      <c r="D482">
        <f t="shared" si="99"/>
        <v>536.53078104358633</v>
      </c>
      <c r="E482">
        <f t="shared" si="100"/>
        <v>-216.36149273648508</v>
      </c>
      <c r="F482">
        <f t="shared" si="101"/>
        <v>36287.327024952137</v>
      </c>
      <c r="G482">
        <f t="shared" si="102"/>
        <v>-3310.3308388682949</v>
      </c>
      <c r="H482">
        <f t="shared" si="103"/>
        <v>79595.330598357119</v>
      </c>
      <c r="I482">
        <f t="shared" si="104"/>
        <v>79664.138376841351</v>
      </c>
      <c r="J482" s="41">
        <f t="shared" si="105"/>
        <v>578.51324491873208</v>
      </c>
      <c r="K482">
        <f t="shared" si="106"/>
        <v>30.053787045525478</v>
      </c>
      <c r="L482">
        <f t="shared" si="107"/>
        <v>36.277486907674358</v>
      </c>
      <c r="M482" s="41">
        <f t="shared" si="108"/>
        <v>69.651979762152123</v>
      </c>
      <c r="N482" s="5">
        <f t="shared" si="109"/>
        <v>2.1909521144657246E-7</v>
      </c>
      <c r="O482" s="4">
        <f>SUM($N$54:N482)*0.1+$O$30</f>
        <v>2.0570331281386215E-6</v>
      </c>
      <c r="P482" s="4">
        <f>SUM($O$235:O482)</f>
        <v>1.7892337828716295E-4</v>
      </c>
      <c r="Q482" s="5">
        <f t="shared" si="110"/>
        <v>-5.26804015563857E-6</v>
      </c>
      <c r="R482" s="4">
        <f>SUM($Q$54:Q482)*0.1+$O$8</f>
        <v>4.1970100840227586E-5</v>
      </c>
      <c r="S482" s="4">
        <f>SUM($R$235:R482)</f>
        <v>2.3453226364537057E-2</v>
      </c>
      <c r="T482">
        <f t="shared" si="111"/>
        <v>4.2020480123734092E-5</v>
      </c>
      <c r="U482">
        <f t="shared" si="112"/>
        <v>2.3453908852929264E-2</v>
      </c>
      <c r="X482" s="1"/>
    </row>
    <row r="483" spans="1:24" x14ac:dyDescent="0.25">
      <c r="A483" s="7"/>
      <c r="B483">
        <f t="shared" si="97"/>
        <v>42.90000000000034</v>
      </c>
      <c r="C483">
        <f t="shared" si="98"/>
        <v>-349.17496710046828</v>
      </c>
      <c r="D483">
        <f t="shared" si="99"/>
        <v>536.53078104358633</v>
      </c>
      <c r="E483">
        <f t="shared" si="100"/>
        <v>-216.36149273648508</v>
      </c>
      <c r="F483">
        <f t="shared" si="101"/>
        <v>36287.327024952137</v>
      </c>
      <c r="G483">
        <f t="shared" si="102"/>
        <v>-3331.9669881419436</v>
      </c>
      <c r="H483">
        <f t="shared" si="103"/>
        <v>79781.289454895334</v>
      </c>
      <c r="I483">
        <f t="shared" si="104"/>
        <v>79850.836884129531</v>
      </c>
      <c r="J483" s="41">
        <f t="shared" si="105"/>
        <v>578.51324491873208</v>
      </c>
      <c r="K483">
        <f t="shared" si="106"/>
        <v>30.12422020772469</v>
      </c>
      <c r="L483">
        <f t="shared" si="107"/>
        <v>36.277486907674358</v>
      </c>
      <c r="M483" s="41">
        <f t="shared" si="108"/>
        <v>69.682399586502058</v>
      </c>
      <c r="N483" s="5">
        <f t="shared" si="109"/>
        <v>2.2052720629262845E-7</v>
      </c>
      <c r="O483" s="4">
        <f>SUM($N$54:N483)*0.1+$O$30</f>
        <v>2.0790858487678841E-6</v>
      </c>
      <c r="P483" s="4">
        <f>SUM($O$235:O483)</f>
        <v>1.8100246413593085E-4</v>
      </c>
      <c r="Q483" s="5">
        <f t="shared" si="110"/>
        <v>-5.2803478967607637E-6</v>
      </c>
      <c r="R483" s="4">
        <f>SUM($Q$54:Q483)*0.1+$O$8</f>
        <v>4.1442066050551503E-5</v>
      </c>
      <c r="S483" s="4">
        <f>SUM($R$235:R483)</f>
        <v>2.3494668430587611E-2</v>
      </c>
      <c r="T483">
        <f t="shared" si="111"/>
        <v>4.1494185574666005E-5</v>
      </c>
      <c r="U483">
        <f t="shared" si="112"/>
        <v>2.3495365639957029E-2</v>
      </c>
      <c r="X483" s="1"/>
    </row>
    <row r="484" spans="1:24" x14ac:dyDescent="0.25">
      <c r="A484" s="7"/>
      <c r="B484">
        <f t="shared" si="97"/>
        <v>43.000000000000341</v>
      </c>
      <c r="C484">
        <f t="shared" si="98"/>
        <v>-349.17496710046828</v>
      </c>
      <c r="D484">
        <f t="shared" si="99"/>
        <v>536.53078104358633</v>
      </c>
      <c r="E484">
        <f t="shared" si="100"/>
        <v>-216.36149273648508</v>
      </c>
      <c r="F484">
        <f t="shared" si="101"/>
        <v>36287.327024952137</v>
      </c>
      <c r="G484">
        <f t="shared" si="102"/>
        <v>-3353.6031374155923</v>
      </c>
      <c r="H484">
        <f t="shared" si="103"/>
        <v>79967.248311433548</v>
      </c>
      <c r="I484">
        <f t="shared" si="104"/>
        <v>80037.53779637249</v>
      </c>
      <c r="J484" s="41">
        <f t="shared" si="105"/>
        <v>578.51324491873208</v>
      </c>
      <c r="K484">
        <f t="shared" si="106"/>
        <v>30.194654277207906</v>
      </c>
      <c r="L484">
        <f t="shared" si="107"/>
        <v>36.277486907674358</v>
      </c>
      <c r="M484" s="41">
        <f t="shared" si="108"/>
        <v>69.712877690779365</v>
      </c>
      <c r="N484" s="5">
        <f t="shared" si="109"/>
        <v>2.2195920113868446E-7</v>
      </c>
      <c r="O484" s="4">
        <f>SUM($N$54:N484)*0.1+$O$30</f>
        <v>2.1012817688817524E-6</v>
      </c>
      <c r="P484" s="4">
        <f>SUM($O$235:O484)</f>
        <v>1.831037459048126E-4</v>
      </c>
      <c r="Q484" s="5">
        <f t="shared" si="110"/>
        <v>-5.2926556378829565E-6</v>
      </c>
      <c r="R484" s="4">
        <f>SUM($Q$54:Q484)*0.1+$O$8</f>
        <v>4.091280048676321E-5</v>
      </c>
      <c r="S484" s="4">
        <f>SUM($R$235:R484)</f>
        <v>2.3535581231074375E-2</v>
      </c>
      <c r="T484">
        <f t="shared" si="111"/>
        <v>4.0966725872858416E-5</v>
      </c>
      <c r="U484">
        <f t="shared" si="112"/>
        <v>2.3536293481902899E-2</v>
      </c>
      <c r="X484" s="1"/>
    </row>
    <row r="485" spans="1:24" x14ac:dyDescent="0.25">
      <c r="A485" s="7"/>
      <c r="B485">
        <f t="shared" si="97"/>
        <v>43.100000000000342</v>
      </c>
      <c r="C485">
        <f t="shared" si="98"/>
        <v>-349.17496710046828</v>
      </c>
      <c r="D485">
        <f t="shared" si="99"/>
        <v>536.53078104358633</v>
      </c>
      <c r="E485">
        <f t="shared" si="100"/>
        <v>-216.36149273648508</v>
      </c>
      <c r="F485">
        <f t="shared" si="101"/>
        <v>36287.327024952137</v>
      </c>
      <c r="G485">
        <f t="shared" si="102"/>
        <v>-3375.2392866892415</v>
      </c>
      <c r="H485">
        <f t="shared" si="103"/>
        <v>80153.207167971777</v>
      </c>
      <c r="I485">
        <f t="shared" si="104"/>
        <v>80224.241096779544</v>
      </c>
      <c r="J485" s="41">
        <f t="shared" si="105"/>
        <v>578.51324491873208</v>
      </c>
      <c r="K485">
        <f t="shared" si="106"/>
        <v>30.265089247640745</v>
      </c>
      <c r="L485">
        <f t="shared" si="107"/>
        <v>36.277486907674358</v>
      </c>
      <c r="M485" s="41">
        <f t="shared" si="108"/>
        <v>69.74341399857849</v>
      </c>
      <c r="N485" s="5">
        <f t="shared" si="109"/>
        <v>2.233911959847405E-7</v>
      </c>
      <c r="O485" s="4">
        <f>SUM($N$54:N485)*0.1+$O$30</f>
        <v>2.1236208884802264E-6</v>
      </c>
      <c r="P485" s="4">
        <f>SUM($O$235:O485)</f>
        <v>1.8522736679329284E-4</v>
      </c>
      <c r="Q485" s="5">
        <f t="shared" si="110"/>
        <v>-5.3049633790051502E-6</v>
      </c>
      <c r="R485" s="4">
        <f>SUM($Q$54:Q485)*0.1+$O$8</f>
        <v>4.0382304148862692E-5</v>
      </c>
      <c r="S485" s="4">
        <f>SUM($R$235:R485)</f>
        <v>2.3575963535223239E-2</v>
      </c>
      <c r="T485">
        <f t="shared" si="111"/>
        <v>4.0438103986824639E-5</v>
      </c>
      <c r="U485">
        <f t="shared" si="112"/>
        <v>2.3576691154434393E-2</v>
      </c>
      <c r="X485" s="1"/>
    </row>
    <row r="486" spans="1:24" x14ac:dyDescent="0.25">
      <c r="A486" s="7"/>
      <c r="B486">
        <f t="shared" si="97"/>
        <v>43.200000000000344</v>
      </c>
      <c r="C486">
        <f t="shared" si="98"/>
        <v>-349.17496710046828</v>
      </c>
      <c r="D486">
        <f t="shared" si="99"/>
        <v>536.53078104358633</v>
      </c>
      <c r="E486">
        <f t="shared" si="100"/>
        <v>-216.36149273648508</v>
      </c>
      <c r="F486">
        <f t="shared" si="101"/>
        <v>36287.327024952137</v>
      </c>
      <c r="G486">
        <f t="shared" si="102"/>
        <v>-3396.8754359628902</v>
      </c>
      <c r="H486">
        <f t="shared" si="103"/>
        <v>80339.166024509992</v>
      </c>
      <c r="I486">
        <f t="shared" si="104"/>
        <v>80410.946768715701</v>
      </c>
      <c r="J486" s="41">
        <f t="shared" si="105"/>
        <v>578.51324491873208</v>
      </c>
      <c r="K486">
        <f t="shared" si="106"/>
        <v>30.33552511274755</v>
      </c>
      <c r="L486">
        <f t="shared" si="107"/>
        <v>36.277486907674358</v>
      </c>
      <c r="M486" s="41">
        <f t="shared" si="108"/>
        <v>69.774008433481811</v>
      </c>
      <c r="N486" s="5">
        <f t="shared" si="109"/>
        <v>2.2482319083079652E-7</v>
      </c>
      <c r="O486" s="4">
        <f>SUM($N$54:N486)*0.1+$O$30</f>
        <v>2.1461032075633057E-6</v>
      </c>
      <c r="P486" s="4">
        <f>SUM($O$235:O486)</f>
        <v>1.8737347000085614E-4</v>
      </c>
      <c r="Q486" s="5">
        <f t="shared" si="110"/>
        <v>-5.3172711201273431E-6</v>
      </c>
      <c r="R486" s="4">
        <f>SUM($Q$54:Q486)*0.1+$O$8</f>
        <v>3.9850577036849963E-5</v>
      </c>
      <c r="S486" s="4">
        <f>SUM($R$235:R486)</f>
        <v>2.3615814112260089E-2</v>
      </c>
      <c r="T486">
        <f t="shared" si="111"/>
        <v>3.9908323056067227E-5</v>
      </c>
      <c r="U486">
        <f t="shared" si="112"/>
        <v>2.361655743333653E-2</v>
      </c>
      <c r="X486" s="1"/>
    </row>
    <row r="487" spans="1:24" x14ac:dyDescent="0.25">
      <c r="A487" s="7"/>
      <c r="B487">
        <f t="shared" si="97"/>
        <v>43.300000000000345</v>
      </c>
      <c r="C487">
        <f t="shared" si="98"/>
        <v>-349.17496710046828</v>
      </c>
      <c r="D487">
        <f t="shared" si="99"/>
        <v>536.53078104358633</v>
      </c>
      <c r="E487">
        <f t="shared" si="100"/>
        <v>-216.36149273648508</v>
      </c>
      <c r="F487">
        <f t="shared" si="101"/>
        <v>36287.327024952137</v>
      </c>
      <c r="G487">
        <f t="shared" si="102"/>
        <v>-3418.5115852365388</v>
      </c>
      <c r="H487">
        <f t="shared" si="103"/>
        <v>80525.124881048207</v>
      </c>
      <c r="I487">
        <f t="shared" si="104"/>
        <v>80597.654795699884</v>
      </c>
      <c r="J487" s="41">
        <f t="shared" si="105"/>
        <v>578.51324491873208</v>
      </c>
      <c r="K487">
        <f t="shared" si="106"/>
        <v>30.405961866310733</v>
      </c>
      <c r="L487">
        <f t="shared" si="107"/>
        <v>36.277486907674358</v>
      </c>
      <c r="M487" s="41">
        <f t="shared" si="108"/>
        <v>69.804660919060382</v>
      </c>
      <c r="N487" s="5">
        <f t="shared" si="109"/>
        <v>2.2625518567685253E-7</v>
      </c>
      <c r="O487" s="4">
        <f>SUM($N$54:N487)*0.1+$O$30</f>
        <v>2.1687287261309914E-6</v>
      </c>
      <c r="P487" s="4">
        <f>SUM($O$235:O487)</f>
        <v>1.8954219872698713E-4</v>
      </c>
      <c r="Q487" s="5">
        <f t="shared" si="110"/>
        <v>-5.329578861249536E-6</v>
      </c>
      <c r="R487" s="4">
        <f>SUM($Q$54:Q487)*0.1+$O$8</f>
        <v>3.9317619150724996E-5</v>
      </c>
      <c r="S487" s="4">
        <f>SUM($R$235:R487)</f>
        <v>2.3655131731410813E-2</v>
      </c>
      <c r="T487">
        <f t="shared" si="111"/>
        <v>3.9377386403480392E-5</v>
      </c>
      <c r="U487">
        <f t="shared" si="112"/>
        <v>2.3655891094513791E-2</v>
      </c>
      <c r="X487" s="1"/>
    </row>
    <row r="488" spans="1:24" x14ac:dyDescent="0.25">
      <c r="A488" s="7"/>
      <c r="B488">
        <f t="shared" si="97"/>
        <v>43.400000000000347</v>
      </c>
      <c r="C488">
        <f t="shared" si="98"/>
        <v>-349.17496710046828</v>
      </c>
      <c r="D488">
        <f t="shared" si="99"/>
        <v>536.53078104358633</v>
      </c>
      <c r="E488">
        <f t="shared" si="100"/>
        <v>-216.36149273648508</v>
      </c>
      <c r="F488">
        <f t="shared" si="101"/>
        <v>36287.327024952137</v>
      </c>
      <c r="G488">
        <f t="shared" si="102"/>
        <v>-3440.1477345101875</v>
      </c>
      <c r="H488">
        <f t="shared" si="103"/>
        <v>80711.083737586436</v>
      </c>
      <c r="I488">
        <f t="shared" si="104"/>
        <v>80784.365161403271</v>
      </c>
      <c r="J488" s="41">
        <f t="shared" si="105"/>
        <v>578.51324491873208</v>
      </c>
      <c r="K488">
        <f t="shared" si="106"/>
        <v>30.476399502170146</v>
      </c>
      <c r="L488">
        <f t="shared" si="107"/>
        <v>36.277486907674358</v>
      </c>
      <c r="M488" s="41">
        <f t="shared" si="108"/>
        <v>69.835371378874555</v>
      </c>
      <c r="N488" s="5">
        <f t="shared" si="109"/>
        <v>2.2768718052290855E-7</v>
      </c>
      <c r="O488" s="4">
        <f>SUM($N$54:N488)*0.1+$O$30</f>
        <v>2.1914974441832824E-6</v>
      </c>
      <c r="P488" s="4">
        <f>SUM($O$235:O488)</f>
        <v>1.9173369617117041E-4</v>
      </c>
      <c r="Q488" s="5">
        <f t="shared" si="110"/>
        <v>-5.3418866023717305E-6</v>
      </c>
      <c r="R488" s="4">
        <f>SUM($Q$54:Q488)*0.1+$O$8</f>
        <v>3.8783430490487832E-5</v>
      </c>
      <c r="S488" s="4">
        <f>SUM($R$235:R488)</f>
        <v>2.3693915161901301E-2</v>
      </c>
      <c r="T488">
        <f t="shared" si="111"/>
        <v>3.884529754884577E-5</v>
      </c>
      <c r="U488">
        <f t="shared" si="112"/>
        <v>2.3694690913992185E-2</v>
      </c>
      <c r="X488" s="1"/>
    </row>
    <row r="489" spans="1:24" x14ac:dyDescent="0.25">
      <c r="A489" s="7"/>
      <c r="B489">
        <f t="shared" si="97"/>
        <v>43.500000000000348</v>
      </c>
      <c r="C489">
        <f t="shared" si="98"/>
        <v>-349.17496710046828</v>
      </c>
      <c r="D489">
        <f t="shared" si="99"/>
        <v>536.53078104358633</v>
      </c>
      <c r="E489">
        <f t="shared" si="100"/>
        <v>-216.36149273648508</v>
      </c>
      <c r="F489">
        <f t="shared" si="101"/>
        <v>36287.327024952137</v>
      </c>
      <c r="G489">
        <f t="shared" si="102"/>
        <v>-3461.7838837838367</v>
      </c>
      <c r="H489">
        <f t="shared" si="103"/>
        <v>80897.04259412465</v>
      </c>
      <c r="I489">
        <f t="shared" si="104"/>
        <v>80971.077849647307</v>
      </c>
      <c r="J489" s="41">
        <f t="shared" si="105"/>
        <v>578.51324491873208</v>
      </c>
      <c r="K489">
        <f t="shared" si="106"/>
        <v>30.546838014222327</v>
      </c>
      <c r="L489">
        <f t="shared" si="107"/>
        <v>36.277486907674358</v>
      </c>
      <c r="M489" s="41">
        <f t="shared" si="108"/>
        <v>69.86613973647458</v>
      </c>
      <c r="N489" s="5">
        <f t="shared" si="109"/>
        <v>2.2911917536896459E-7</v>
      </c>
      <c r="O489" s="4">
        <f>SUM($N$54:N489)*0.1+$O$30</f>
        <v>2.2144093617201786E-6</v>
      </c>
      <c r="P489" s="4">
        <f>SUM($O$235:O489)</f>
        <v>1.9394810553289058E-4</v>
      </c>
      <c r="Q489" s="5">
        <f t="shared" si="110"/>
        <v>-5.3541943434939234E-6</v>
      </c>
      <c r="R489" s="4">
        <f>SUM($Q$54:Q489)*0.1+$O$8</f>
        <v>3.8248011056138444E-5</v>
      </c>
      <c r="S489" s="4">
        <f>SUM($R$235:R489)</f>
        <v>2.3732163172957441E-2</v>
      </c>
      <c r="T489">
        <f t="shared" si="111"/>
        <v>3.8312060223534867E-5</v>
      </c>
      <c r="U489">
        <f t="shared" si="112"/>
        <v>2.3732955667921288E-2</v>
      </c>
      <c r="X489" s="1"/>
    </row>
    <row r="490" spans="1:24" x14ac:dyDescent="0.25">
      <c r="A490" s="7"/>
      <c r="B490">
        <f t="shared" si="97"/>
        <v>43.60000000000035</v>
      </c>
      <c r="C490">
        <f t="shared" si="98"/>
        <v>-349.17496710046828</v>
      </c>
      <c r="D490">
        <f t="shared" si="99"/>
        <v>536.53078104358633</v>
      </c>
      <c r="E490">
        <f t="shared" si="100"/>
        <v>-216.36149273648508</v>
      </c>
      <c r="F490">
        <f t="shared" si="101"/>
        <v>36287.327024952137</v>
      </c>
      <c r="G490">
        <f t="shared" si="102"/>
        <v>-3483.4200330574854</v>
      </c>
      <c r="H490">
        <f t="shared" si="103"/>
        <v>81083.001450662865</v>
      </c>
      <c r="I490">
        <f t="shared" si="104"/>
        <v>81157.792844402211</v>
      </c>
      <c r="J490" s="41">
        <f t="shared" si="105"/>
        <v>578.51324491873208</v>
      </c>
      <c r="K490">
        <f t="shared" si="106"/>
        <v>30.617277396419947</v>
      </c>
      <c r="L490">
        <f t="shared" si="107"/>
        <v>36.277486907674358</v>
      </c>
      <c r="M490" s="41">
        <f t="shared" si="108"/>
        <v>69.896965915401367</v>
      </c>
      <c r="N490" s="5">
        <f t="shared" si="109"/>
        <v>2.305511702150206E-7</v>
      </c>
      <c r="O490" s="4">
        <f>SUM($N$54:N490)*0.1+$O$30</f>
        <v>2.237464478741681E-6</v>
      </c>
      <c r="P490" s="4">
        <f>SUM($O$235:O490)</f>
        <v>1.9618557001163225E-4</v>
      </c>
      <c r="Q490" s="5">
        <f t="shared" si="110"/>
        <v>-5.3665020846161162E-6</v>
      </c>
      <c r="R490" s="4">
        <f>SUM($Q$54:Q490)*0.1+$O$8</f>
        <v>3.7711360847676818E-5</v>
      </c>
      <c r="S490" s="4">
        <f>SUM($R$235:R490)</f>
        <v>2.3769874533805118E-2</v>
      </c>
      <c r="T490">
        <f t="shared" si="111"/>
        <v>3.7777678386546239E-5</v>
      </c>
      <c r="U490">
        <f t="shared" si="112"/>
        <v>2.3770684132576367E-2</v>
      </c>
      <c r="X490" s="1"/>
    </row>
    <row r="491" spans="1:24" x14ac:dyDescent="0.25">
      <c r="A491" s="7"/>
      <c r="B491">
        <f t="shared" ref="B491:B554" si="113">B490+0.1</f>
        <v>43.700000000000351</v>
      </c>
      <c r="C491">
        <f t="shared" si="98"/>
        <v>-349.17496710046828</v>
      </c>
      <c r="D491">
        <f t="shared" si="99"/>
        <v>536.53078104358633</v>
      </c>
      <c r="E491">
        <f t="shared" si="100"/>
        <v>-216.36149273648508</v>
      </c>
      <c r="F491">
        <f t="shared" si="101"/>
        <v>36287.327024952137</v>
      </c>
      <c r="G491">
        <f t="shared" si="102"/>
        <v>-3505.0561823311341</v>
      </c>
      <c r="H491">
        <f t="shared" si="103"/>
        <v>81268.960307201094</v>
      </c>
      <c r="I491">
        <f t="shared" si="104"/>
        <v>81344.510129785194</v>
      </c>
      <c r="J491" s="41">
        <f t="shared" si="105"/>
        <v>578.51324491873208</v>
      </c>
      <c r="K491">
        <f t="shared" si="106"/>
        <v>30.687717642771123</v>
      </c>
      <c r="L491">
        <f t="shared" si="107"/>
        <v>36.277486907674358</v>
      </c>
      <c r="M491" s="41">
        <f t="shared" si="108"/>
        <v>69.927849839187104</v>
      </c>
      <c r="N491" s="5">
        <f t="shared" si="109"/>
        <v>2.3198316506107659E-7</v>
      </c>
      <c r="O491" s="4">
        <f>SUM($N$54:N491)*0.1+$O$30</f>
        <v>2.2606627952477885E-6</v>
      </c>
      <c r="P491" s="4">
        <f>SUM($O$235:O491)</f>
        <v>1.9844623280688005E-4</v>
      </c>
      <c r="Q491" s="5">
        <f t="shared" si="110"/>
        <v>-5.3788098257383099E-6</v>
      </c>
      <c r="R491" s="4">
        <f>SUM($Q$54:Q491)*0.1+$O$8</f>
        <v>3.7173479865102994E-5</v>
      </c>
      <c r="S491" s="4">
        <f>SUM($R$235:R491)</f>
        <v>2.3807048013670222E-2</v>
      </c>
      <c r="T491">
        <f t="shared" si="111"/>
        <v>3.7242156242020082E-5</v>
      </c>
      <c r="U491">
        <f t="shared" si="112"/>
        <v>2.3807875084360521E-2</v>
      </c>
      <c r="X491" s="1"/>
    </row>
    <row r="492" spans="1:24" x14ac:dyDescent="0.25">
      <c r="A492" s="7"/>
      <c r="B492">
        <f t="shared" si="113"/>
        <v>43.800000000000352</v>
      </c>
      <c r="C492">
        <f t="shared" si="98"/>
        <v>-349.17496710046828</v>
      </c>
      <c r="D492">
        <f t="shared" si="99"/>
        <v>536.53078104358633</v>
      </c>
      <c r="E492">
        <f t="shared" si="100"/>
        <v>-216.36149273648508</v>
      </c>
      <c r="F492">
        <f t="shared" si="101"/>
        <v>36287.327024952137</v>
      </c>
      <c r="G492">
        <f t="shared" si="102"/>
        <v>-3526.6923316047828</v>
      </c>
      <c r="H492">
        <f t="shared" si="103"/>
        <v>81454.919163739309</v>
      </c>
      <c r="I492">
        <f t="shared" si="104"/>
        <v>81531.229690058666</v>
      </c>
      <c r="J492" s="41">
        <f t="shared" si="105"/>
        <v>578.51324491873208</v>
      </c>
      <c r="K492">
        <f t="shared" si="106"/>
        <v>30.758158747338751</v>
      </c>
      <c r="L492">
        <f t="shared" si="107"/>
        <v>36.277486907674358</v>
      </c>
      <c r="M492" s="41">
        <f t="shared" si="108"/>
        <v>69.95879143135582</v>
      </c>
      <c r="N492" s="5">
        <f t="shared" si="109"/>
        <v>2.3341515990713261E-7</v>
      </c>
      <c r="O492" s="4">
        <f>SUM($N$54:N492)*0.1+$O$30</f>
        <v>2.2840043112385018E-6</v>
      </c>
      <c r="P492" s="4">
        <f>SUM($O$235:O492)</f>
        <v>2.0073023711811855E-4</v>
      </c>
      <c r="Q492" s="5">
        <f t="shared" si="110"/>
        <v>-5.3911175668605028E-6</v>
      </c>
      <c r="R492" s="4">
        <f>SUM($Q$54:Q492)*0.1+$O$8</f>
        <v>3.6634368108416946E-5</v>
      </c>
      <c r="S492" s="4">
        <f>SUM($R$235:R492)</f>
        <v>2.3843682381778638E-2</v>
      </c>
      <c r="T492">
        <f t="shared" si="111"/>
        <v>3.6705498258391104E-5</v>
      </c>
      <c r="U492">
        <f t="shared" si="112"/>
        <v>2.3844527299806857E-2</v>
      </c>
      <c r="X492" s="1"/>
    </row>
    <row r="493" spans="1:24" x14ac:dyDescent="0.25">
      <c r="A493" s="7"/>
      <c r="B493">
        <f t="shared" si="113"/>
        <v>43.900000000000354</v>
      </c>
      <c r="C493">
        <f t="shared" si="98"/>
        <v>-349.17496710046828</v>
      </c>
      <c r="D493">
        <f t="shared" si="99"/>
        <v>536.53078104358633</v>
      </c>
      <c r="E493">
        <f t="shared" si="100"/>
        <v>-216.36149273648508</v>
      </c>
      <c r="F493">
        <f t="shared" si="101"/>
        <v>36287.327024952137</v>
      </c>
      <c r="G493">
        <f t="shared" si="102"/>
        <v>-3548.3284808784319</v>
      </c>
      <c r="H493">
        <f t="shared" si="103"/>
        <v>81640.878020277523</v>
      </c>
      <c r="I493">
        <f t="shared" si="104"/>
        <v>81717.951509628823</v>
      </c>
      <c r="J493" s="41">
        <f t="shared" si="105"/>
        <v>578.51324491873208</v>
      </c>
      <c r="K493">
        <f t="shared" si="106"/>
        <v>30.828600704239971</v>
      </c>
      <c r="L493">
        <f t="shared" si="107"/>
        <v>36.277486907674358</v>
      </c>
      <c r="M493" s="41">
        <f t="shared" si="108"/>
        <v>69.989790615424184</v>
      </c>
      <c r="N493" s="5">
        <f t="shared" si="109"/>
        <v>2.3484715475318865E-7</v>
      </c>
      <c r="O493" s="4">
        <f>SUM($N$54:N493)*0.1+$O$30</f>
        <v>2.3074890267138206E-6</v>
      </c>
      <c r="P493" s="4">
        <f>SUM($O$235:O493)</f>
        <v>2.0303772614483238E-4</v>
      </c>
      <c r="Q493" s="5">
        <f t="shared" si="110"/>
        <v>-5.4034253079826965E-6</v>
      </c>
      <c r="R493" s="4">
        <f>SUM($Q$54:Q493)*0.1+$O$8</f>
        <v>3.609402557761866E-5</v>
      </c>
      <c r="S493" s="4">
        <f>SUM($R$235:R493)</f>
        <v>2.3879776407356258E-2</v>
      </c>
      <c r="T493">
        <f t="shared" si="111"/>
        <v>3.6167709189361087E-5</v>
      </c>
      <c r="U493">
        <f t="shared" si="112"/>
        <v>2.3880639555580722E-2</v>
      </c>
      <c r="X493" s="1"/>
    </row>
    <row r="494" spans="1:24" x14ac:dyDescent="0.25">
      <c r="A494" s="7"/>
      <c r="B494">
        <f t="shared" si="113"/>
        <v>44.000000000000355</v>
      </c>
      <c r="C494">
        <f t="shared" si="98"/>
        <v>-349.17496710046828</v>
      </c>
      <c r="D494">
        <f t="shared" si="99"/>
        <v>536.53078104358633</v>
      </c>
      <c r="E494">
        <f t="shared" si="100"/>
        <v>-216.36149273648508</v>
      </c>
      <c r="F494">
        <f t="shared" si="101"/>
        <v>36287.327024952137</v>
      </c>
      <c r="G494">
        <f t="shared" si="102"/>
        <v>-3569.9646301520806</v>
      </c>
      <c r="H494">
        <f t="shared" si="103"/>
        <v>81826.836876815752</v>
      </c>
      <c r="I494">
        <f t="shared" si="104"/>
        <v>81904.675573043758</v>
      </c>
      <c r="J494" s="41">
        <f t="shared" si="105"/>
        <v>578.51324491873208</v>
      </c>
      <c r="K494">
        <f t="shared" si="106"/>
        <v>30.899043507645462</v>
      </c>
      <c r="L494">
        <f t="shared" si="107"/>
        <v>36.277486907674358</v>
      </c>
      <c r="M494" s="41">
        <f t="shared" si="108"/>
        <v>70.020847314902014</v>
      </c>
      <c r="N494" s="5">
        <f t="shared" si="109"/>
        <v>2.3627914959924466E-7</v>
      </c>
      <c r="O494" s="4">
        <f>SUM($N$54:N494)*0.1+$O$30</f>
        <v>2.3311169416737452E-6</v>
      </c>
      <c r="P494" s="4">
        <f>SUM($O$235:O494)</f>
        <v>2.0536884308650612E-4</v>
      </c>
      <c r="Q494" s="5">
        <f t="shared" si="110"/>
        <v>-5.4157330491048902E-6</v>
      </c>
      <c r="R494" s="4">
        <f>SUM($Q$54:Q494)*0.1+$O$8</f>
        <v>3.5552452272708177E-5</v>
      </c>
      <c r="S494" s="4">
        <f>SUM($R$235:R494)</f>
        <v>2.3915328859628965E-2</v>
      </c>
      <c r="T494">
        <f t="shared" si="111"/>
        <v>3.5628794096895159E-5</v>
      </c>
      <c r="U494">
        <f t="shared" si="112"/>
        <v>2.3916210628481944E-2</v>
      </c>
      <c r="X494" s="1"/>
    </row>
    <row r="495" spans="1:24" x14ac:dyDescent="0.25">
      <c r="A495" s="7"/>
      <c r="B495">
        <f t="shared" si="113"/>
        <v>44.100000000000357</v>
      </c>
      <c r="C495">
        <f t="shared" si="98"/>
        <v>-349.17496710046828</v>
      </c>
      <c r="D495">
        <f t="shared" si="99"/>
        <v>536.53078104358633</v>
      </c>
      <c r="E495">
        <f t="shared" si="100"/>
        <v>-216.36149273648508</v>
      </c>
      <c r="F495">
        <f t="shared" si="101"/>
        <v>36287.327024952137</v>
      </c>
      <c r="G495">
        <f t="shared" si="102"/>
        <v>-3591.6007794257293</v>
      </c>
      <c r="H495">
        <f t="shared" si="103"/>
        <v>82012.795733353967</v>
      </c>
      <c r="I495">
        <f t="shared" si="104"/>
        <v>82091.401864992018</v>
      </c>
      <c r="J495" s="41">
        <f t="shared" si="105"/>
        <v>578.51324491873208</v>
      </c>
      <c r="K495">
        <f t="shared" si="106"/>
        <v>30.969487151778882</v>
      </c>
      <c r="L495">
        <f t="shared" si="107"/>
        <v>36.277486907674358</v>
      </c>
      <c r="M495" s="41">
        <f t="shared" si="108"/>
        <v>70.051961453293018</v>
      </c>
      <c r="N495" s="5">
        <f t="shared" si="109"/>
        <v>2.3771114444530068E-7</v>
      </c>
      <c r="O495" s="4">
        <f>SUM($N$54:N495)*0.1+$O$30</f>
        <v>2.3548880561182754E-6</v>
      </c>
      <c r="P495" s="4">
        <f>SUM($O$235:O495)</f>
        <v>2.0772373114262438E-4</v>
      </c>
      <c r="Q495" s="5">
        <f t="shared" si="110"/>
        <v>-5.4280407902270831E-6</v>
      </c>
      <c r="R495" s="4">
        <f>SUM($Q$54:Q495)*0.1+$O$8</f>
        <v>3.5009648193685456E-5</v>
      </c>
      <c r="S495" s="4">
        <f>SUM($R$235:R495)</f>
        <v>2.395033850782265E-2</v>
      </c>
      <c r="T495">
        <f t="shared" si="111"/>
        <v>3.5088758376472542E-5</v>
      </c>
      <c r="U495">
        <f t="shared" si="112"/>
        <v>2.3951239295447166E-2</v>
      </c>
      <c r="X495" s="1"/>
    </row>
    <row r="496" spans="1:24" x14ac:dyDescent="0.25">
      <c r="A496" s="7"/>
      <c r="B496">
        <f t="shared" si="113"/>
        <v>44.200000000000358</v>
      </c>
      <c r="C496">
        <f t="shared" si="98"/>
        <v>-349.17496710046828</v>
      </c>
      <c r="D496">
        <f t="shared" si="99"/>
        <v>536.53078104358633</v>
      </c>
      <c r="E496">
        <f t="shared" si="100"/>
        <v>-216.36149273648508</v>
      </c>
      <c r="F496">
        <f t="shared" si="101"/>
        <v>36287.327024952137</v>
      </c>
      <c r="G496">
        <f t="shared" si="102"/>
        <v>-3613.236928699378</v>
      </c>
      <c r="H496">
        <f t="shared" si="103"/>
        <v>82198.754589892182</v>
      </c>
      <c r="I496">
        <f t="shared" si="104"/>
        <v>82278.130370300933</v>
      </c>
      <c r="J496" s="41">
        <f t="shared" si="105"/>
        <v>578.51324491873208</v>
      </c>
      <c r="K496">
        <f t="shared" si="106"/>
        <v>31.039931630916243</v>
      </c>
      <c r="L496">
        <f t="shared" si="107"/>
        <v>36.277486907674358</v>
      </c>
      <c r="M496" s="41">
        <f t="shared" si="108"/>
        <v>70.083132954095376</v>
      </c>
      <c r="N496" s="5">
        <f t="shared" si="109"/>
        <v>2.3914313929135669E-7</v>
      </c>
      <c r="O496" s="4">
        <f>SUM($N$54:N496)*0.1+$O$30</f>
        <v>2.3788023700474109E-6</v>
      </c>
      <c r="P496" s="4">
        <f>SUM($O$235:O496)</f>
        <v>2.101025335126718E-4</v>
      </c>
      <c r="Q496" s="5">
        <f t="shared" si="110"/>
        <v>-5.4403485313492759E-6</v>
      </c>
      <c r="R496" s="4">
        <f>SUM($Q$54:Q496)*0.1+$O$8</f>
        <v>3.4465613340550538E-5</v>
      </c>
      <c r="S496" s="4">
        <f>SUM($R$235:R496)</f>
        <v>2.3984804121163199E-2</v>
      </c>
      <c r="T496">
        <f t="shared" si="111"/>
        <v>3.4547607784853621E-5</v>
      </c>
      <c r="U496">
        <f t="shared" si="112"/>
        <v>2.3985724333552148E-2</v>
      </c>
      <c r="X496" s="1"/>
    </row>
    <row r="497" spans="1:24" x14ac:dyDescent="0.25">
      <c r="A497" s="7"/>
      <c r="B497">
        <f t="shared" si="113"/>
        <v>44.30000000000036</v>
      </c>
      <c r="C497">
        <f t="shared" si="98"/>
        <v>-349.17496710046828</v>
      </c>
      <c r="D497">
        <f t="shared" si="99"/>
        <v>536.53078104358633</v>
      </c>
      <c r="E497">
        <f t="shared" si="100"/>
        <v>-216.36149273648508</v>
      </c>
      <c r="F497">
        <f t="shared" si="101"/>
        <v>36287.327024952137</v>
      </c>
      <c r="G497">
        <f t="shared" si="102"/>
        <v>-3634.8730779730272</v>
      </c>
      <c r="H497">
        <f t="shared" si="103"/>
        <v>82384.713446430411</v>
      </c>
      <c r="I497">
        <f t="shared" si="104"/>
        <v>82464.861073935157</v>
      </c>
      <c r="J497" s="41">
        <f t="shared" si="105"/>
        <v>578.51324491873208</v>
      </c>
      <c r="K497">
        <f t="shared" si="106"/>
        <v>31.110376939385375</v>
      </c>
      <c r="L497">
        <f t="shared" si="107"/>
        <v>36.277486907674358</v>
      </c>
      <c r="M497" s="41">
        <f t="shared" si="108"/>
        <v>70.114361740802394</v>
      </c>
      <c r="N497" s="5">
        <f t="shared" si="109"/>
        <v>2.405751341374127E-7</v>
      </c>
      <c r="O497" s="4">
        <f>SUM($N$54:N497)*0.1+$O$30</f>
        <v>2.402859883461152E-6</v>
      </c>
      <c r="P497" s="4">
        <f>SUM($O$235:O497)</f>
        <v>2.1250539339613296E-4</v>
      </c>
      <c r="Q497" s="5">
        <f t="shared" si="110"/>
        <v>-5.4526562724714705E-6</v>
      </c>
      <c r="R497" s="4">
        <f>SUM($Q$54:Q497)*0.1+$O$8</f>
        <v>3.3920347713303395E-5</v>
      </c>
      <c r="S497" s="4">
        <f>SUM($R$235:R497)</f>
        <v>2.4018724468876502E-2</v>
      </c>
      <c r="T497">
        <f t="shared" si="111"/>
        <v>3.400534847065905E-5</v>
      </c>
      <c r="U497">
        <f t="shared" si="112"/>
        <v>2.4019664520014208E-2</v>
      </c>
      <c r="X497" s="1"/>
    </row>
    <row r="498" spans="1:24" x14ac:dyDescent="0.25">
      <c r="A498" s="7"/>
      <c r="B498">
        <f t="shared" si="113"/>
        <v>44.400000000000361</v>
      </c>
      <c r="C498">
        <f t="shared" si="98"/>
        <v>-349.17496710046828</v>
      </c>
      <c r="D498">
        <f t="shared" si="99"/>
        <v>536.53078104358633</v>
      </c>
      <c r="E498">
        <f t="shared" si="100"/>
        <v>-216.36149273648508</v>
      </c>
      <c r="F498">
        <f t="shared" si="101"/>
        <v>36287.327024952137</v>
      </c>
      <c r="G498">
        <f t="shared" si="102"/>
        <v>-3656.5092272466759</v>
      </c>
      <c r="H498">
        <f t="shared" si="103"/>
        <v>82570.672302968625</v>
      </c>
      <c r="I498">
        <f t="shared" si="104"/>
        <v>82651.593960994913</v>
      </c>
      <c r="J498" s="41">
        <f t="shared" si="105"/>
        <v>578.51324491873208</v>
      </c>
      <c r="K498">
        <f t="shared" si="106"/>
        <v>31.180823071565239</v>
      </c>
      <c r="L498">
        <f t="shared" si="107"/>
        <v>36.277486907674358</v>
      </c>
      <c r="M498" s="41">
        <f t="shared" si="108"/>
        <v>70.145647736903172</v>
      </c>
      <c r="N498" s="5">
        <f t="shared" si="109"/>
        <v>2.4200712898346872E-7</v>
      </c>
      <c r="O498" s="4">
        <f>SUM($N$54:N498)*0.1+$O$30</f>
        <v>2.4270605963594988E-6</v>
      </c>
      <c r="P498" s="4">
        <f>SUM($O$235:O498)</f>
        <v>2.1493245399249245E-4</v>
      </c>
      <c r="Q498" s="5">
        <f t="shared" si="110"/>
        <v>-5.4649640135936634E-6</v>
      </c>
      <c r="R498" s="4">
        <f>SUM($Q$54:Q498)*0.1+$O$8</f>
        <v>3.3373851311944028E-5</v>
      </c>
      <c r="S498" s="4">
        <f>SUM($R$235:R498)</f>
        <v>2.4052098320188446E-2</v>
      </c>
      <c r="T498">
        <f t="shared" si="111"/>
        <v>3.3461987008098445E-5</v>
      </c>
      <c r="U498">
        <f t="shared" si="112"/>
        <v>2.4053058632194597E-2</v>
      </c>
      <c r="X498" s="1"/>
    </row>
    <row r="499" spans="1:24" x14ac:dyDescent="0.25">
      <c r="A499" s="7"/>
      <c r="B499">
        <f t="shared" si="113"/>
        <v>44.500000000000362</v>
      </c>
      <c r="C499">
        <f t="shared" si="98"/>
        <v>-349.17496710046828</v>
      </c>
      <c r="D499">
        <f t="shared" si="99"/>
        <v>536.53078104358633</v>
      </c>
      <c r="E499">
        <f t="shared" si="100"/>
        <v>-216.36149273648508</v>
      </c>
      <c r="F499">
        <f t="shared" si="101"/>
        <v>36287.327024952137</v>
      </c>
      <c r="G499">
        <f t="shared" si="102"/>
        <v>-3678.1453765203246</v>
      </c>
      <c r="H499">
        <f t="shared" si="103"/>
        <v>82756.63115950684</v>
      </c>
      <c r="I499">
        <f t="shared" si="104"/>
        <v>82838.329016714706</v>
      </c>
      <c r="J499" s="41">
        <f t="shared" si="105"/>
        <v>578.51324491873208</v>
      </c>
      <c r="K499">
        <f t="shared" si="106"/>
        <v>31.251270021885468</v>
      </c>
      <c r="L499">
        <f t="shared" si="107"/>
        <v>36.277486907674358</v>
      </c>
      <c r="M499" s="41">
        <f t="shared" si="108"/>
        <v>70.176990865883184</v>
      </c>
      <c r="N499" s="5">
        <f t="shared" si="109"/>
        <v>2.4343912382952473E-7</v>
      </c>
      <c r="O499" s="4">
        <f>SUM($N$54:N499)*0.1+$O$30</f>
        <v>2.4514045087424513E-6</v>
      </c>
      <c r="P499" s="4">
        <f>SUM($O$235:O499)</f>
        <v>2.1738385850123489E-4</v>
      </c>
      <c r="Q499" s="5">
        <f t="shared" si="110"/>
        <v>-5.4772717547158562E-6</v>
      </c>
      <c r="R499" s="4">
        <f>SUM($Q$54:Q499)*0.1+$O$8</f>
        <v>3.2826124136472437E-5</v>
      </c>
      <c r="S499" s="4">
        <f>SUM($R$235:R499)</f>
        <v>2.4084924444324918E-2</v>
      </c>
      <c r="T499">
        <f t="shared" si="111"/>
        <v>3.2917530434231867E-5</v>
      </c>
      <c r="U499">
        <f t="shared" si="112"/>
        <v>2.4085905447601027E-2</v>
      </c>
      <c r="X499" s="1"/>
    </row>
    <row r="500" spans="1:24" x14ac:dyDescent="0.25">
      <c r="A500" s="7"/>
      <c r="B500">
        <f t="shared" si="113"/>
        <v>44.600000000000364</v>
      </c>
      <c r="C500">
        <f t="shared" si="98"/>
        <v>-349.17496710046828</v>
      </c>
      <c r="D500">
        <f t="shared" si="99"/>
        <v>536.53078104358633</v>
      </c>
      <c r="E500">
        <f t="shared" si="100"/>
        <v>-216.36149273648508</v>
      </c>
      <c r="F500">
        <f t="shared" si="101"/>
        <v>36287.327024952137</v>
      </c>
      <c r="G500">
        <f t="shared" si="102"/>
        <v>-3699.7815257939733</v>
      </c>
      <c r="H500">
        <f t="shared" si="103"/>
        <v>82942.590016045055</v>
      </c>
      <c r="I500">
        <f t="shared" si="104"/>
        <v>83025.066226461655</v>
      </c>
      <c r="J500" s="41">
        <f t="shared" si="105"/>
        <v>578.51324491873208</v>
      </c>
      <c r="K500">
        <f t="shared" si="106"/>
        <v>31.321717784825712</v>
      </c>
      <c r="L500">
        <f t="shared" si="107"/>
        <v>36.277486907674358</v>
      </c>
      <c r="M500" s="41">
        <f t="shared" si="108"/>
        <v>70.208391051224936</v>
      </c>
      <c r="N500" s="5">
        <f t="shared" si="109"/>
        <v>2.4487111867558075E-7</v>
      </c>
      <c r="O500" s="4">
        <f>SUM($N$54:N500)*0.1+$O$30</f>
        <v>2.4758916206100094E-6</v>
      </c>
      <c r="P500" s="4">
        <f>SUM($O$235:O500)</f>
        <v>2.1985975012184491E-4</v>
      </c>
      <c r="Q500" s="5">
        <f t="shared" si="110"/>
        <v>-5.4895794958380491E-6</v>
      </c>
      <c r="R500" s="4">
        <f>SUM($Q$54:Q500)*0.1+$O$8</f>
        <v>3.2277166186888648E-5</v>
      </c>
      <c r="S500" s="4">
        <f>SUM($R$235:R500)</f>
        <v>2.4117201610511806E-2</v>
      </c>
      <c r="T500">
        <f t="shared" si="111"/>
        <v>3.237198629020213E-5</v>
      </c>
      <c r="U500">
        <f t="shared" si="112"/>
        <v>2.4118203743890152E-2</v>
      </c>
      <c r="X500" s="1"/>
    </row>
    <row r="501" spans="1:24" x14ac:dyDescent="0.25">
      <c r="A501" s="7"/>
      <c r="B501">
        <f t="shared" si="113"/>
        <v>44.700000000000365</v>
      </c>
      <c r="C501">
        <f t="shared" si="98"/>
        <v>-349.17496710046828</v>
      </c>
      <c r="D501">
        <f t="shared" si="99"/>
        <v>536.53078104358633</v>
      </c>
      <c r="E501">
        <f t="shared" si="100"/>
        <v>-216.36149273648508</v>
      </c>
      <c r="F501">
        <f t="shared" si="101"/>
        <v>36287.327024952137</v>
      </c>
      <c r="G501">
        <f t="shared" si="102"/>
        <v>-3721.4176750676224</v>
      </c>
      <c r="H501">
        <f t="shared" si="103"/>
        <v>83128.548872583284</v>
      </c>
      <c r="I501">
        <f t="shared" si="104"/>
        <v>83211.805575734106</v>
      </c>
      <c r="J501" s="41">
        <f t="shared" si="105"/>
        <v>578.51324491873208</v>
      </c>
      <c r="K501">
        <f t="shared" si="106"/>
        <v>31.39216635491513</v>
      </c>
      <c r="L501">
        <f t="shared" si="107"/>
        <v>36.277486907674358</v>
      </c>
      <c r="M501" s="41">
        <f t="shared" si="108"/>
        <v>70.239848216408603</v>
      </c>
      <c r="N501" s="5">
        <f t="shared" si="109"/>
        <v>2.4630311352163681E-7</v>
      </c>
      <c r="O501" s="4">
        <f>SUM($N$54:N501)*0.1+$O$30</f>
        <v>2.5005219319621727E-6</v>
      </c>
      <c r="P501" s="4">
        <f>SUM($O$235:O501)</f>
        <v>2.2236027205380709E-4</v>
      </c>
      <c r="Q501" s="5">
        <f t="shared" si="110"/>
        <v>-5.5018872369602428E-6</v>
      </c>
      <c r="R501" s="4">
        <f>SUM($Q$54:Q501)*0.1+$O$8</f>
        <v>3.1726977463192622E-5</v>
      </c>
      <c r="S501" s="4">
        <f>SUM($R$235:R501)</f>
        <v>2.4148928587974999E-2</v>
      </c>
      <c r="T501">
        <f t="shared" si="111"/>
        <v>3.1825362666938399E-5</v>
      </c>
      <c r="U501">
        <f t="shared" si="112"/>
        <v>2.4149952298870157E-2</v>
      </c>
      <c r="X501" s="1"/>
    </row>
    <row r="502" spans="1:24" x14ac:dyDescent="0.25">
      <c r="A502" s="7"/>
      <c r="B502">
        <f t="shared" si="113"/>
        <v>44.800000000000367</v>
      </c>
      <c r="C502">
        <f t="shared" si="98"/>
        <v>-349.17496710046828</v>
      </c>
      <c r="D502">
        <f t="shared" si="99"/>
        <v>536.53078104358633</v>
      </c>
      <c r="E502">
        <f t="shared" si="100"/>
        <v>-216.36149273648508</v>
      </c>
      <c r="F502">
        <f t="shared" si="101"/>
        <v>36287.327024952137</v>
      </c>
      <c r="G502">
        <f t="shared" si="102"/>
        <v>-3743.0538243412711</v>
      </c>
      <c r="H502">
        <f t="shared" si="103"/>
        <v>83314.507729121498</v>
      </c>
      <c r="I502">
        <f t="shared" si="104"/>
        <v>83398.547050160065</v>
      </c>
      <c r="J502" s="41">
        <f t="shared" si="105"/>
        <v>578.51324491873208</v>
      </c>
      <c r="K502">
        <f t="shared" si="106"/>
        <v>31.462615726731809</v>
      </c>
      <c r="L502">
        <f t="shared" si="107"/>
        <v>36.277486907674358</v>
      </c>
      <c r="M502" s="41">
        <f t="shared" si="108"/>
        <v>70.271362284912655</v>
      </c>
      <c r="N502" s="5">
        <f t="shared" si="109"/>
        <v>2.4773510836769278E-7</v>
      </c>
      <c r="O502" s="4">
        <f>SUM($N$54:N502)*0.1+$O$30</f>
        <v>2.5252954427989418E-6</v>
      </c>
      <c r="P502" s="4">
        <f>SUM($O$235:O502)</f>
        <v>2.2488556749660602E-4</v>
      </c>
      <c r="Q502" s="5">
        <f t="shared" si="110"/>
        <v>-5.5141949780824356E-6</v>
      </c>
      <c r="R502" s="4">
        <f>SUM($Q$54:Q502)*0.1+$O$8</f>
        <v>3.1175557965384384E-5</v>
      </c>
      <c r="S502" s="4">
        <f>SUM($R$235:R502)</f>
        <v>2.4180104145940382E-2</v>
      </c>
      <c r="T502">
        <f t="shared" si="111"/>
        <v>3.1277668255905248E-5</v>
      </c>
      <c r="U502">
        <f t="shared" si="112"/>
        <v>2.4181149890503378E-2</v>
      </c>
      <c r="X502" s="1"/>
    </row>
    <row r="503" spans="1:24" x14ac:dyDescent="0.25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-349.17496710046828</v>
      </c>
      <c r="D503">
        <f t="shared" ref="D503:D566" si="115">IF(B503&lt;$B$41,$B$13,IF(AND($B$41&lt;=B503,B503&lt;$B$41+$G$8),$B$13+$B$16,$B$13+$B$16+$B$10))</f>
        <v>536.53078104358633</v>
      </c>
      <c r="E503">
        <f t="shared" ref="E503:E566" si="116">IF(B503&lt;$B$41,$B$14,IF(AND($B$41&lt;=B503,B503&lt;$B$41+$G$8),$B$14+$B$17,$B$14+$B$17+$B$11))</f>
        <v>-216.36149273648508</v>
      </c>
      <c r="F503">
        <f t="shared" ref="F503:F566" si="117">IF(B503&lt;$B$41,-$G$6*$B$13,IF(AND($B$41&lt;=B503,B503&lt;$B$41+$G$8),-$G$6*$B$13,-$G$6*$B$13-$G$5*$B$10))</f>
        <v>36287.327024952137</v>
      </c>
      <c r="G503">
        <f t="shared" ref="G503:G566" si="118">IF(B503&lt;$B$41,$B$14*B503,IF(AND($B$41&lt;=B503,B503&lt;$B$41+$G$8),$B$14*B503-(-B503+$B$41)*$B$17,$B$14*B503-(-B503+$B$41)*$B$17-(-B503+$B$41+$G$8)*$B$11+$G$5*$B$12))</f>
        <v>-3764.6899736149198</v>
      </c>
      <c r="H503">
        <f t="shared" ref="H503:H566" si="119">IF(B503&lt;$B$41,-$B$13*B503,IF(AND($B$41&lt;=B503,B503&lt;=$B$41+$G$8),-$B$13*B503+(-B503+B490)*B465,-$B$13*B503+(-B503+$B$41)*$B$16+(-B503+$B$41+$G$8)*$B$10))</f>
        <v>83500.466585659713</v>
      </c>
      <c r="I503">
        <f t="shared" ref="I503:I566" si="120">SQRT(SUMSQ(H503,G503))</f>
        <v>83585.290635495854</v>
      </c>
      <c r="J503" s="41">
        <f t="shared" ref="J503:J566" si="121">SQRT(SUMSQ(D503:E503))</f>
        <v>578.51324491873208</v>
      </c>
      <c r="K503">
        <f t="shared" ref="K503:K566" si="122">32*I503/(PI()*$G$13^3)</f>
        <v>31.533065894902222</v>
      </c>
      <c r="L503">
        <f t="shared" ref="L503:L566" si="123">16*F503/(PI()*$G$13^3)*$G$23</f>
        <v>36.277486907674358</v>
      </c>
      <c r="M503" s="41">
        <f t="shared" ref="M503:M566" si="124">SQRT(K503^2+3*L503^2)</f>
        <v>70.302933180214467</v>
      </c>
      <c r="N503" s="5">
        <f t="shared" ref="N503:N566" si="125">-G503/($G$15*$B$42)</f>
        <v>2.4916710321374879E-7</v>
      </c>
      <c r="O503" s="4">
        <f>SUM($N$54:N503)*0.1+$O$30</f>
        <v>2.5502121531203169E-6</v>
      </c>
      <c r="P503" s="4">
        <f>SUM($O$235:O503)</f>
        <v>2.2743577964972635E-4</v>
      </c>
      <c r="Q503" s="5">
        <f t="shared" ref="Q503:Q566" si="126">-H503/($B$42*$G$15)</f>
        <v>-5.5265027192046294E-6</v>
      </c>
      <c r="R503" s="4">
        <f>SUM($Q$54:Q503)*0.1+$O$8</f>
        <v>3.0622907693463909E-5</v>
      </c>
      <c r="S503" s="4">
        <f>SUM($R$235:R503)</f>
        <v>2.4210727053633845E-2</v>
      </c>
      <c r="T503">
        <f t="shared" ref="T503:T566" si="127">SQRT(SUMSQ(O503,R503))</f>
        <v>3.0728912405556003E-5</v>
      </c>
      <c r="U503">
        <f t="shared" ref="U503:U566" si="128">SQRT(S503^2+P503^2)</f>
        <v>2.4211795296908957E-2</v>
      </c>
      <c r="X503" s="1"/>
    </row>
    <row r="504" spans="1:24" x14ac:dyDescent="0.25">
      <c r="A504" s="7"/>
      <c r="B504">
        <f t="shared" si="113"/>
        <v>45.000000000000369</v>
      </c>
      <c r="C504">
        <f t="shared" si="114"/>
        <v>-349.17496710046828</v>
      </c>
      <c r="D504">
        <f t="shared" si="115"/>
        <v>536.53078104358633</v>
      </c>
      <c r="E504">
        <f t="shared" si="116"/>
        <v>-216.36149273648508</v>
      </c>
      <c r="F504">
        <f t="shared" si="117"/>
        <v>36287.327024952137</v>
      </c>
      <c r="G504">
        <f t="shared" si="118"/>
        <v>-3786.326122888569</v>
      </c>
      <c r="H504">
        <f t="shared" si="119"/>
        <v>83686.425442197942</v>
      </c>
      <c r="I504">
        <f t="shared" si="120"/>
        <v>83772.036317624646</v>
      </c>
      <c r="J504" s="41">
        <f t="shared" si="121"/>
        <v>578.51324491873208</v>
      </c>
      <c r="K504">
        <f t="shared" si="122"/>
        <v>31.603516854100718</v>
      </c>
      <c r="L504">
        <f t="shared" si="123"/>
        <v>36.277486907674358</v>
      </c>
      <c r="M504" s="41">
        <f t="shared" si="124"/>
        <v>70.334560825790916</v>
      </c>
      <c r="N504" s="5">
        <f t="shared" si="125"/>
        <v>2.5059909805980486E-7</v>
      </c>
      <c r="O504" s="4">
        <f>SUM($N$54:N504)*0.1+$O$30</f>
        <v>2.5752720629262977E-6</v>
      </c>
      <c r="P504" s="4">
        <f>SUM($O$235:O504)</f>
        <v>2.3001105171265265E-4</v>
      </c>
      <c r="Q504" s="5">
        <f t="shared" si="126"/>
        <v>-5.5388104603268231E-6</v>
      </c>
      <c r="R504" s="4">
        <f>SUM($Q$54:Q504)*0.1+$O$8</f>
        <v>3.0069026647431223E-5</v>
      </c>
      <c r="S504" s="4">
        <f>SUM($R$235:R504)</f>
        <v>2.4240796080281277E-2</v>
      </c>
      <c r="T504">
        <f t="shared" si="127"/>
        <v>3.0179105184249874E-5</v>
      </c>
      <c r="U504">
        <f t="shared" si="128"/>
        <v>2.4241887296365564E-2</v>
      </c>
      <c r="X504" s="1"/>
    </row>
    <row r="505" spans="1:24" x14ac:dyDescent="0.25">
      <c r="A505" s="7"/>
      <c r="B505">
        <f t="shared" si="113"/>
        <v>45.100000000000371</v>
      </c>
      <c r="C505">
        <f t="shared" si="114"/>
        <v>-349.17496710046828</v>
      </c>
      <c r="D505">
        <f t="shared" si="115"/>
        <v>536.53078104358633</v>
      </c>
      <c r="E505">
        <f t="shared" si="116"/>
        <v>-216.36149273648508</v>
      </c>
      <c r="F505">
        <f t="shared" si="117"/>
        <v>36287.327024952137</v>
      </c>
      <c r="G505">
        <f t="shared" si="118"/>
        <v>-3807.9622721622177</v>
      </c>
      <c r="H505">
        <f t="shared" si="119"/>
        <v>83872.384298736142</v>
      </c>
      <c r="I505">
        <f t="shared" si="120"/>
        <v>83958.784082555008</v>
      </c>
      <c r="J505" s="41">
        <f t="shared" si="121"/>
        <v>578.51324491873208</v>
      </c>
      <c r="K505">
        <f t="shared" si="122"/>
        <v>31.673968599048937</v>
      </c>
      <c r="L505">
        <f t="shared" si="123"/>
        <v>36.277486907674358</v>
      </c>
      <c r="M505" s="41">
        <f t="shared" si="124"/>
        <v>70.366245145119052</v>
      </c>
      <c r="N505" s="5">
        <f t="shared" si="125"/>
        <v>2.5203109290586087E-7</v>
      </c>
      <c r="O505" s="4">
        <f>SUM($N$54:N505)*0.1+$O$30</f>
        <v>2.6004751722168837E-6</v>
      </c>
      <c r="P505" s="4">
        <f>SUM($O$235:O505)</f>
        <v>2.3261152688486953E-4</v>
      </c>
      <c r="Q505" s="5">
        <f t="shared" si="126"/>
        <v>-5.5511182014490151E-6</v>
      </c>
      <c r="R505" s="4">
        <f>SUM($Q$54:Q505)*0.1+$O$8</f>
        <v>2.9513914827286326E-5</v>
      </c>
      <c r="S505" s="4">
        <f>SUM($R$235:R505)</f>
        <v>2.4270309995108562E-2</v>
      </c>
      <c r="T505">
        <f t="shared" si="127"/>
        <v>2.9628257450508762E-5</v>
      </c>
      <c r="U505">
        <f t="shared" si="128"/>
        <v>2.4271424667314159E-2</v>
      </c>
      <c r="X505" s="1"/>
    </row>
    <row r="506" spans="1:24" x14ac:dyDescent="0.25">
      <c r="A506" s="7"/>
      <c r="B506">
        <f t="shared" si="113"/>
        <v>45.200000000000372</v>
      </c>
      <c r="C506">
        <f t="shared" si="114"/>
        <v>-349.17496710046828</v>
      </c>
      <c r="D506">
        <f t="shared" si="115"/>
        <v>536.53078104358633</v>
      </c>
      <c r="E506">
        <f t="shared" si="116"/>
        <v>-216.36149273648508</v>
      </c>
      <c r="F506">
        <f t="shared" si="117"/>
        <v>36287.327024952137</v>
      </c>
      <c r="G506">
        <f t="shared" si="118"/>
        <v>-3829.5984214358664</v>
      </c>
      <c r="H506">
        <f t="shared" si="119"/>
        <v>84058.343155274357</v>
      </c>
      <c r="I506">
        <f t="shared" si="120"/>
        <v>84145.533916419605</v>
      </c>
      <c r="J506" s="41">
        <f t="shared" si="121"/>
        <v>578.51324491873208</v>
      </c>
      <c r="K506">
        <f t="shared" si="122"/>
        <v>31.744421124515345</v>
      </c>
      <c r="L506">
        <f t="shared" si="123"/>
        <v>36.277486907674358</v>
      </c>
      <c r="M506" s="41">
        <f t="shared" si="124"/>
        <v>70.397986061676718</v>
      </c>
      <c r="N506" s="5">
        <f t="shared" si="125"/>
        <v>2.5346308775191689E-7</v>
      </c>
      <c r="O506" s="4">
        <f>SUM($N$54:N506)*0.1+$O$30</f>
        <v>2.6258214809920754E-6</v>
      </c>
      <c r="P506" s="4">
        <f>SUM($O$235:O506)</f>
        <v>2.3523734836586161E-4</v>
      </c>
      <c r="Q506" s="5">
        <f t="shared" si="126"/>
        <v>-5.5634259425712079E-6</v>
      </c>
      <c r="R506" s="4">
        <f>SUM($Q$54:Q506)*0.1+$O$8</f>
        <v>2.8957572233029191E-5</v>
      </c>
      <c r="S506" s="4">
        <f>SUM($R$235:R506)</f>
        <v>2.429926756734159E-2</v>
      </c>
      <c r="T506">
        <f t="shared" si="127"/>
        <v>2.9076380931628039E-5</v>
      </c>
      <c r="U506">
        <f t="shared" si="128"/>
        <v>2.4300406188360824E-2</v>
      </c>
      <c r="X506" s="1"/>
    </row>
    <row r="507" spans="1:24" x14ac:dyDescent="0.25">
      <c r="A507" s="7"/>
      <c r="B507">
        <f t="shared" si="113"/>
        <v>45.300000000000374</v>
      </c>
      <c r="C507">
        <f t="shared" si="114"/>
        <v>-349.17496710046828</v>
      </c>
      <c r="D507">
        <f t="shared" si="115"/>
        <v>536.53078104358633</v>
      </c>
      <c r="E507">
        <f t="shared" si="116"/>
        <v>-216.36149273648508</v>
      </c>
      <c r="F507">
        <f t="shared" si="117"/>
        <v>36287.327024952137</v>
      </c>
      <c r="G507">
        <f t="shared" si="118"/>
        <v>-3851.2345707095151</v>
      </c>
      <c r="H507">
        <f t="shared" si="119"/>
        <v>84244.302011812586</v>
      </c>
      <c r="I507">
        <f t="shared" si="120"/>
        <v>84332.285805473803</v>
      </c>
      <c r="J507" s="41">
        <f t="shared" si="121"/>
        <v>578.51324491873208</v>
      </c>
      <c r="K507">
        <f t="shared" si="122"/>
        <v>31.814874425314695</v>
      </c>
      <c r="L507">
        <f t="shared" si="123"/>
        <v>36.277486907674358</v>
      </c>
      <c r="M507" s="41">
        <f t="shared" si="124"/>
        <v>70.429783498943095</v>
      </c>
      <c r="N507" s="5">
        <f t="shared" si="125"/>
        <v>2.548950825979729E-7</v>
      </c>
      <c r="O507" s="4">
        <f>SUM($N$54:N507)*0.1+$O$30</f>
        <v>2.6513109892518727E-6</v>
      </c>
      <c r="P507" s="4">
        <f>SUM($O$235:O507)</f>
        <v>2.3788865935511349E-4</v>
      </c>
      <c r="Q507" s="5">
        <f t="shared" si="126"/>
        <v>-5.5757336836934016E-6</v>
      </c>
      <c r="R507" s="4">
        <f>SUM($Q$54:Q507)*0.1+$O$8</f>
        <v>2.8399998864659873E-5</v>
      </c>
      <c r="S507" s="4">
        <f>SUM($R$235:R507)</f>
        <v>2.4327667566206249E-2</v>
      </c>
      <c r="T507">
        <f t="shared" si="127"/>
        <v>2.8523488311817855E-5</v>
      </c>
      <c r="U507">
        <f t="shared" si="128"/>
        <v>2.4328830638279623E-2</v>
      </c>
      <c r="X507" s="1"/>
    </row>
    <row r="508" spans="1:24" x14ac:dyDescent="0.25">
      <c r="A508" s="7"/>
      <c r="B508">
        <f t="shared" si="113"/>
        <v>45.400000000000375</v>
      </c>
      <c r="C508">
        <f t="shared" si="114"/>
        <v>-349.17496710046828</v>
      </c>
      <c r="D508">
        <f t="shared" si="115"/>
        <v>536.53078104358633</v>
      </c>
      <c r="E508">
        <f t="shared" si="116"/>
        <v>-216.36149273648508</v>
      </c>
      <c r="F508">
        <f t="shared" si="117"/>
        <v>36287.327024952137</v>
      </c>
      <c r="G508">
        <f t="shared" si="118"/>
        <v>-3872.8707199831642</v>
      </c>
      <c r="H508">
        <f t="shared" si="119"/>
        <v>84430.260868350801</v>
      </c>
      <c r="I508">
        <f t="shared" si="120"/>
        <v>84519.039736094201</v>
      </c>
      <c r="J508" s="41">
        <f t="shared" si="121"/>
        <v>578.51324491873208</v>
      </c>
      <c r="K508">
        <f t="shared" si="122"/>
        <v>31.885328496307469</v>
      </c>
      <c r="L508">
        <f t="shared" si="123"/>
        <v>36.277486907674358</v>
      </c>
      <c r="M508" s="41">
        <f t="shared" si="124"/>
        <v>70.461637380399353</v>
      </c>
      <c r="N508" s="5">
        <f t="shared" si="125"/>
        <v>2.5632707744402892E-7</v>
      </c>
      <c r="O508" s="4">
        <f>SUM($N$54:N508)*0.1+$O$30</f>
        <v>2.6769436969962758E-6</v>
      </c>
      <c r="P508" s="4">
        <f>SUM($O$235:O508)</f>
        <v>2.4056560305210975E-4</v>
      </c>
      <c r="Q508" s="5">
        <f t="shared" si="126"/>
        <v>-5.5880414248155954E-6</v>
      </c>
      <c r="R508" s="4">
        <f>SUM($Q$54:Q508)*0.1+$O$8</f>
        <v>2.7841194722178316E-5</v>
      </c>
      <c r="S508" s="4">
        <f>SUM($R$235:R508)</f>
        <v>2.4355508760928429E-2</v>
      </c>
      <c r="T508">
        <f t="shared" si="127"/>
        <v>2.7969593331243447E-5</v>
      </c>
      <c r="U508">
        <f t="shared" si="128"/>
        <v>2.4356696796015532E-2</v>
      </c>
      <c r="X508" s="1"/>
    </row>
    <row r="509" spans="1:24" x14ac:dyDescent="0.25">
      <c r="A509" s="7"/>
      <c r="B509">
        <f t="shared" si="113"/>
        <v>45.500000000000377</v>
      </c>
      <c r="C509">
        <f t="shared" si="114"/>
        <v>-349.17496710046828</v>
      </c>
      <c r="D509">
        <f t="shared" si="115"/>
        <v>536.53078104358633</v>
      </c>
      <c r="E509">
        <f t="shared" si="116"/>
        <v>-216.36149273648508</v>
      </c>
      <c r="F509">
        <f t="shared" si="117"/>
        <v>36287.327024952137</v>
      </c>
      <c r="G509">
        <f t="shared" si="118"/>
        <v>-3894.5068692568129</v>
      </c>
      <c r="H509">
        <f t="shared" si="119"/>
        <v>84616.219724889015</v>
      </c>
      <c r="I509">
        <f t="shared" si="120"/>
        <v>84705.795694777495</v>
      </c>
      <c r="J509" s="41">
        <f t="shared" si="121"/>
        <v>578.51324491873208</v>
      </c>
      <c r="K509">
        <f t="shared" si="122"/>
        <v>31.955783332399466</v>
      </c>
      <c r="L509">
        <f t="shared" si="123"/>
        <v>36.277486907674358</v>
      </c>
      <c r="M509" s="41">
        <f t="shared" si="124"/>
        <v>70.493547629529274</v>
      </c>
      <c r="N509" s="5">
        <f t="shared" si="125"/>
        <v>2.5775907229008493E-7</v>
      </c>
      <c r="O509" s="4">
        <f>SUM($N$54:N509)*0.1+$O$30</f>
        <v>2.7027196042252844E-6</v>
      </c>
      <c r="P509" s="4">
        <f>SUM($O$235:O509)</f>
        <v>2.4326832265633504E-4</v>
      </c>
      <c r="Q509" s="5">
        <f t="shared" si="126"/>
        <v>-5.6003491659377882E-6</v>
      </c>
      <c r="R509" s="4">
        <f>SUM($Q$54:Q509)*0.1+$O$8</f>
        <v>2.7281159805584522E-5</v>
      </c>
      <c r="S509" s="4">
        <f>SUM($R$235:R509)</f>
        <v>2.4382789920734015E-2</v>
      </c>
      <c r="T509">
        <f t="shared" si="127"/>
        <v>2.7414710897561991E-5</v>
      </c>
      <c r="U509">
        <f t="shared" si="128"/>
        <v>2.4384003440687429E-2</v>
      </c>
      <c r="X509" s="1"/>
    </row>
    <row r="510" spans="1:24" x14ac:dyDescent="0.25">
      <c r="A510" s="7"/>
      <c r="B510">
        <f t="shared" si="113"/>
        <v>45.600000000000378</v>
      </c>
      <c r="C510">
        <f t="shared" si="114"/>
        <v>-349.17496710046828</v>
      </c>
      <c r="D510">
        <f t="shared" si="115"/>
        <v>536.53078104358633</v>
      </c>
      <c r="E510">
        <f t="shared" si="116"/>
        <v>-216.36149273648508</v>
      </c>
      <c r="F510">
        <f t="shared" si="117"/>
        <v>36287.327024952137</v>
      </c>
      <c r="G510">
        <f t="shared" si="118"/>
        <v>-3916.1430185304616</v>
      </c>
      <c r="H510">
        <f t="shared" si="119"/>
        <v>84802.178581427244</v>
      </c>
      <c r="I510">
        <f t="shared" si="120"/>
        <v>84892.553668139022</v>
      </c>
      <c r="J510" s="41">
        <f t="shared" si="121"/>
        <v>578.51324491873208</v>
      </c>
      <c r="K510">
        <f t="shared" si="122"/>
        <v>32.026238928541247</v>
      </c>
      <c r="L510">
        <f t="shared" si="123"/>
        <v>36.277486907674358</v>
      </c>
      <c r="M510" s="41">
        <f t="shared" si="124"/>
        <v>70.525514169819886</v>
      </c>
      <c r="N510" s="5">
        <f t="shared" si="125"/>
        <v>2.5919106713614094E-7</v>
      </c>
      <c r="O510" s="4">
        <f>SUM($N$54:N510)*0.1+$O$30</f>
        <v>2.7286387109388984E-6</v>
      </c>
      <c r="P510" s="4">
        <f>SUM($O$235:O510)</f>
        <v>2.4599696136727394E-4</v>
      </c>
      <c r="Q510" s="5">
        <f t="shared" si="126"/>
        <v>-5.6126569070599819E-6</v>
      </c>
      <c r="R510" s="4">
        <f>SUM($Q$54:Q510)*0.1+$O$8</f>
        <v>2.6719894114878544E-5</v>
      </c>
      <c r="S510" s="4">
        <f>SUM($R$235:R510)</f>
        <v>2.4409509814848893E-2</v>
      </c>
      <c r="T510">
        <f t="shared" si="127"/>
        <v>2.6858857211824099E-5</v>
      </c>
      <c r="U510">
        <f t="shared" si="128"/>
        <v>2.4410749351591123E-2</v>
      </c>
      <c r="X510" s="1"/>
    </row>
    <row r="511" spans="1:24" x14ac:dyDescent="0.25">
      <c r="A511" s="7"/>
      <c r="B511">
        <f t="shared" si="113"/>
        <v>45.700000000000379</v>
      </c>
      <c r="C511">
        <f t="shared" si="114"/>
        <v>-349.17496710046828</v>
      </c>
      <c r="D511">
        <f t="shared" si="115"/>
        <v>536.53078104358633</v>
      </c>
      <c r="E511">
        <f t="shared" si="116"/>
        <v>-216.36149273648508</v>
      </c>
      <c r="F511">
        <f t="shared" si="117"/>
        <v>36287.327024952137</v>
      </c>
      <c r="G511">
        <f t="shared" si="118"/>
        <v>-3937.7791678041103</v>
      </c>
      <c r="H511">
        <f t="shared" si="119"/>
        <v>84988.137437965459</v>
      </c>
      <c r="I511">
        <f t="shared" si="120"/>
        <v>85079.313642911453</v>
      </c>
      <c r="J511" s="41">
        <f t="shared" si="121"/>
        <v>578.51324491873208</v>
      </c>
      <c r="K511">
        <f t="shared" si="122"/>
        <v>32.096695279727612</v>
      </c>
      <c r="L511">
        <f t="shared" si="123"/>
        <v>36.277486907674358</v>
      </c>
      <c r="M511" s="41">
        <f t="shared" si="124"/>
        <v>70.557536924761934</v>
      </c>
      <c r="N511" s="5">
        <f t="shared" si="125"/>
        <v>2.6062306198219696E-7</v>
      </c>
      <c r="O511" s="4">
        <f>SUM($N$54:N511)*0.1+$O$30</f>
        <v>2.7547010171371184E-6</v>
      </c>
      <c r="P511" s="4">
        <f>SUM($O$235:O511)</f>
        <v>2.4875166238441106E-4</v>
      </c>
      <c r="Q511" s="5">
        <f t="shared" si="126"/>
        <v>-5.6249646481821748E-6</v>
      </c>
      <c r="R511" s="4">
        <f>SUM($Q$54:Q511)*0.1+$O$8</f>
        <v>2.6157397650060328E-5</v>
      </c>
      <c r="S511" s="4">
        <f>SUM($R$235:R511)</f>
        <v>2.4435667212498954E-2</v>
      </c>
      <c r="T511">
        <f t="shared" si="127"/>
        <v>2.6302049910932758E-5</v>
      </c>
      <c r="U511">
        <f t="shared" si="128"/>
        <v>2.4436933308202471E-2</v>
      </c>
      <c r="X511" s="1"/>
    </row>
    <row r="512" spans="1:24" x14ac:dyDescent="0.25">
      <c r="A512" s="7"/>
      <c r="B512">
        <f t="shared" si="113"/>
        <v>45.800000000000381</v>
      </c>
      <c r="C512">
        <f t="shared" si="114"/>
        <v>-349.17496710046828</v>
      </c>
      <c r="D512">
        <f t="shared" si="115"/>
        <v>536.53078104358633</v>
      </c>
      <c r="E512">
        <f t="shared" si="116"/>
        <v>-216.36149273648508</v>
      </c>
      <c r="F512">
        <f t="shared" si="117"/>
        <v>36287.327024952137</v>
      </c>
      <c r="G512">
        <f t="shared" si="118"/>
        <v>-3959.4153170777595</v>
      </c>
      <c r="H512">
        <f t="shared" si="119"/>
        <v>85174.096294503674</v>
      </c>
      <c r="I512">
        <f t="shared" si="120"/>
        <v>85266.075605943624</v>
      </c>
      <c r="J512" s="41">
        <f t="shared" si="121"/>
        <v>578.51324491873208</v>
      </c>
      <c r="K512">
        <f t="shared" si="122"/>
        <v>32.167152380997223</v>
      </c>
      <c r="L512">
        <f t="shared" si="123"/>
        <v>36.277486907674358</v>
      </c>
      <c r="M512" s="41">
        <f t="shared" si="124"/>
        <v>70.589615817850643</v>
      </c>
      <c r="N512" s="5">
        <f t="shared" si="125"/>
        <v>2.6205505682825297E-7</v>
      </c>
      <c r="O512" s="4">
        <f>SUM($N$54:N512)*0.1+$O$30</f>
        <v>2.7809065228199436E-6</v>
      </c>
      <c r="P512" s="4">
        <f>SUM($O$235:O512)</f>
        <v>2.5153256890723101E-4</v>
      </c>
      <c r="Q512" s="5">
        <f t="shared" si="126"/>
        <v>-5.6372723893043676E-6</v>
      </c>
      <c r="R512" s="4">
        <f>SUM($Q$54:Q512)*0.1+$O$8</f>
        <v>2.5593670411129874E-5</v>
      </c>
      <c r="S512" s="4">
        <f>SUM($R$235:R512)</f>
        <v>2.4461260882910084E-2</v>
      </c>
      <c r="T512">
        <f t="shared" si="127"/>
        <v>2.5744308229241805E-5</v>
      </c>
      <c r="U512">
        <f t="shared" si="128"/>
        <v>2.4462554090180527E-2</v>
      </c>
      <c r="X512" s="1"/>
    </row>
    <row r="513" spans="1:24" x14ac:dyDescent="0.25">
      <c r="A513" s="7"/>
      <c r="B513">
        <f t="shared" si="113"/>
        <v>45.900000000000382</v>
      </c>
      <c r="C513">
        <f t="shared" si="114"/>
        <v>-349.17496710046828</v>
      </c>
      <c r="D513">
        <f t="shared" si="115"/>
        <v>536.53078104358633</v>
      </c>
      <c r="E513">
        <f t="shared" si="116"/>
        <v>-216.36149273648508</v>
      </c>
      <c r="F513">
        <f t="shared" si="117"/>
        <v>36287.327024952137</v>
      </c>
      <c r="G513">
        <f t="shared" si="118"/>
        <v>-3981.0514663514082</v>
      </c>
      <c r="H513">
        <f t="shared" si="119"/>
        <v>85360.055151041903</v>
      </c>
      <c r="I513">
        <f t="shared" si="120"/>
        <v>85452.839544199189</v>
      </c>
      <c r="J513" s="41">
        <f t="shared" si="121"/>
        <v>578.51324491873208</v>
      </c>
      <c r="K513">
        <f t="shared" si="122"/>
        <v>32.237610227432029</v>
      </c>
      <c r="L513">
        <f t="shared" si="123"/>
        <v>36.277486907674358</v>
      </c>
      <c r="M513" s="41">
        <f t="shared" si="124"/>
        <v>70.621750772586239</v>
      </c>
      <c r="N513" s="5">
        <f t="shared" si="125"/>
        <v>2.6348705167430899E-7</v>
      </c>
      <c r="O513" s="4">
        <f>SUM($N$54:N513)*0.1+$O$30</f>
        <v>2.8072552279873741E-6</v>
      </c>
      <c r="P513" s="4">
        <f>SUM($O$235:O513)</f>
        <v>2.5433982413521837E-4</v>
      </c>
      <c r="Q513" s="5">
        <f t="shared" si="126"/>
        <v>-5.6495801304265622E-6</v>
      </c>
      <c r="R513" s="4">
        <f>SUM($Q$54:Q513)*0.1+$O$8</f>
        <v>2.5028712398087236E-5</v>
      </c>
      <c r="S513" s="4">
        <f>SUM($R$235:R513)</f>
        <v>2.4486289595308172E-2</v>
      </c>
      <c r="T513">
        <f t="shared" si="127"/>
        <v>2.5185653182342287E-5</v>
      </c>
      <c r="U513">
        <f t="shared" si="128"/>
        <v>2.4487610477370761E-2</v>
      </c>
      <c r="X513" s="1"/>
    </row>
    <row r="514" spans="1:24" x14ac:dyDescent="0.25">
      <c r="A514" s="7"/>
      <c r="B514">
        <f t="shared" si="113"/>
        <v>46.000000000000384</v>
      </c>
      <c r="C514">
        <f t="shared" si="114"/>
        <v>-349.17496710046828</v>
      </c>
      <c r="D514">
        <f t="shared" si="115"/>
        <v>536.53078104358633</v>
      </c>
      <c r="E514">
        <f t="shared" si="116"/>
        <v>-216.36149273648508</v>
      </c>
      <c r="F514">
        <f t="shared" si="117"/>
        <v>36287.327024952137</v>
      </c>
      <c r="G514">
        <f t="shared" si="118"/>
        <v>-4002.6876156250569</v>
      </c>
      <c r="H514">
        <f t="shared" si="119"/>
        <v>85546.014007580117</v>
      </c>
      <c r="I514">
        <f t="shared" si="120"/>
        <v>85639.605444755362</v>
      </c>
      <c r="J514" s="41">
        <f t="shared" si="121"/>
        <v>578.51324491873208</v>
      </c>
      <c r="K514">
        <f t="shared" si="122"/>
        <v>32.308068814156826</v>
      </c>
      <c r="L514">
        <f t="shared" si="123"/>
        <v>36.277486907674358</v>
      </c>
      <c r="M514" s="41">
        <f t="shared" si="124"/>
        <v>70.65394171247452</v>
      </c>
      <c r="N514" s="5">
        <f t="shared" si="125"/>
        <v>2.64919046520365E-7</v>
      </c>
      <c r="O514" s="4">
        <f>SUM($N$54:N514)*0.1+$O$30</f>
        <v>2.8337471326394107E-6</v>
      </c>
      <c r="P514" s="4">
        <f>SUM($O$235:O514)</f>
        <v>2.5717357126785775E-4</v>
      </c>
      <c r="Q514" s="5">
        <f t="shared" si="126"/>
        <v>-5.6618878715487551E-6</v>
      </c>
      <c r="R514" s="4">
        <f>SUM($Q$54:Q514)*0.1+$O$8</f>
        <v>2.446252361093236E-5</v>
      </c>
      <c r="S514" s="4">
        <f>SUM($R$235:R514)</f>
        <v>2.4510752118919104E-2</v>
      </c>
      <c r="T514">
        <f t="shared" si="127"/>
        <v>2.4626107776649666E-5</v>
      </c>
      <c r="U514">
        <f t="shared" si="128"/>
        <v>2.4512101249808349E-2</v>
      </c>
      <c r="X514" s="1"/>
    </row>
    <row r="515" spans="1:24" x14ac:dyDescent="0.25">
      <c r="A515" s="7"/>
      <c r="B515">
        <f t="shared" si="113"/>
        <v>46.100000000000385</v>
      </c>
      <c r="C515">
        <f t="shared" si="114"/>
        <v>-349.17496710046828</v>
      </c>
      <c r="D515">
        <f t="shared" si="115"/>
        <v>536.53078104358633</v>
      </c>
      <c r="E515">
        <f t="shared" si="116"/>
        <v>-216.36149273648508</v>
      </c>
      <c r="F515">
        <f t="shared" si="117"/>
        <v>36287.327024952137</v>
      </c>
      <c r="G515">
        <f t="shared" si="118"/>
        <v>-4024.3237648987056</v>
      </c>
      <c r="H515">
        <f t="shared" si="119"/>
        <v>85731.972864118332</v>
      </c>
      <c r="I515">
        <f t="shared" si="120"/>
        <v>85826.373294801699</v>
      </c>
      <c r="J515" s="41">
        <f t="shared" si="121"/>
        <v>578.51324491873208</v>
      </c>
      <c r="K515">
        <f t="shared" si="122"/>
        <v>32.378528136338801</v>
      </c>
      <c r="L515">
        <f t="shared" si="123"/>
        <v>36.277486907674358</v>
      </c>
      <c r="M515" s="41">
        <f t="shared" si="124"/>
        <v>70.686188561027521</v>
      </c>
      <c r="N515" s="5">
        <f t="shared" si="125"/>
        <v>2.6635104136642102E-7</v>
      </c>
      <c r="O515" s="4">
        <f>SUM($N$54:N515)*0.1+$O$30</f>
        <v>2.8603822367760525E-6</v>
      </c>
      <c r="P515" s="4">
        <f>SUM($O$235:O515)</f>
        <v>2.6003395350463382E-4</v>
      </c>
      <c r="Q515" s="5">
        <f t="shared" si="126"/>
        <v>-5.6741956126709479E-6</v>
      </c>
      <c r="R515" s="4">
        <f>SUM($Q$54:Q515)*0.1+$O$8</f>
        <v>2.3895104049665247E-5</v>
      </c>
      <c r="S515" s="4">
        <f>SUM($R$235:R515)</f>
        <v>2.4534647222968768E-2</v>
      </c>
      <c r="T515">
        <f t="shared" si="127"/>
        <v>2.4065697249088636E-5</v>
      </c>
      <c r="U515">
        <f t="shared" si="128"/>
        <v>2.4536025187721508E-2</v>
      </c>
      <c r="X515" s="1"/>
    </row>
    <row r="516" spans="1:24" x14ac:dyDescent="0.25">
      <c r="A516" s="7"/>
      <c r="B516">
        <f t="shared" si="113"/>
        <v>46.200000000000387</v>
      </c>
      <c r="C516">
        <f t="shared" si="114"/>
        <v>-349.17496710046828</v>
      </c>
      <c r="D516">
        <f t="shared" si="115"/>
        <v>536.53078104358633</v>
      </c>
      <c r="E516">
        <f t="shared" si="116"/>
        <v>-216.36149273648508</v>
      </c>
      <c r="F516">
        <f t="shared" si="117"/>
        <v>36287.327024952137</v>
      </c>
      <c r="G516">
        <f t="shared" si="118"/>
        <v>-4045.9599141723547</v>
      </c>
      <c r="H516">
        <f t="shared" si="119"/>
        <v>85917.931720656561</v>
      </c>
      <c r="I516">
        <f t="shared" si="120"/>
        <v>86013.143081638933</v>
      </c>
      <c r="J516" s="41">
        <f t="shared" si="121"/>
        <v>578.51324491873208</v>
      </c>
      <c r="K516">
        <f t="shared" si="122"/>
        <v>32.44898818918707</v>
      </c>
      <c r="L516">
        <f t="shared" si="123"/>
        <v>36.277486907674358</v>
      </c>
      <c r="M516" s="41">
        <f t="shared" si="124"/>
        <v>70.718491241764028</v>
      </c>
      <c r="N516" s="5">
        <f t="shared" si="125"/>
        <v>2.6778303621247708E-7</v>
      </c>
      <c r="O516" s="4">
        <f>SUM($N$54:N516)*0.1+$O$30</f>
        <v>2.8871605403973005E-6</v>
      </c>
      <c r="P516" s="4">
        <f>SUM($O$235:O516)</f>
        <v>2.6292111404503112E-4</v>
      </c>
      <c r="Q516" s="5">
        <f t="shared" si="126"/>
        <v>-5.6865033537931416E-6</v>
      </c>
      <c r="R516" s="4">
        <f>SUM($Q$54:Q516)*0.1+$O$8</f>
        <v>2.332645371428595E-5</v>
      </c>
      <c r="S516" s="4">
        <f>SUM($R$235:R516)</f>
        <v>2.4557973676683054E-2</v>
      </c>
      <c r="T516">
        <f t="shared" si="127"/>
        <v>2.3504449342002294E-5</v>
      </c>
      <c r="U516">
        <f t="shared" si="128"/>
        <v>2.4559381071534932E-2</v>
      </c>
      <c r="X516" s="1"/>
    </row>
    <row r="517" spans="1:24" x14ac:dyDescent="0.25">
      <c r="A517" s="7"/>
      <c r="B517">
        <f t="shared" si="113"/>
        <v>46.300000000000388</v>
      </c>
      <c r="C517">
        <f t="shared" si="114"/>
        <v>-349.17496710046828</v>
      </c>
      <c r="D517">
        <f t="shared" si="115"/>
        <v>536.53078104358633</v>
      </c>
      <c r="E517">
        <f t="shared" si="116"/>
        <v>-216.36149273648508</v>
      </c>
      <c r="F517">
        <f t="shared" si="117"/>
        <v>36287.327024952137</v>
      </c>
      <c r="G517">
        <f t="shared" si="118"/>
        <v>-4067.5960634460034</v>
      </c>
      <c r="H517">
        <f t="shared" si="119"/>
        <v>86103.890577194776</v>
      </c>
      <c r="I517">
        <f t="shared" si="120"/>
        <v>86199.914792677679</v>
      </c>
      <c r="J517" s="41">
        <f t="shared" si="121"/>
        <v>578.51324491873208</v>
      </c>
      <c r="K517">
        <f t="shared" si="122"/>
        <v>32.519448967952222</v>
      </c>
      <c r="L517">
        <f t="shared" si="123"/>
        <v>36.277486907674358</v>
      </c>
      <c r="M517" s="41">
        <f t="shared" si="124"/>
        <v>70.750849678210244</v>
      </c>
      <c r="N517" s="5">
        <f t="shared" si="125"/>
        <v>2.692150310585331E-7</v>
      </c>
      <c r="O517" s="4">
        <f>SUM($N$54:N517)*0.1+$O$30</f>
        <v>2.9140820435031536E-6</v>
      </c>
      <c r="P517" s="4">
        <f>SUM($O$235:O517)</f>
        <v>2.6583519608853426E-4</v>
      </c>
      <c r="Q517" s="5">
        <f t="shared" si="126"/>
        <v>-5.6988110949153345E-6</v>
      </c>
      <c r="R517" s="4">
        <f>SUM($Q$54:Q517)*0.1+$O$8</f>
        <v>2.2756572604794415E-5</v>
      </c>
      <c r="S517" s="4">
        <f>SUM($R$235:R517)</f>
        <v>2.4580730249287849E-2</v>
      </c>
      <c r="T517">
        <f t="shared" si="127"/>
        <v>2.2942394619427747E-5</v>
      </c>
      <c r="U517">
        <f t="shared" si="128"/>
        <v>2.4582167681873261E-2</v>
      </c>
      <c r="X517" s="1"/>
    </row>
    <row r="518" spans="1:24" x14ac:dyDescent="0.25">
      <c r="A518" s="7"/>
      <c r="B518">
        <f t="shared" si="113"/>
        <v>46.400000000000389</v>
      </c>
      <c r="C518">
        <f t="shared" si="114"/>
        <v>-349.17496710046828</v>
      </c>
      <c r="D518">
        <f t="shared" si="115"/>
        <v>536.53078104358633</v>
      </c>
      <c r="E518">
        <f t="shared" si="116"/>
        <v>-216.36149273648508</v>
      </c>
      <c r="F518">
        <f t="shared" si="117"/>
        <v>36287.327024952137</v>
      </c>
      <c r="G518">
        <f t="shared" si="118"/>
        <v>-4089.2322127196521</v>
      </c>
      <c r="H518">
        <f t="shared" si="119"/>
        <v>86289.84943373299</v>
      </c>
      <c r="I518">
        <f t="shared" si="120"/>
        <v>86386.688415437326</v>
      </c>
      <c r="J518" s="41">
        <f t="shared" si="121"/>
        <v>578.51324491873208</v>
      </c>
      <c r="K518">
        <f t="shared" si="122"/>
        <v>32.589910467925861</v>
      </c>
      <c r="L518">
        <f t="shared" si="123"/>
        <v>36.277486907674358</v>
      </c>
      <c r="M518" s="41">
        <f t="shared" si="124"/>
        <v>70.783263793900304</v>
      </c>
      <c r="N518" s="5">
        <f t="shared" si="125"/>
        <v>2.7064702590458906E-7</v>
      </c>
      <c r="O518" s="4">
        <f>SUM($N$54:N518)*0.1+$O$30</f>
        <v>2.941146746093612E-6</v>
      </c>
      <c r="P518" s="4">
        <f>SUM($O$235:O518)</f>
        <v>2.6877634283462785E-4</v>
      </c>
      <c r="Q518" s="5">
        <f t="shared" si="126"/>
        <v>-5.7111188360375282E-6</v>
      </c>
      <c r="R518" s="4">
        <f>SUM($Q$54:Q518)*0.1+$O$8</f>
        <v>2.2185460721190641E-5</v>
      </c>
      <c r="S518" s="4">
        <f>SUM($R$235:R518)</f>
        <v>2.4602915710009041E-2</v>
      </c>
      <c r="T518">
        <f t="shared" si="127"/>
        <v>2.237956683212501E-5</v>
      </c>
      <c r="U518">
        <f t="shared" si="128"/>
        <v>2.4604383799564603E-2</v>
      </c>
      <c r="X518" s="1"/>
    </row>
    <row r="519" spans="1:24" x14ac:dyDescent="0.25">
      <c r="A519" s="7"/>
      <c r="B519">
        <f t="shared" si="113"/>
        <v>46.500000000000391</v>
      </c>
      <c r="C519">
        <f t="shared" si="114"/>
        <v>-349.17496710046828</v>
      </c>
      <c r="D519">
        <f t="shared" si="115"/>
        <v>536.53078104358633</v>
      </c>
      <c r="E519">
        <f t="shared" si="116"/>
        <v>-216.36149273648508</v>
      </c>
      <c r="F519">
        <f t="shared" si="117"/>
        <v>36287.327024952137</v>
      </c>
      <c r="G519">
        <f t="shared" si="118"/>
        <v>-4110.8683619933008</v>
      </c>
      <c r="H519">
        <f t="shared" si="119"/>
        <v>86475.808290271219</v>
      </c>
      <c r="I519">
        <f t="shared" si="120"/>
        <v>86573.463937544846</v>
      </c>
      <c r="J519" s="41">
        <f t="shared" si="121"/>
        <v>578.51324491873208</v>
      </c>
      <c r="K519">
        <f t="shared" si="122"/>
        <v>32.660372684440183</v>
      </c>
      <c r="L519">
        <f t="shared" si="123"/>
        <v>36.277486907674358</v>
      </c>
      <c r="M519" s="41">
        <f t="shared" si="124"/>
        <v>70.815733512376895</v>
      </c>
      <c r="N519" s="5">
        <f t="shared" si="125"/>
        <v>2.7207902075064507E-7</v>
      </c>
      <c r="O519" s="4">
        <f>SUM($N$54:N519)*0.1+$O$30</f>
        <v>2.9683546481686769E-6</v>
      </c>
      <c r="P519" s="4">
        <f>SUM($O$235:O519)</f>
        <v>2.7174469748279654E-4</v>
      </c>
      <c r="Q519" s="5">
        <f t="shared" si="126"/>
        <v>-5.7234265771597219E-6</v>
      </c>
      <c r="R519" s="4">
        <f>SUM($Q$54:Q519)*0.1+$O$8</f>
        <v>2.1613118063474685E-5</v>
      </c>
      <c r="S519" s="4">
        <f>SUM($R$235:R519)</f>
        <v>2.4624528828072517E-2</v>
      </c>
      <c r="T519">
        <f t="shared" si="127"/>
        <v>2.181600334027753E-5</v>
      </c>
      <c r="U519">
        <f t="shared" si="128"/>
        <v>2.4626028205644215E-2</v>
      </c>
      <c r="X519" s="1"/>
    </row>
    <row r="520" spans="1:24" x14ac:dyDescent="0.25">
      <c r="A520" s="7"/>
      <c r="B520">
        <f t="shared" si="113"/>
        <v>46.600000000000392</v>
      </c>
      <c r="C520">
        <f t="shared" si="114"/>
        <v>-349.17496710046828</v>
      </c>
      <c r="D520">
        <f t="shared" si="115"/>
        <v>536.53078104358633</v>
      </c>
      <c r="E520">
        <f t="shared" si="116"/>
        <v>-216.36149273648508</v>
      </c>
      <c r="F520">
        <f t="shared" si="117"/>
        <v>36287.327024952137</v>
      </c>
      <c r="G520">
        <f t="shared" si="118"/>
        <v>-4132.5045112669495</v>
      </c>
      <c r="H520">
        <f t="shared" si="119"/>
        <v>86661.767146809434</v>
      </c>
      <c r="I520">
        <f t="shared" si="120"/>
        <v>86760.241346733586</v>
      </c>
      <c r="J520" s="41">
        <f t="shared" si="121"/>
        <v>578.51324491873208</v>
      </c>
      <c r="K520">
        <f t="shared" si="122"/>
        <v>32.73083561286753</v>
      </c>
      <c r="L520">
        <f t="shared" si="123"/>
        <v>36.277486907674358</v>
      </c>
      <c r="M520" s="41">
        <f t="shared" si="124"/>
        <v>70.848258757191843</v>
      </c>
      <c r="N520" s="5">
        <f t="shared" si="125"/>
        <v>2.7351101559670109E-7</v>
      </c>
      <c r="O520" s="4">
        <f>SUM($N$54:N520)*0.1+$O$30</f>
        <v>2.9957057497283471E-6</v>
      </c>
      <c r="P520" s="4">
        <f>SUM($O$235:O520)</f>
        <v>2.7474040323252489E-4</v>
      </c>
      <c r="Q520" s="5">
        <f t="shared" si="126"/>
        <v>-5.7357343182819148E-6</v>
      </c>
      <c r="R520" s="4">
        <f>SUM($Q$54:Q520)*0.1+$O$8</f>
        <v>2.103954463164649E-5</v>
      </c>
      <c r="S520" s="4">
        <f>SUM($R$235:R520)</f>
        <v>2.4645568372704162E-2</v>
      </c>
      <c r="T520">
        <f t="shared" si="127"/>
        <v>2.1251745604679164E-5</v>
      </c>
      <c r="U520">
        <f t="shared" si="128"/>
        <v>2.4647099681358132E-2</v>
      </c>
      <c r="X520" s="1"/>
    </row>
    <row r="521" spans="1:24" x14ac:dyDescent="0.25">
      <c r="A521" s="7"/>
      <c r="B521">
        <f t="shared" si="113"/>
        <v>46.700000000000394</v>
      </c>
      <c r="C521">
        <f t="shared" si="114"/>
        <v>-349.17496710046828</v>
      </c>
      <c r="D521">
        <f t="shared" si="115"/>
        <v>536.53078104358633</v>
      </c>
      <c r="E521">
        <f t="shared" si="116"/>
        <v>-216.36149273648508</v>
      </c>
      <c r="F521">
        <f t="shared" si="117"/>
        <v>36287.327024952137</v>
      </c>
      <c r="G521">
        <f t="shared" si="118"/>
        <v>-4154.1406605405982</v>
      </c>
      <c r="H521">
        <f t="shared" si="119"/>
        <v>86847.726003347649</v>
      </c>
      <c r="I521">
        <f t="shared" si="120"/>
        <v>86947.02063084222</v>
      </c>
      <c r="J521" s="41">
        <f t="shared" si="121"/>
        <v>578.51324491873208</v>
      </c>
      <c r="K521">
        <f t="shared" si="122"/>
        <v>32.801299248619955</v>
      </c>
      <c r="L521">
        <f t="shared" si="123"/>
        <v>36.277486907674358</v>
      </c>
      <c r="M521" s="41">
        <f t="shared" si="124"/>
        <v>70.880839451906681</v>
      </c>
      <c r="N521" s="5">
        <f t="shared" si="125"/>
        <v>2.749430104427571E-7</v>
      </c>
      <c r="O521" s="4">
        <f>SUM($N$54:N521)*0.1+$O$30</f>
        <v>3.0232000507726229E-6</v>
      </c>
      <c r="P521" s="4">
        <f>SUM($O$235:O521)</f>
        <v>2.7776360328329749E-4</v>
      </c>
      <c r="Q521" s="5">
        <f t="shared" si="126"/>
        <v>-5.7480420594041076E-6</v>
      </c>
      <c r="R521" s="4">
        <f>SUM($Q$54:Q521)*0.1+$O$8</f>
        <v>2.0464740425706084E-5</v>
      </c>
      <c r="S521" s="4">
        <f>SUM($R$235:R521)</f>
        <v>2.4666033113129867E-2</v>
      </c>
      <c r="T521">
        <f t="shared" si="127"/>
        <v>2.068683975957953E-5</v>
      </c>
      <c r="U521">
        <f t="shared" si="128"/>
        <v>2.466759700816697E-2</v>
      </c>
      <c r="X521" s="1"/>
    </row>
    <row r="522" spans="1:24" x14ac:dyDescent="0.25">
      <c r="A522" s="7"/>
      <c r="B522">
        <f t="shared" si="113"/>
        <v>46.800000000000395</v>
      </c>
      <c r="C522">
        <f t="shared" si="114"/>
        <v>-349.17496710046828</v>
      </c>
      <c r="D522">
        <f t="shared" si="115"/>
        <v>536.53078104358633</v>
      </c>
      <c r="E522">
        <f t="shared" si="116"/>
        <v>-216.36149273648508</v>
      </c>
      <c r="F522">
        <f t="shared" si="117"/>
        <v>36287.327024952137</v>
      </c>
      <c r="G522">
        <f t="shared" si="118"/>
        <v>-4175.7768098142478</v>
      </c>
      <c r="H522">
        <f t="shared" si="119"/>
        <v>87033.684859885878</v>
      </c>
      <c r="I522">
        <f t="shared" si="120"/>
        <v>87133.801777813598</v>
      </c>
      <c r="J522" s="41">
        <f t="shared" si="121"/>
        <v>578.51324491873208</v>
      </c>
      <c r="K522">
        <f t="shared" si="122"/>
        <v>32.871763587148827</v>
      </c>
      <c r="L522">
        <f t="shared" si="123"/>
        <v>36.277486907674358</v>
      </c>
      <c r="M522" s="41">
        <f t="shared" si="124"/>
        <v>70.913475520093201</v>
      </c>
      <c r="N522" s="5">
        <f t="shared" si="125"/>
        <v>2.7637500528881317E-7</v>
      </c>
      <c r="O522" s="4">
        <f>SUM($N$54:N522)*0.1+$O$30</f>
        <v>3.0508375513015044E-6</v>
      </c>
      <c r="P522" s="4">
        <f>SUM($O$235:O522)</f>
        <v>2.8081444083459902E-4</v>
      </c>
      <c r="Q522" s="5">
        <f t="shared" si="126"/>
        <v>-5.7603498005263022E-6</v>
      </c>
      <c r="R522" s="4">
        <f>SUM($Q$54:Q522)*0.1+$O$8</f>
        <v>1.9888705445653468E-5</v>
      </c>
      <c r="S522" s="4">
        <f>SUM($R$235:R522)</f>
        <v>2.4685921818575519E-2</v>
      </c>
      <c r="T522">
        <f t="shared" si="127"/>
        <v>2.0121337283301954E-5</v>
      </c>
      <c r="U522">
        <f t="shared" si="128"/>
        <v>2.4687518967749757E-2</v>
      </c>
      <c r="X522" s="1"/>
    </row>
    <row r="523" spans="1:24" x14ac:dyDescent="0.25">
      <c r="A523" s="7"/>
      <c r="B523">
        <f t="shared" si="113"/>
        <v>46.900000000000396</v>
      </c>
      <c r="C523">
        <f t="shared" si="114"/>
        <v>-349.17496710046828</v>
      </c>
      <c r="D523">
        <f t="shared" si="115"/>
        <v>536.53078104358633</v>
      </c>
      <c r="E523">
        <f t="shared" si="116"/>
        <v>-216.36149273648508</v>
      </c>
      <c r="F523">
        <f t="shared" si="117"/>
        <v>36287.327024952137</v>
      </c>
      <c r="G523">
        <f t="shared" si="118"/>
        <v>-4197.4129590878965</v>
      </c>
      <c r="H523">
        <f t="shared" si="119"/>
        <v>87219.643716424092</v>
      </c>
      <c r="I523">
        <f t="shared" si="120"/>
        <v>87320.584775693496</v>
      </c>
      <c r="J523" s="41">
        <f t="shared" si="121"/>
        <v>578.51324491873208</v>
      </c>
      <c r="K523">
        <f t="shared" si="122"/>
        <v>32.942228623944345</v>
      </c>
      <c r="L523">
        <f t="shared" si="123"/>
        <v>36.277486907674358</v>
      </c>
      <c r="M523" s="41">
        <f t="shared" si="124"/>
        <v>70.946166885334065</v>
      </c>
      <c r="N523" s="5">
        <f t="shared" si="125"/>
        <v>2.7780700013486919E-7</v>
      </c>
      <c r="O523" s="4">
        <f>SUM($N$54:N523)*0.1+$O$30</f>
        <v>3.0786182513149911E-6</v>
      </c>
      <c r="P523" s="4">
        <f>SUM($O$235:O523)</f>
        <v>2.8389305908591402E-4</v>
      </c>
      <c r="Q523" s="5">
        <f t="shared" si="126"/>
        <v>-5.772657541648495E-6</v>
      </c>
      <c r="R523" s="4">
        <f>SUM($Q$54:Q523)*0.1+$O$8</f>
        <v>1.9311439691488614E-5</v>
      </c>
      <c r="S523" s="4">
        <f>SUM($R$235:R523)</f>
        <v>2.4705233258267009E-2</v>
      </c>
      <c r="T523">
        <f t="shared" si="127"/>
        <v>1.9555295786444439E-5</v>
      </c>
      <c r="U523">
        <f t="shared" si="128"/>
        <v>2.4706864342007862E-2</v>
      </c>
      <c r="X523" s="1"/>
    </row>
    <row r="524" spans="1:24" x14ac:dyDescent="0.25">
      <c r="A524" s="7"/>
      <c r="B524">
        <f t="shared" si="113"/>
        <v>47.000000000000398</v>
      </c>
      <c r="C524">
        <f t="shared" si="114"/>
        <v>-349.17496710046828</v>
      </c>
      <c r="D524">
        <f t="shared" si="115"/>
        <v>536.53078104358633</v>
      </c>
      <c r="E524">
        <f t="shared" si="116"/>
        <v>-216.36149273648508</v>
      </c>
      <c r="F524">
        <f t="shared" si="117"/>
        <v>36287.327024952137</v>
      </c>
      <c r="G524">
        <f t="shared" si="118"/>
        <v>-4219.0491083615452</v>
      </c>
      <c r="H524">
        <f t="shared" si="119"/>
        <v>87405.602572962307</v>
      </c>
      <c r="I524">
        <f t="shared" si="120"/>
        <v>87507.369612629773</v>
      </c>
      <c r="J524" s="41">
        <f t="shared" si="121"/>
        <v>578.51324491873208</v>
      </c>
      <c r="K524">
        <f t="shared" si="122"/>
        <v>33.012694354535213</v>
      </c>
      <c r="L524">
        <f t="shared" si="123"/>
        <v>36.277486907674358</v>
      </c>
      <c r="M524" s="41">
        <f t="shared" si="124"/>
        <v>70.978913471223379</v>
      </c>
      <c r="N524" s="5">
        <f t="shared" si="125"/>
        <v>2.792389949809252E-7</v>
      </c>
      <c r="O524" s="4">
        <f>SUM($N$54:N524)*0.1+$O$30</f>
        <v>3.1065421508130839E-6</v>
      </c>
      <c r="P524" s="4">
        <f>SUM($O$235:O524)</f>
        <v>2.8699960123672709E-4</v>
      </c>
      <c r="Q524" s="5">
        <f t="shared" si="126"/>
        <v>-5.7849652827706879E-6</v>
      </c>
      <c r="R524" s="4">
        <f>SUM($Q$54:Q524)*0.1+$O$8</f>
        <v>1.8732943163211549E-5</v>
      </c>
      <c r="S524" s="4">
        <f>SUM($R$235:R524)</f>
        <v>2.472396620143022E-2</v>
      </c>
      <c r="T524">
        <f t="shared" si="127"/>
        <v>1.8988779942136691E-5</v>
      </c>
      <c r="U524">
        <f t="shared" si="128"/>
        <v>2.4725631913068952E-2</v>
      </c>
      <c r="X524" s="1"/>
    </row>
    <row r="525" spans="1:24" x14ac:dyDescent="0.25">
      <c r="A525" s="7"/>
      <c r="B525">
        <f t="shared" si="113"/>
        <v>47.100000000000399</v>
      </c>
      <c r="C525">
        <f t="shared" si="114"/>
        <v>-349.17496710046828</v>
      </c>
      <c r="D525">
        <f t="shared" si="115"/>
        <v>536.53078104358633</v>
      </c>
      <c r="E525">
        <f t="shared" si="116"/>
        <v>-216.36149273648508</v>
      </c>
      <c r="F525">
        <f t="shared" si="117"/>
        <v>36287.327024952137</v>
      </c>
      <c r="G525">
        <f t="shared" si="118"/>
        <v>-4240.6852576351939</v>
      </c>
      <c r="H525">
        <f t="shared" si="119"/>
        <v>87591.561429500522</v>
      </c>
      <c r="I525">
        <f t="shared" si="120"/>
        <v>87694.156276871086</v>
      </c>
      <c r="J525" s="41">
        <f t="shared" si="121"/>
        <v>578.51324491873208</v>
      </c>
      <c r="K525">
        <f t="shared" si="122"/>
        <v>33.083160774488164</v>
      </c>
      <c r="L525">
        <f t="shared" si="123"/>
        <v>36.277486907674358</v>
      </c>
      <c r="M525" s="41">
        <f t="shared" si="124"/>
        <v>71.01171520136721</v>
      </c>
      <c r="N525" s="5">
        <f t="shared" si="125"/>
        <v>2.8067098982698121E-7</v>
      </c>
      <c r="O525" s="4">
        <f>SUM($N$54:N525)*0.1+$O$30</f>
        <v>3.134609249795782E-6</v>
      </c>
      <c r="P525" s="4">
        <f>SUM($O$235:O525)</f>
        <v>2.9013421048652285E-4</v>
      </c>
      <c r="Q525" s="5">
        <f t="shared" si="126"/>
        <v>-5.7972730238928808E-6</v>
      </c>
      <c r="R525" s="4">
        <f>SUM($Q$54:Q525)*0.1+$O$8</f>
        <v>1.8153215860822246E-5</v>
      </c>
      <c r="S525" s="4">
        <f>SUM($R$235:R525)</f>
        <v>2.4742119417291042E-2</v>
      </c>
      <c r="T525">
        <f t="shared" si="127"/>
        <v>1.8421862588742583E-5</v>
      </c>
      <c r="U525">
        <f t="shared" si="128"/>
        <v>2.4743820463291134E-2</v>
      </c>
      <c r="X525" s="1"/>
    </row>
    <row r="526" spans="1:24" x14ac:dyDescent="0.25">
      <c r="A526" s="7"/>
      <c r="B526">
        <f t="shared" si="113"/>
        <v>47.200000000000401</v>
      </c>
      <c r="C526">
        <f t="shared" si="114"/>
        <v>-349.17496710046828</v>
      </c>
      <c r="D526">
        <f t="shared" si="115"/>
        <v>536.53078104358633</v>
      </c>
      <c r="E526">
        <f t="shared" si="116"/>
        <v>-216.36149273648508</v>
      </c>
      <c r="F526">
        <f t="shared" si="117"/>
        <v>36287.327024952137</v>
      </c>
      <c r="G526">
        <f t="shared" si="118"/>
        <v>-4262.3214069088426</v>
      </c>
      <c r="H526">
        <f t="shared" si="119"/>
        <v>87777.520286038751</v>
      </c>
      <c r="I526">
        <f t="shared" si="120"/>
        <v>87880.944756765894</v>
      </c>
      <c r="J526" s="41">
        <f t="shared" si="121"/>
        <v>578.51324491873208</v>
      </c>
      <c r="K526">
        <f t="shared" si="122"/>
        <v>33.15362787940758</v>
      </c>
      <c r="L526">
        <f t="shared" si="123"/>
        <v>36.277486907674358</v>
      </c>
      <c r="M526" s="41">
        <f t="shared" si="124"/>
        <v>71.044571999384189</v>
      </c>
      <c r="N526" s="5">
        <f t="shared" si="125"/>
        <v>2.8210298467303723E-7</v>
      </c>
      <c r="O526" s="4">
        <f>SUM($N$54:N526)*0.1+$O$30</f>
        <v>3.1628195482630857E-6</v>
      </c>
      <c r="P526" s="4">
        <f>SUM($O$235:O526)</f>
        <v>2.9329703003478595E-4</v>
      </c>
      <c r="Q526" s="5">
        <f t="shared" si="126"/>
        <v>-5.8095807650150745E-6</v>
      </c>
      <c r="R526" s="4">
        <f>SUM($Q$54:Q526)*0.1+$O$8</f>
        <v>1.7572257784320732E-5</v>
      </c>
      <c r="S526" s="4">
        <f>SUM($R$235:R526)</f>
        <v>2.4759691675075364E-2</v>
      </c>
      <c r="T526">
        <f t="shared" si="127"/>
        <v>1.7854626042947404E-5</v>
      </c>
      <c r="U526">
        <f t="shared" si="128"/>
        <v>2.4761428775267057E-2</v>
      </c>
      <c r="X526" s="1"/>
    </row>
    <row r="527" spans="1:24" x14ac:dyDescent="0.25">
      <c r="A527" s="7"/>
      <c r="B527">
        <f t="shared" si="113"/>
        <v>47.300000000000402</v>
      </c>
      <c r="C527">
        <f t="shared" si="114"/>
        <v>-349.17496710046828</v>
      </c>
      <c r="D527">
        <f t="shared" si="115"/>
        <v>536.53078104358633</v>
      </c>
      <c r="E527">
        <f t="shared" si="116"/>
        <v>-216.36149273648508</v>
      </c>
      <c r="F527">
        <f t="shared" si="117"/>
        <v>36287.327024952137</v>
      </c>
      <c r="G527">
        <f t="shared" si="118"/>
        <v>-4283.9575561824913</v>
      </c>
      <c r="H527">
        <f t="shared" si="119"/>
        <v>87963.479142576965</v>
      </c>
      <c r="I527">
        <f t="shared" si="120"/>
        <v>88067.735040761356</v>
      </c>
      <c r="J527" s="41">
        <f t="shared" si="121"/>
        <v>578.51324491873208</v>
      </c>
      <c r="K527">
        <f t="shared" si="122"/>
        <v>33.224095664935092</v>
      </c>
      <c r="L527">
        <f t="shared" si="123"/>
        <v>36.277486907674358</v>
      </c>
      <c r="M527" s="41">
        <f t="shared" si="124"/>
        <v>71.077483788906122</v>
      </c>
      <c r="N527" s="5">
        <f t="shared" si="125"/>
        <v>2.8353497951909324E-7</v>
      </c>
      <c r="O527" s="4">
        <f>SUM($N$54:N527)*0.1+$O$30</f>
        <v>3.1911730462149951E-6</v>
      </c>
      <c r="P527" s="4">
        <f>SUM($O$235:O527)</f>
        <v>2.9648820308100093E-4</v>
      </c>
      <c r="Q527" s="5">
        <f t="shared" si="126"/>
        <v>-5.8218885061372682E-6</v>
      </c>
      <c r="R527" s="4">
        <f>SUM($Q$54:Q527)*0.1+$O$8</f>
        <v>1.6990068933707035E-5</v>
      </c>
      <c r="S527" s="4">
        <f>SUM($R$235:R527)</f>
        <v>2.4776681744009071E-2</v>
      </c>
      <c r="T527">
        <f t="shared" si="127"/>
        <v>1.7287163670857228E-5</v>
      </c>
      <c r="U527">
        <f t="shared" si="128"/>
        <v>2.4778455631828199E-2</v>
      </c>
      <c r="X527" s="1"/>
    </row>
    <row r="528" spans="1:24" x14ac:dyDescent="0.25">
      <c r="A528" s="7"/>
      <c r="B528">
        <f t="shared" si="113"/>
        <v>47.400000000000404</v>
      </c>
      <c r="C528">
        <f t="shared" si="114"/>
        <v>-349.17496710046828</v>
      </c>
      <c r="D528">
        <f t="shared" si="115"/>
        <v>536.53078104358633</v>
      </c>
      <c r="E528">
        <f t="shared" si="116"/>
        <v>-216.36149273648508</v>
      </c>
      <c r="F528">
        <f t="shared" si="117"/>
        <v>36287.327024952137</v>
      </c>
      <c r="G528">
        <f t="shared" si="118"/>
        <v>-4305.59370545614</v>
      </c>
      <c r="H528">
        <f t="shared" si="119"/>
        <v>88149.43799911518</v>
      </c>
      <c r="I528">
        <f t="shared" si="120"/>
        <v>88254.527117402395</v>
      </c>
      <c r="J528" s="41">
        <f t="shared" si="121"/>
        <v>578.51324491873208</v>
      </c>
      <c r="K528">
        <f t="shared" si="122"/>
        <v>33.294564126749187</v>
      </c>
      <c r="L528">
        <f t="shared" si="123"/>
        <v>36.277486907674358</v>
      </c>
      <c r="M528" s="41">
        <f t="shared" si="124"/>
        <v>71.110450493578426</v>
      </c>
      <c r="N528" s="5">
        <f t="shared" si="125"/>
        <v>2.8496697436514926E-7</v>
      </c>
      <c r="O528" s="4">
        <f>SUM($N$54:N528)*0.1+$O$30</f>
        <v>3.2196697436515097E-6</v>
      </c>
      <c r="P528" s="4">
        <f>SUM($O$235:O528)</f>
        <v>2.9970787282465242E-4</v>
      </c>
      <c r="Q528" s="5">
        <f t="shared" si="126"/>
        <v>-5.834196247259461E-6</v>
      </c>
      <c r="R528" s="4">
        <f>SUM($Q$54:Q528)*0.1+$O$8</f>
        <v>1.6406649308981072E-5</v>
      </c>
      <c r="S528" s="4">
        <f>SUM($R$235:R528)</f>
        <v>2.4793088393318053E-2</v>
      </c>
      <c r="T528">
        <f t="shared" si="127"/>
        <v>1.6719581777247722E-5</v>
      </c>
      <c r="U528">
        <f t="shared" si="128"/>
        <v>2.4794899816049175E-2</v>
      </c>
      <c r="X528" s="1"/>
    </row>
    <row r="529" spans="1:24" x14ac:dyDescent="0.25">
      <c r="A529" s="7"/>
      <c r="B529">
        <f t="shared" si="113"/>
        <v>47.500000000000405</v>
      </c>
      <c r="C529">
        <f t="shared" si="114"/>
        <v>-349.17496710046828</v>
      </c>
      <c r="D529">
        <f t="shared" si="115"/>
        <v>536.53078104358633</v>
      </c>
      <c r="E529">
        <f t="shared" si="116"/>
        <v>-216.36149273648508</v>
      </c>
      <c r="F529">
        <f t="shared" si="117"/>
        <v>36287.327024952137</v>
      </c>
      <c r="G529">
        <f t="shared" si="118"/>
        <v>-4327.2298547297887</v>
      </c>
      <c r="H529">
        <f t="shared" si="119"/>
        <v>88335.396855653409</v>
      </c>
      <c r="I529">
        <f t="shared" si="120"/>
        <v>88441.320975330571</v>
      </c>
      <c r="J529" s="41">
        <f t="shared" si="121"/>
        <v>578.51324491873208</v>
      </c>
      <c r="K529">
        <f t="shared" si="122"/>
        <v>33.365033260564829</v>
      </c>
      <c r="L529">
        <f t="shared" si="123"/>
        <v>36.277486907674358</v>
      </c>
      <c r="M529" s="41">
        <f t="shared" si="124"/>
        <v>71.143472037060789</v>
      </c>
      <c r="N529" s="5">
        <f t="shared" si="125"/>
        <v>2.8639896921120527E-7</v>
      </c>
      <c r="O529" s="4">
        <f>SUM($N$54:N529)*0.1+$O$30</f>
        <v>3.2483096405726304E-6</v>
      </c>
      <c r="P529" s="4">
        <f>SUM($O$235:O529)</f>
        <v>3.0295618246522506E-4</v>
      </c>
      <c r="Q529" s="5">
        <f t="shared" si="126"/>
        <v>-5.8465039883816547E-6</v>
      </c>
      <c r="R529" s="4">
        <f>SUM($Q$54:Q529)*0.1+$O$8</f>
        <v>1.5821998910142899E-5</v>
      </c>
      <c r="S529" s="4">
        <f>SUM($R$235:R529)</f>
        <v>2.4808910392228194E-2</v>
      </c>
      <c r="T529">
        <f t="shared" si="127"/>
        <v>1.6152001889351059E-5</v>
      </c>
      <c r="U529">
        <f t="shared" si="128"/>
        <v>2.4810760111252175E-2</v>
      </c>
      <c r="X529" s="1"/>
    </row>
    <row r="530" spans="1:24" x14ac:dyDescent="0.25">
      <c r="A530" s="7"/>
      <c r="B530">
        <f t="shared" si="113"/>
        <v>47.600000000000406</v>
      </c>
      <c r="C530">
        <f t="shared" si="114"/>
        <v>-349.17496710046828</v>
      </c>
      <c r="D530">
        <f t="shared" si="115"/>
        <v>536.53078104358633</v>
      </c>
      <c r="E530">
        <f t="shared" si="116"/>
        <v>-216.36149273648508</v>
      </c>
      <c r="F530">
        <f t="shared" si="117"/>
        <v>36287.327024952137</v>
      </c>
      <c r="G530">
        <f t="shared" si="118"/>
        <v>-4348.8660040034383</v>
      </c>
      <c r="H530">
        <f t="shared" si="119"/>
        <v>88521.355712191624</v>
      </c>
      <c r="I530">
        <f t="shared" si="120"/>
        <v>88628.116603283052</v>
      </c>
      <c r="J530" s="41">
        <f t="shared" si="121"/>
        <v>578.51324491873208</v>
      </c>
      <c r="K530">
        <f t="shared" si="122"/>
        <v>33.435503062133044</v>
      </c>
      <c r="L530">
        <f t="shared" si="123"/>
        <v>36.277486907674358</v>
      </c>
      <c r="M530" s="41">
        <f t="shared" si="124"/>
        <v>71.176548343027719</v>
      </c>
      <c r="N530" s="5">
        <f t="shared" si="125"/>
        <v>2.8783096405726134E-7</v>
      </c>
      <c r="O530" s="4">
        <f>SUM($N$54:N530)*0.1+$O$30</f>
        <v>3.2770927369783563E-6</v>
      </c>
      <c r="P530" s="4">
        <f>SUM($O$235:O530)</f>
        <v>3.0623327520220341E-4</v>
      </c>
      <c r="Q530" s="5">
        <f t="shared" si="126"/>
        <v>-5.8588117295038476E-6</v>
      </c>
      <c r="R530" s="4">
        <f>SUM($Q$54:Q530)*0.1+$O$8</f>
        <v>1.5236117737192514E-5</v>
      </c>
      <c r="S530" s="4">
        <f>SUM($R$235:R530)</f>
        <v>2.4824146509965388E-2</v>
      </c>
      <c r="T530">
        <f t="shared" si="127"/>
        <v>1.5584563532815049E-5</v>
      </c>
      <c r="U530">
        <f t="shared" si="128"/>
        <v>2.4826035301011472E-2</v>
      </c>
      <c r="X530" s="1"/>
    </row>
    <row r="531" spans="1:24" x14ac:dyDescent="0.25">
      <c r="A531" s="7"/>
      <c r="B531">
        <f t="shared" si="113"/>
        <v>47.700000000000408</v>
      </c>
      <c r="C531">
        <f t="shared" si="114"/>
        <v>-349.17496710046828</v>
      </c>
      <c r="D531">
        <f t="shared" si="115"/>
        <v>536.53078104358633</v>
      </c>
      <c r="E531">
        <f t="shared" si="116"/>
        <v>-216.36149273648508</v>
      </c>
      <c r="F531">
        <f t="shared" si="117"/>
        <v>36287.327024952137</v>
      </c>
      <c r="G531">
        <f t="shared" si="118"/>
        <v>-4370.502153277087</v>
      </c>
      <c r="H531">
        <f t="shared" si="119"/>
        <v>88707.314568729838</v>
      </c>
      <c r="I531">
        <f t="shared" si="120"/>
        <v>88814.913990091707</v>
      </c>
      <c r="J531" s="41">
        <f t="shared" si="121"/>
        <v>578.51324491873208</v>
      </c>
      <c r="K531">
        <f t="shared" si="122"/>
        <v>33.505973527240592</v>
      </c>
      <c r="L531">
        <f t="shared" si="123"/>
        <v>36.277486907674358</v>
      </c>
      <c r="M531" s="41">
        <f t="shared" si="124"/>
        <v>71.209679335169042</v>
      </c>
      <c r="N531" s="5">
        <f t="shared" si="125"/>
        <v>2.8926295890331735E-7</v>
      </c>
      <c r="O531" s="4">
        <f>SUM($N$54:N531)*0.1+$O$30</f>
        <v>3.306019032868688E-6</v>
      </c>
      <c r="P531" s="4">
        <f>SUM($O$235:O531)</f>
        <v>3.0953929423507208E-4</v>
      </c>
      <c r="Q531" s="5">
        <f t="shared" si="126"/>
        <v>-5.8711194706260405E-6</v>
      </c>
      <c r="R531" s="4">
        <f>SUM($Q$54:Q531)*0.1+$O$8</f>
        <v>1.4649005790129919E-5</v>
      </c>
      <c r="S531" s="4">
        <f>SUM($R$235:R531)</f>
        <v>2.4838795515755518E-2</v>
      </c>
      <c r="T531">
        <f t="shared" si="127"/>
        <v>1.5017427625427397E-5</v>
      </c>
      <c r="U531">
        <f t="shared" si="128"/>
        <v>2.4840724169158033E-2</v>
      </c>
      <c r="X531" s="1"/>
    </row>
    <row r="532" spans="1:24" x14ac:dyDescent="0.25">
      <c r="A532" s="7"/>
      <c r="B532">
        <f t="shared" si="113"/>
        <v>47.800000000000409</v>
      </c>
      <c r="C532">
        <f t="shared" si="114"/>
        <v>-349.17496710046828</v>
      </c>
      <c r="D532">
        <f t="shared" si="115"/>
        <v>536.53078104358633</v>
      </c>
      <c r="E532">
        <f t="shared" si="116"/>
        <v>-216.36149273648508</v>
      </c>
      <c r="F532">
        <f t="shared" si="117"/>
        <v>36287.327024952137</v>
      </c>
      <c r="G532">
        <f t="shared" si="118"/>
        <v>-4392.1383025507357</v>
      </c>
      <c r="H532">
        <f t="shared" si="119"/>
        <v>88893.273425268068</v>
      </c>
      <c r="I532">
        <f t="shared" si="120"/>
        <v>89001.713124682065</v>
      </c>
      <c r="J532" s="41">
        <f t="shared" si="121"/>
        <v>578.51324491873208</v>
      </c>
      <c r="K532">
        <f t="shared" si="122"/>
        <v>33.576444651709558</v>
      </c>
      <c r="L532">
        <f t="shared" si="123"/>
        <v>36.277486907674358</v>
      </c>
      <c r="M532" s="41">
        <f t="shared" si="124"/>
        <v>71.242864937190518</v>
      </c>
      <c r="N532" s="5">
        <f t="shared" si="125"/>
        <v>2.9069495374937337E-7</v>
      </c>
      <c r="O532" s="4">
        <f>SUM($N$54:N532)*0.1+$O$30</f>
        <v>3.3350885282436253E-6</v>
      </c>
      <c r="P532" s="4">
        <f>SUM($O$235:O532)</f>
        <v>3.1287438276331571E-4</v>
      </c>
      <c r="Q532" s="5">
        <f t="shared" si="126"/>
        <v>-5.883427211748235E-6</v>
      </c>
      <c r="R532" s="4">
        <f>SUM($Q$54:Q532)*0.1+$O$8</f>
        <v>1.4060663068955087E-5</v>
      </c>
      <c r="S532" s="4">
        <f>SUM($R$235:R532)</f>
        <v>2.4852856178824472E-2</v>
      </c>
      <c r="T532">
        <f t="shared" si="127"/>
        <v>1.4450780651227798E-5</v>
      </c>
      <c r="U532">
        <f t="shared" si="128"/>
        <v>2.4854825499784208E-2</v>
      </c>
      <c r="X532" s="1"/>
    </row>
    <row r="533" spans="1:24" x14ac:dyDescent="0.25">
      <c r="A533" s="7"/>
      <c r="B533">
        <f t="shared" si="113"/>
        <v>47.900000000000411</v>
      </c>
      <c r="C533">
        <f t="shared" si="114"/>
        <v>-349.17496710046828</v>
      </c>
      <c r="D533">
        <f t="shared" si="115"/>
        <v>536.53078104358633</v>
      </c>
      <c r="E533">
        <f t="shared" si="116"/>
        <v>-216.36149273648508</v>
      </c>
      <c r="F533">
        <f t="shared" si="117"/>
        <v>36287.327024952137</v>
      </c>
      <c r="G533">
        <f t="shared" si="118"/>
        <v>-4413.7744518243844</v>
      </c>
      <c r="H533">
        <f t="shared" si="119"/>
        <v>89079.232281806268</v>
      </c>
      <c r="I533">
        <f t="shared" si="120"/>
        <v>89188.51399607223</v>
      </c>
      <c r="J533" s="41">
        <f t="shared" si="121"/>
        <v>578.51324491873208</v>
      </c>
      <c r="K533">
        <f t="shared" si="122"/>
        <v>33.646916431396946</v>
      </c>
      <c r="L533">
        <f t="shared" si="123"/>
        <v>36.277486907674358</v>
      </c>
      <c r="M533" s="41">
        <f t="shared" si="124"/>
        <v>71.276105072814289</v>
      </c>
      <c r="N533" s="5">
        <f t="shared" si="125"/>
        <v>2.9212694859542933E-7</v>
      </c>
      <c r="O533" s="4">
        <f>SUM($N$54:N533)*0.1+$O$30</f>
        <v>3.3643012231031678E-6</v>
      </c>
      <c r="P533" s="4">
        <f>SUM($O$235:O533)</f>
        <v>3.1623868398641887E-4</v>
      </c>
      <c r="Q533" s="5">
        <f t="shared" si="126"/>
        <v>-5.895734952870427E-6</v>
      </c>
      <c r="R533" s="4">
        <f>SUM($Q$54:Q533)*0.1+$O$8</f>
        <v>1.3471089573668043E-5</v>
      </c>
      <c r="S533" s="4">
        <f>SUM($R$235:R533)</f>
        <v>2.4866327268398141E-2</v>
      </c>
      <c r="T533">
        <f t="shared" si="127"/>
        <v>1.3884839827004175E-5</v>
      </c>
      <c r="U533">
        <f t="shared" si="128"/>
        <v>2.4868338077248555E-2</v>
      </c>
      <c r="X533" s="1"/>
    </row>
    <row r="534" spans="1:24" x14ac:dyDescent="0.25">
      <c r="A534" s="7"/>
      <c r="B534">
        <f t="shared" si="113"/>
        <v>48.000000000000412</v>
      </c>
      <c r="C534">
        <f t="shared" si="114"/>
        <v>-349.17496710046828</v>
      </c>
      <c r="D534">
        <f t="shared" si="115"/>
        <v>536.53078104358633</v>
      </c>
      <c r="E534">
        <f t="shared" si="116"/>
        <v>-216.36149273648508</v>
      </c>
      <c r="F534">
        <f t="shared" si="117"/>
        <v>36287.327024952137</v>
      </c>
      <c r="G534">
        <f t="shared" si="118"/>
        <v>-4435.4106010980331</v>
      </c>
      <c r="H534">
        <f t="shared" si="119"/>
        <v>89265.191138344482</v>
      </c>
      <c r="I534">
        <f t="shared" si="120"/>
        <v>89375.316593372176</v>
      </c>
      <c r="J534" s="41">
        <f t="shared" si="121"/>
        <v>578.51324491873208</v>
      </c>
      <c r="K534">
        <f t="shared" si="122"/>
        <v>33.71738886219444</v>
      </c>
      <c r="L534">
        <f t="shared" si="123"/>
        <v>36.277486907674358</v>
      </c>
      <c r="M534" s="41">
        <f t="shared" si="124"/>
        <v>71.309399665779594</v>
      </c>
      <c r="N534" s="5">
        <f t="shared" si="125"/>
        <v>2.9355894344148534E-7</v>
      </c>
      <c r="O534" s="4">
        <f>SUM($N$54:N534)*0.1+$O$30</f>
        <v>3.3936571174473168E-6</v>
      </c>
      <c r="P534" s="4">
        <f>SUM($O$235:O534)</f>
        <v>3.1963234110386621E-4</v>
      </c>
      <c r="Q534" s="5">
        <f t="shared" si="126"/>
        <v>-5.9080426939926199E-6</v>
      </c>
      <c r="R534" s="4">
        <f>SUM($Q$54:Q534)*0.1+$O$8</f>
        <v>1.2880285304268788E-5</v>
      </c>
      <c r="S534" s="4">
        <f>SUM($R$235:R534)</f>
        <v>2.4879207553702411E-2</v>
      </c>
      <c r="T534">
        <f t="shared" si="127"/>
        <v>1.3319859539430712E-5</v>
      </c>
      <c r="U534">
        <f t="shared" si="128"/>
        <v>2.4881260686180726E-2</v>
      </c>
      <c r="X534" s="1"/>
    </row>
    <row r="535" spans="1:24" x14ac:dyDescent="0.25">
      <c r="A535" s="7"/>
      <c r="B535">
        <f t="shared" si="113"/>
        <v>48.100000000000414</v>
      </c>
      <c r="C535">
        <f t="shared" si="114"/>
        <v>-349.17496710046828</v>
      </c>
      <c r="D535">
        <f t="shared" si="115"/>
        <v>536.53078104358633</v>
      </c>
      <c r="E535">
        <f t="shared" si="116"/>
        <v>-216.36149273648508</v>
      </c>
      <c r="F535">
        <f t="shared" si="117"/>
        <v>36287.327024952137</v>
      </c>
      <c r="G535">
        <f t="shared" si="118"/>
        <v>-4457.0467503716818</v>
      </c>
      <c r="H535">
        <f t="shared" si="119"/>
        <v>89451.149994882711</v>
      </c>
      <c r="I535">
        <f t="shared" si="120"/>
        <v>89562.120905782504</v>
      </c>
      <c r="J535" s="41">
        <f t="shared" si="121"/>
        <v>578.51324491873208</v>
      </c>
      <c r="K535">
        <f t="shared" si="122"/>
        <v>33.787861940027888</v>
      </c>
      <c r="L535">
        <f t="shared" si="123"/>
        <v>36.277486907674358</v>
      </c>
      <c r="M535" s="41">
        <f t="shared" si="124"/>
        <v>71.342748639843137</v>
      </c>
      <c r="N535" s="5">
        <f t="shared" si="125"/>
        <v>2.9499093828754136E-7</v>
      </c>
      <c r="O535" s="4">
        <f>SUM($N$54:N535)*0.1+$O$30</f>
        <v>3.4231562112760707E-6</v>
      </c>
      <c r="P535" s="4">
        <f>SUM($O$235:O535)</f>
        <v>3.2305549731514229E-4</v>
      </c>
      <c r="Q535" s="5">
        <f t="shared" si="126"/>
        <v>-5.9203504351148136E-6</v>
      </c>
      <c r="R535" s="4">
        <f>SUM($Q$54:Q535)*0.1+$O$8</f>
        <v>1.2288250260757323E-5</v>
      </c>
      <c r="S535" s="4">
        <f>SUM($R$235:R535)</f>
        <v>2.4891495803963166E-2</v>
      </c>
      <c r="T535">
        <f t="shared" si="127"/>
        <v>1.2756139420600591E-5</v>
      </c>
      <c r="U535">
        <f t="shared" si="128"/>
        <v>2.4893592111486472E-2</v>
      </c>
      <c r="X535" s="1"/>
    </row>
    <row r="536" spans="1:24" x14ac:dyDescent="0.25">
      <c r="A536" s="7"/>
      <c r="B536">
        <f t="shared" si="113"/>
        <v>48.200000000000415</v>
      </c>
      <c r="C536">
        <f t="shared" si="114"/>
        <v>-349.17496710046828</v>
      </c>
      <c r="D536">
        <f t="shared" si="115"/>
        <v>536.53078104358633</v>
      </c>
      <c r="E536">
        <f t="shared" si="116"/>
        <v>-216.36149273648508</v>
      </c>
      <c r="F536">
        <f t="shared" si="117"/>
        <v>36287.327024952137</v>
      </c>
      <c r="G536">
        <f t="shared" si="118"/>
        <v>-4478.6828996453305</v>
      </c>
      <c r="H536">
        <f t="shared" si="119"/>
        <v>89637.108851420926</v>
      </c>
      <c r="I536">
        <f t="shared" si="120"/>
        <v>89748.926922593673</v>
      </c>
      <c r="J536" s="41">
        <f t="shared" si="121"/>
        <v>578.51324491873208</v>
      </c>
      <c r="K536">
        <f t="shared" si="122"/>
        <v>33.858335660857051</v>
      </c>
      <c r="L536">
        <f t="shared" si="123"/>
        <v>36.277486907674358</v>
      </c>
      <c r="M536" s="41">
        <f t="shared" si="124"/>
        <v>71.376151918779698</v>
      </c>
      <c r="N536" s="5">
        <f t="shared" si="125"/>
        <v>2.9642293313359737E-7</v>
      </c>
      <c r="O536" s="4">
        <f>SUM($N$54:N536)*0.1+$O$30</f>
        <v>3.4527985045894302E-6</v>
      </c>
      <c r="P536" s="4">
        <f>SUM($O$235:O536)</f>
        <v>3.2650829581973171E-4</v>
      </c>
      <c r="Q536" s="5">
        <f t="shared" si="126"/>
        <v>-5.9326581762370065E-6</v>
      </c>
      <c r="R536" s="4">
        <f>SUM($Q$54:Q536)*0.1+$O$8</f>
        <v>1.169498444313362E-5</v>
      </c>
      <c r="S536" s="4">
        <f>SUM($R$235:R536)</f>
        <v>2.4903190788406301E-2</v>
      </c>
      <c r="T536">
        <f t="shared" si="127"/>
        <v>1.2194034551305502E-5</v>
      </c>
      <c r="U536">
        <f t="shared" si="128"/>
        <v>2.4905331138352759E-2</v>
      </c>
      <c r="X536" s="1"/>
    </row>
    <row r="537" spans="1:24" x14ac:dyDescent="0.25">
      <c r="A537" s="7"/>
      <c r="B537">
        <f t="shared" si="113"/>
        <v>48.300000000000416</v>
      </c>
      <c r="C537">
        <f t="shared" si="114"/>
        <v>-349.17496710046828</v>
      </c>
      <c r="D537">
        <f t="shared" si="115"/>
        <v>536.53078104358633</v>
      </c>
      <c r="E537">
        <f t="shared" si="116"/>
        <v>-216.36149273648508</v>
      </c>
      <c r="F537">
        <f t="shared" si="117"/>
        <v>36287.327024952137</v>
      </c>
      <c r="G537">
        <f t="shared" si="118"/>
        <v>-4500.3190489189801</v>
      </c>
      <c r="H537">
        <f t="shared" si="119"/>
        <v>89823.067707959141</v>
      </c>
      <c r="I537">
        <f t="shared" si="120"/>
        <v>89935.734633185013</v>
      </c>
      <c r="J537" s="41">
        <f t="shared" si="121"/>
        <v>578.51324491873208</v>
      </c>
      <c r="K537">
        <f t="shared" si="122"/>
        <v>33.928810020675229</v>
      </c>
      <c r="L537">
        <f t="shared" si="123"/>
        <v>36.277486907674358</v>
      </c>
      <c r="M537" s="41">
        <f t="shared" si="124"/>
        <v>71.409609426382701</v>
      </c>
      <c r="N537" s="5">
        <f t="shared" si="125"/>
        <v>2.9785492797965344E-7</v>
      </c>
      <c r="O537" s="4">
        <f>SUM($N$54:N537)*0.1+$O$30</f>
        <v>3.4825839973873954E-6</v>
      </c>
      <c r="P537" s="4">
        <f>SUM($O$235:O537)</f>
        <v>3.2999087981711912E-4</v>
      </c>
      <c r="Q537" s="5">
        <f t="shared" si="126"/>
        <v>-5.9449659173591993E-6</v>
      </c>
      <c r="R537" s="4">
        <f>SUM($Q$54:Q537)*0.1+$O$8</f>
        <v>1.1100487851397679E-5</v>
      </c>
      <c r="S537" s="4">
        <f>SUM($R$235:R537)</f>
        <v>2.4914291276257699E-2</v>
      </c>
      <c r="T537">
        <f t="shared" si="127"/>
        <v>1.1633968447519798E-5</v>
      </c>
      <c r="U537">
        <f t="shared" si="128"/>
        <v>2.4916476552252986E-2</v>
      </c>
      <c r="X537" s="1"/>
    </row>
    <row r="538" spans="1:24" x14ac:dyDescent="0.25">
      <c r="A538" s="7"/>
      <c r="B538">
        <f t="shared" si="113"/>
        <v>48.400000000000418</v>
      </c>
      <c r="C538">
        <f t="shared" si="114"/>
        <v>-349.17496710046828</v>
      </c>
      <c r="D538">
        <f t="shared" si="115"/>
        <v>536.53078104358633</v>
      </c>
      <c r="E538">
        <f t="shared" si="116"/>
        <v>-216.36149273648508</v>
      </c>
      <c r="F538">
        <f t="shared" si="117"/>
        <v>36287.327024952137</v>
      </c>
      <c r="G538">
        <f t="shared" si="118"/>
        <v>-4521.9551981926288</v>
      </c>
      <c r="H538">
        <f t="shared" si="119"/>
        <v>90009.02656449737</v>
      </c>
      <c r="I538">
        <f t="shared" si="120"/>
        <v>90122.544027023861</v>
      </c>
      <c r="J538" s="41">
        <f t="shared" si="121"/>
        <v>578.51324491873208</v>
      </c>
      <c r="K538">
        <f t="shared" si="122"/>
        <v>33.999285015508896</v>
      </c>
      <c r="L538">
        <f t="shared" si="123"/>
        <v>36.277486907674358</v>
      </c>
      <c r="M538" s="41">
        <f t="shared" si="124"/>
        <v>71.443121086464728</v>
      </c>
      <c r="N538" s="5">
        <f t="shared" si="125"/>
        <v>2.9928692282570946E-7</v>
      </c>
      <c r="O538" s="4">
        <f>SUM($N$54:N538)*0.1+$O$30</f>
        <v>3.5125126896699662E-6</v>
      </c>
      <c r="P538" s="4">
        <f>SUM($O$235:O538)</f>
        <v>3.3350339250678908E-4</v>
      </c>
      <c r="Q538" s="5">
        <f t="shared" si="126"/>
        <v>-5.9572736584813939E-6</v>
      </c>
      <c r="R538" s="4">
        <f>SUM($Q$54:Q538)*0.1+$O$8</f>
        <v>1.0504760485549554E-5</v>
      </c>
      <c r="S538" s="4">
        <f>SUM($R$235:R538)</f>
        <v>2.492479603674325E-2</v>
      </c>
      <c r="T538">
        <f t="shared" si="127"/>
        <v>1.1076449713417014E-5</v>
      </c>
      <c r="U538">
        <f t="shared" si="128"/>
        <v>2.4927027138952319E-2</v>
      </c>
      <c r="X538" s="1"/>
    </row>
    <row r="539" spans="1:24" x14ac:dyDescent="0.25">
      <c r="A539" s="7"/>
      <c r="B539">
        <f t="shared" si="113"/>
        <v>48.500000000000419</v>
      </c>
      <c r="C539">
        <f t="shared" si="114"/>
        <v>-349.17496710046828</v>
      </c>
      <c r="D539">
        <f t="shared" si="115"/>
        <v>536.53078104358633</v>
      </c>
      <c r="E539">
        <f t="shared" si="116"/>
        <v>-216.36149273648508</v>
      </c>
      <c r="F539">
        <f t="shared" si="117"/>
        <v>36287.327024952137</v>
      </c>
      <c r="G539">
        <f t="shared" si="118"/>
        <v>-4543.5913474662775</v>
      </c>
      <c r="H539">
        <f t="shared" si="119"/>
        <v>90194.985421035584</v>
      </c>
      <c r="I539">
        <f t="shared" si="120"/>
        <v>90309.355093664533</v>
      </c>
      <c r="J539" s="41">
        <f t="shared" si="121"/>
        <v>578.51324491873208</v>
      </c>
      <c r="K539">
        <f t="shared" si="122"/>
        <v>34.069760641417353</v>
      </c>
      <c r="L539">
        <f t="shared" si="123"/>
        <v>36.277486907674358</v>
      </c>
      <c r="M539" s="41">
        <f t="shared" si="124"/>
        <v>71.476686822858014</v>
      </c>
      <c r="N539" s="5">
        <f t="shared" si="125"/>
        <v>3.0071891767176547E-7</v>
      </c>
      <c r="O539" s="4">
        <f>SUM($N$54:N539)*0.1+$O$30</f>
        <v>3.5425845814371427E-6</v>
      </c>
      <c r="P539" s="4">
        <f>SUM($O$235:O539)</f>
        <v>3.370459770882262E-4</v>
      </c>
      <c r="Q539" s="5">
        <f t="shared" si="126"/>
        <v>-5.9695813996035867E-6</v>
      </c>
      <c r="R539" s="4">
        <f>SUM($Q$54:Q539)*0.1+$O$8</f>
        <v>9.9078023455891908E-6</v>
      </c>
      <c r="S539" s="4">
        <f>SUM($R$235:R539)</f>
        <v>2.4934703839088839E-2</v>
      </c>
      <c r="T539">
        <f t="shared" si="127"/>
        <v>1.0522093557648062E-5</v>
      </c>
      <c r="U539">
        <f t="shared" si="128"/>
        <v>2.4936981684513124E-2</v>
      </c>
      <c r="X539" s="1"/>
    </row>
    <row r="540" spans="1:24" x14ac:dyDescent="0.25">
      <c r="A540" s="7"/>
      <c r="B540">
        <f t="shared" si="113"/>
        <v>48.600000000000421</v>
      </c>
      <c r="C540">
        <f t="shared" si="114"/>
        <v>-349.17496710046828</v>
      </c>
      <c r="D540">
        <f t="shared" si="115"/>
        <v>536.53078104358633</v>
      </c>
      <c r="E540">
        <f t="shared" si="116"/>
        <v>-216.36149273648508</v>
      </c>
      <c r="F540">
        <f t="shared" si="117"/>
        <v>36287.327024952137</v>
      </c>
      <c r="G540">
        <f t="shared" si="118"/>
        <v>-4565.2274967399262</v>
      </c>
      <c r="H540">
        <f t="shared" si="119"/>
        <v>90380.944277573799</v>
      </c>
      <c r="I540">
        <f t="shared" si="120"/>
        <v>90496.167822747564</v>
      </c>
      <c r="J540" s="41">
        <f t="shared" si="121"/>
        <v>578.51324491873208</v>
      </c>
      <c r="K540">
        <f t="shared" si="122"/>
        <v>34.140236894492439</v>
      </c>
      <c r="L540">
        <f t="shared" si="123"/>
        <v>36.277486907674358</v>
      </c>
      <c r="M540" s="41">
        <f t="shared" si="124"/>
        <v>71.510306559415028</v>
      </c>
      <c r="N540" s="5">
        <f t="shared" si="125"/>
        <v>3.0215091251782148E-7</v>
      </c>
      <c r="O540" s="4">
        <f>SUM($N$54:N540)*0.1+$O$30</f>
        <v>3.5727996726889245E-6</v>
      </c>
      <c r="P540" s="4">
        <f>SUM($O$235:O540)</f>
        <v>3.4061877676091513E-4</v>
      </c>
      <c r="Q540" s="5">
        <f t="shared" si="126"/>
        <v>-5.9818891407257796E-6</v>
      </c>
      <c r="R540" s="4">
        <f>SUM($Q$54:Q540)*0.1+$O$8</f>
        <v>9.3096134315166171E-6</v>
      </c>
      <c r="S540" s="4">
        <f>SUM($R$235:R540)</f>
        <v>2.4944013452520356E-2</v>
      </c>
      <c r="T540">
        <f t="shared" si="127"/>
        <v>9.971649800581681E-6</v>
      </c>
      <c r="U540">
        <f t="shared" si="128"/>
        <v>2.4946338975300537E-2</v>
      </c>
      <c r="X540" s="1"/>
    </row>
    <row r="541" spans="1:24" x14ac:dyDescent="0.25">
      <c r="A541" s="7"/>
      <c r="B541">
        <f t="shared" si="113"/>
        <v>48.700000000000422</v>
      </c>
      <c r="C541">
        <f t="shared" si="114"/>
        <v>-349.17496710046828</v>
      </c>
      <c r="D541">
        <f t="shared" si="115"/>
        <v>536.53078104358633</v>
      </c>
      <c r="E541">
        <f t="shared" si="116"/>
        <v>-216.36149273648508</v>
      </c>
      <c r="F541">
        <f t="shared" si="117"/>
        <v>36287.327024952137</v>
      </c>
      <c r="G541">
        <f t="shared" si="118"/>
        <v>-4586.8636460135749</v>
      </c>
      <c r="H541">
        <f t="shared" si="119"/>
        <v>90566.903134112028</v>
      </c>
      <c r="I541">
        <f t="shared" si="120"/>
        <v>90682.982203998734</v>
      </c>
      <c r="J541" s="41">
        <f t="shared" si="121"/>
        <v>578.51324491873208</v>
      </c>
      <c r="K541">
        <f t="shared" si="122"/>
        <v>34.210713770858135</v>
      </c>
      <c r="L541">
        <f t="shared" si="123"/>
        <v>36.277486907674358</v>
      </c>
      <c r="M541" s="41">
        <f t="shared" si="124"/>
        <v>71.54398022000899</v>
      </c>
      <c r="N541" s="5">
        <f t="shared" si="125"/>
        <v>3.035829073638775E-7</v>
      </c>
      <c r="O541" s="4">
        <f>SUM($N$54:N541)*0.1+$O$30</f>
        <v>3.6031579634253123E-6</v>
      </c>
      <c r="P541" s="4">
        <f>SUM($O$235:O541)</f>
        <v>3.4422193472434043E-4</v>
      </c>
      <c r="Q541" s="5">
        <f t="shared" si="126"/>
        <v>-5.9941968818479733E-6</v>
      </c>
      <c r="R541" s="4">
        <f>SUM($Q$54:Q541)*0.1+$O$8</f>
        <v>8.7101937433318327E-6</v>
      </c>
      <c r="S541" s="4">
        <f>SUM($R$235:R541)</f>
        <v>2.4952723646263688E-2</v>
      </c>
      <c r="T541">
        <f t="shared" si="127"/>
        <v>9.4260395901869765E-6</v>
      </c>
      <c r="U541">
        <f t="shared" si="128"/>
        <v>2.495509779798814E-2</v>
      </c>
      <c r="X541" s="1"/>
    </row>
    <row r="542" spans="1:24" x14ac:dyDescent="0.25">
      <c r="A542" s="7"/>
      <c r="B542">
        <f t="shared" si="113"/>
        <v>48.800000000000423</v>
      </c>
      <c r="C542">
        <f t="shared" si="114"/>
        <v>-349.17496710046828</v>
      </c>
      <c r="D542">
        <f t="shared" si="115"/>
        <v>536.53078104358633</v>
      </c>
      <c r="E542">
        <f t="shared" si="116"/>
        <v>-216.36149273648508</v>
      </c>
      <c r="F542">
        <f t="shared" si="117"/>
        <v>36287.327024952137</v>
      </c>
      <c r="G542">
        <f t="shared" si="118"/>
        <v>-4608.4997952872236</v>
      </c>
      <c r="H542">
        <f t="shared" si="119"/>
        <v>90752.861990650243</v>
      </c>
      <c r="I542">
        <f t="shared" si="120"/>
        <v>90869.798227228239</v>
      </c>
      <c r="J542" s="41">
        <f t="shared" si="121"/>
        <v>578.51324491873208</v>
      </c>
      <c r="K542">
        <f t="shared" si="122"/>
        <v>34.281191266670277</v>
      </c>
      <c r="L542">
        <f t="shared" si="123"/>
        <v>36.277486907674358</v>
      </c>
      <c r="M542" s="41">
        <f t="shared" si="124"/>
        <v>71.577707728534335</v>
      </c>
      <c r="N542" s="5">
        <f t="shared" si="125"/>
        <v>3.0501490220993351E-7</v>
      </c>
      <c r="O542" s="4">
        <f>SUM($N$54:N542)*0.1+$O$30</f>
        <v>3.6336594536463063E-6</v>
      </c>
      <c r="P542" s="4">
        <f>SUM($O$235:O542)</f>
        <v>3.4785559417798676E-4</v>
      </c>
      <c r="Q542" s="5">
        <f t="shared" si="126"/>
        <v>-6.006504622970167E-6</v>
      </c>
      <c r="R542" s="4">
        <f>SUM($Q$54:Q542)*0.1+$O$8</f>
        <v>8.1095432810348103E-6</v>
      </c>
      <c r="S542" s="4">
        <f>SUM($R$235:R542)</f>
        <v>2.4960833189544722E-2</v>
      </c>
      <c r="T542">
        <f t="shared" si="127"/>
        <v>8.8864038425028829E-6</v>
      </c>
      <c r="U542">
        <f t="shared" si="128"/>
        <v>2.496325693956376E-2</v>
      </c>
      <c r="X542" s="1"/>
    </row>
    <row r="543" spans="1:24" x14ac:dyDescent="0.25">
      <c r="A543" s="7"/>
      <c r="B543">
        <f t="shared" si="113"/>
        <v>48.900000000000425</v>
      </c>
      <c r="C543">
        <f t="shared" si="114"/>
        <v>-349.17496710046828</v>
      </c>
      <c r="D543">
        <f t="shared" si="115"/>
        <v>536.53078104358633</v>
      </c>
      <c r="E543">
        <f t="shared" si="116"/>
        <v>-216.36149273648508</v>
      </c>
      <c r="F543">
        <f t="shared" si="117"/>
        <v>36287.327024952137</v>
      </c>
      <c r="G543">
        <f t="shared" si="118"/>
        <v>-4630.1359445608723</v>
      </c>
      <c r="H543">
        <f t="shared" si="119"/>
        <v>90938.820847188457</v>
      </c>
      <c r="I543">
        <f t="shared" si="120"/>
        <v>91056.615882329774</v>
      </c>
      <c r="J543" s="41">
        <f t="shared" si="121"/>
        <v>578.51324491873208</v>
      </c>
      <c r="K543">
        <f t="shared" si="122"/>
        <v>34.351669378116192</v>
      </c>
      <c r="L543">
        <f t="shared" si="123"/>
        <v>36.277486907674358</v>
      </c>
      <c r="M543" s="41">
        <f t="shared" si="124"/>
        <v>71.611489008907355</v>
      </c>
      <c r="N543" s="5">
        <f t="shared" si="125"/>
        <v>3.0644689705598953E-7</v>
      </c>
      <c r="O543" s="4">
        <f>SUM($N$54:N543)*0.1+$O$30</f>
        <v>3.664304143351905E-6</v>
      </c>
      <c r="P543" s="4">
        <f>SUM($O$235:O543)</f>
        <v>3.5151989832133866E-4</v>
      </c>
      <c r="Q543" s="5">
        <f t="shared" si="126"/>
        <v>-6.0188123640923599E-6</v>
      </c>
      <c r="R543" s="4">
        <f>SUM($Q$54:Q543)*0.1+$O$8</f>
        <v>7.50766204462555E-6</v>
      </c>
      <c r="S543" s="4">
        <f>SUM($R$235:R543)</f>
        <v>2.4968340851589346E-2</v>
      </c>
      <c r="T543">
        <f t="shared" si="127"/>
        <v>8.354167476852319E-6</v>
      </c>
      <c r="U543">
        <f t="shared" si="128"/>
        <v>2.4970815187335418E-2</v>
      </c>
      <c r="X543" s="1"/>
    </row>
    <row r="544" spans="1:24" x14ac:dyDescent="0.25">
      <c r="A544" s="7"/>
      <c r="B544">
        <f t="shared" si="113"/>
        <v>49.000000000000426</v>
      </c>
      <c r="C544">
        <f t="shared" si="114"/>
        <v>-349.17496710046828</v>
      </c>
      <c r="D544">
        <f t="shared" si="115"/>
        <v>536.53078104358633</v>
      </c>
      <c r="E544">
        <f t="shared" si="116"/>
        <v>-216.36149273648508</v>
      </c>
      <c r="F544">
        <f t="shared" si="117"/>
        <v>36287.327024952137</v>
      </c>
      <c r="G544">
        <f t="shared" si="118"/>
        <v>-4651.772093834521</v>
      </c>
      <c r="H544">
        <f t="shared" si="119"/>
        <v>91124.779703726686</v>
      </c>
      <c r="I544">
        <f t="shared" si="120"/>
        <v>91243.435159279805</v>
      </c>
      <c r="J544" s="41">
        <f t="shared" si="121"/>
        <v>578.51324491873208</v>
      </c>
      <c r="K544">
        <f t="shared" si="122"/>
        <v>34.42214810141445</v>
      </c>
      <c r="L544">
        <f t="shared" si="123"/>
        <v>36.277486907674358</v>
      </c>
      <c r="M544" s="41">
        <f t="shared" si="124"/>
        <v>71.645323985066625</v>
      </c>
      <c r="N544" s="5">
        <f t="shared" si="125"/>
        <v>3.0787889190204554E-7</v>
      </c>
      <c r="O544" s="4">
        <f>SUM($N$54:N544)*0.1+$O$30</f>
        <v>3.6950920325421099E-6</v>
      </c>
      <c r="P544" s="4">
        <f>SUM($O$235:O544)</f>
        <v>3.5521499035388079E-4</v>
      </c>
      <c r="Q544" s="5">
        <f t="shared" si="126"/>
        <v>-6.0311201052145536E-6</v>
      </c>
      <c r="R544" s="4">
        <f>SUM($Q$54:Q544)*0.1+$O$8</f>
        <v>6.904550034104106E-6</v>
      </c>
      <c r="S544" s="4">
        <f>SUM($R$235:R544)</f>
        <v>2.497524540162345E-2</v>
      </c>
      <c r="T544">
        <f t="shared" si="127"/>
        <v>7.8311248427287384E-6</v>
      </c>
      <c r="U544">
        <f t="shared" si="128"/>
        <v>2.4977771328937366E-2</v>
      </c>
      <c r="X544" s="1"/>
    </row>
    <row r="545" spans="1:24" x14ac:dyDescent="0.25">
      <c r="A545" s="7"/>
      <c r="B545">
        <f t="shared" si="113"/>
        <v>49.100000000000428</v>
      </c>
      <c r="C545">
        <f t="shared" si="114"/>
        <v>-349.17496710046828</v>
      </c>
      <c r="D545">
        <f t="shared" si="115"/>
        <v>536.53078104358633</v>
      </c>
      <c r="E545">
        <f t="shared" si="116"/>
        <v>-216.36149273648508</v>
      </c>
      <c r="F545">
        <f t="shared" si="117"/>
        <v>36287.327024952137</v>
      </c>
      <c r="G545">
        <f t="shared" si="118"/>
        <v>-4673.4082431081706</v>
      </c>
      <c r="H545">
        <f t="shared" si="119"/>
        <v>91310.738560264901</v>
      </c>
      <c r="I545">
        <f t="shared" si="120"/>
        <v>91430.256048136493</v>
      </c>
      <c r="J545" s="41">
        <f t="shared" si="121"/>
        <v>578.51324491873208</v>
      </c>
      <c r="K545">
        <f t="shared" si="122"/>
        <v>34.492627432814423</v>
      </c>
      <c r="L545">
        <f t="shared" si="123"/>
        <v>36.277486907674358</v>
      </c>
      <c r="M545" s="41">
        <f t="shared" si="124"/>
        <v>71.679212580973541</v>
      </c>
      <c r="N545" s="5">
        <f t="shared" si="125"/>
        <v>3.0931088674810161E-7</v>
      </c>
      <c r="O545" s="4">
        <f>SUM($N$54:N545)*0.1+$O$30</f>
        <v>3.72602312121692E-6</v>
      </c>
      <c r="P545" s="4">
        <f>SUM($O$235:O545)</f>
        <v>3.5894101347509771E-4</v>
      </c>
      <c r="Q545" s="5">
        <f t="shared" si="126"/>
        <v>-6.0434278463367464E-6</v>
      </c>
      <c r="R545" s="4">
        <f>SUM($Q$54:Q545)*0.1+$O$8</f>
        <v>6.3002072494704241E-6</v>
      </c>
      <c r="S545" s="4">
        <f>SUM($R$235:R545)</f>
        <v>2.4981545608872922E-2</v>
      </c>
      <c r="T545">
        <f t="shared" si="127"/>
        <v>7.3195532436155398E-6</v>
      </c>
      <c r="U545">
        <f t="shared" si="128"/>
        <v>2.4984124152336269E-2</v>
      </c>
      <c r="X545" s="1"/>
    </row>
    <row r="546" spans="1:24" x14ac:dyDescent="0.25">
      <c r="A546" s="7"/>
      <c r="B546">
        <f t="shared" si="113"/>
        <v>49.200000000000429</v>
      </c>
      <c r="C546">
        <f t="shared" si="114"/>
        <v>-349.17496710046828</v>
      </c>
      <c r="D546">
        <f t="shared" si="115"/>
        <v>536.53078104358633</v>
      </c>
      <c r="E546">
        <f t="shared" si="116"/>
        <v>-216.36149273648508</v>
      </c>
      <c r="F546">
        <f t="shared" si="117"/>
        <v>36287.327024952137</v>
      </c>
      <c r="G546">
        <f t="shared" si="118"/>
        <v>-4695.0443923818193</v>
      </c>
      <c r="H546">
        <f t="shared" si="119"/>
        <v>91496.697416803116</v>
      </c>
      <c r="I546">
        <f t="shared" si="120"/>
        <v>91617.07853903911</v>
      </c>
      <c r="J546" s="41">
        <f t="shared" si="121"/>
        <v>578.51324491873208</v>
      </c>
      <c r="K546">
        <f t="shared" si="122"/>
        <v>34.563107368596093</v>
      </c>
      <c r="L546">
        <f t="shared" si="123"/>
        <v>36.277486907674358</v>
      </c>
      <c r="M546" s="41">
        <f t="shared" si="124"/>
        <v>71.713154720612835</v>
      </c>
      <c r="N546" s="5">
        <f t="shared" si="125"/>
        <v>3.1074288159415762E-7</v>
      </c>
      <c r="O546" s="4">
        <f>SUM($N$54:N546)*0.1+$O$30</f>
        <v>3.7570974093763361E-6</v>
      </c>
      <c r="P546" s="4">
        <f>SUM($O$235:O546)</f>
        <v>3.6269811088447402E-4</v>
      </c>
      <c r="Q546" s="5">
        <f t="shared" si="126"/>
        <v>-6.0557355874589393E-6</v>
      </c>
      <c r="R546" s="4">
        <f>SUM($Q$54:Q546)*0.1+$O$8</f>
        <v>5.6946336907245313E-6</v>
      </c>
      <c r="S546" s="4">
        <f>SUM($R$235:R546)</f>
        <v>2.4987240242563647E-2</v>
      </c>
      <c r="T546">
        <f t="shared" si="127"/>
        <v>6.8223627736347526E-6</v>
      </c>
      <c r="U546">
        <f t="shared" si="128"/>
        <v>2.4989872445837561E-2</v>
      </c>
      <c r="X546" s="1"/>
    </row>
    <row r="547" spans="1:24" x14ac:dyDescent="0.25">
      <c r="A547" s="7"/>
      <c r="B547">
        <f t="shared" si="113"/>
        <v>49.300000000000431</v>
      </c>
      <c r="C547">
        <f t="shared" si="114"/>
        <v>-349.17496710046828</v>
      </c>
      <c r="D547">
        <f t="shared" si="115"/>
        <v>536.53078104358633</v>
      </c>
      <c r="E547">
        <f t="shared" si="116"/>
        <v>-216.36149273648508</v>
      </c>
      <c r="F547">
        <f t="shared" si="117"/>
        <v>36287.327024952137</v>
      </c>
      <c r="G547">
        <f t="shared" si="118"/>
        <v>-4716.680541655468</v>
      </c>
      <c r="H547">
        <f t="shared" si="119"/>
        <v>91682.656273341345</v>
      </c>
      <c r="I547">
        <f t="shared" si="120"/>
        <v>91803.902622207126</v>
      </c>
      <c r="J547" s="41">
        <f t="shared" si="121"/>
        <v>578.51324491873208</v>
      </c>
      <c r="K547">
        <f t="shared" si="122"/>
        <v>34.633587905069696</v>
      </c>
      <c r="L547">
        <f t="shared" si="123"/>
        <v>36.277486907674358</v>
      </c>
      <c r="M547" s="41">
        <f t="shared" si="124"/>
        <v>71.747150327993126</v>
      </c>
      <c r="N547" s="5">
        <f t="shared" si="125"/>
        <v>3.1217487644021364E-7</v>
      </c>
      <c r="O547" s="4">
        <f>SUM($N$54:N547)*0.1+$O$30</f>
        <v>3.7883148970203571E-6</v>
      </c>
      <c r="P547" s="4">
        <f>SUM($O$235:O547)</f>
        <v>3.6648642578149439E-4</v>
      </c>
      <c r="Q547" s="5">
        <f t="shared" si="126"/>
        <v>-6.0680433285811339E-6</v>
      </c>
      <c r="R547" s="4">
        <f>SUM($Q$54:Q547)*0.1+$O$8</f>
        <v>5.0878293578664278E-6</v>
      </c>
      <c r="S547" s="4">
        <f>SUM($R$235:R547)</f>
        <v>2.4992328071921515E-2</v>
      </c>
      <c r="T547">
        <f t="shared" si="127"/>
        <v>6.3432907338189903E-6</v>
      </c>
      <c r="U547">
        <f t="shared" si="128"/>
        <v>2.4995014998091886E-2</v>
      </c>
      <c r="X547" s="1"/>
    </row>
    <row r="548" spans="1:24" x14ac:dyDescent="0.25">
      <c r="A548" s="7"/>
      <c r="B548">
        <f t="shared" si="113"/>
        <v>49.400000000000432</v>
      </c>
      <c r="C548">
        <f t="shared" si="114"/>
        <v>-349.17496710046828</v>
      </c>
      <c r="D548">
        <f t="shared" si="115"/>
        <v>536.53078104358633</v>
      </c>
      <c r="E548">
        <f t="shared" si="116"/>
        <v>-216.36149273648508</v>
      </c>
      <c r="F548">
        <f t="shared" si="117"/>
        <v>36287.327024952137</v>
      </c>
      <c r="G548">
        <f t="shared" si="118"/>
        <v>-4738.3166909291167</v>
      </c>
      <c r="H548">
        <f t="shared" si="119"/>
        <v>91868.615129879559</v>
      </c>
      <c r="I548">
        <f t="shared" si="120"/>
        <v>91990.728287939288</v>
      </c>
      <c r="J548" s="41">
        <f t="shared" si="121"/>
        <v>578.51324491873208</v>
      </c>
      <c r="K548">
        <f t="shared" si="122"/>
        <v>34.704069038575369</v>
      </c>
      <c r="L548">
        <f t="shared" si="123"/>
        <v>36.277486907674358</v>
      </c>
      <c r="M548" s="41">
        <f t="shared" si="124"/>
        <v>71.781199327147348</v>
      </c>
      <c r="N548" s="5">
        <f t="shared" si="125"/>
        <v>3.136068712862696E-7</v>
      </c>
      <c r="O548" s="4">
        <f>SUM($N$54:N548)*0.1+$O$30</f>
        <v>3.8196755841489842E-6</v>
      </c>
      <c r="P548" s="4">
        <f>SUM($O$235:O548)</f>
        <v>3.7030610136564335E-4</v>
      </c>
      <c r="Q548" s="5">
        <f t="shared" si="126"/>
        <v>-6.0803510697033267E-6</v>
      </c>
      <c r="R548" s="4">
        <f>SUM($Q$54:Q548)*0.1+$O$8</f>
        <v>4.4797942508960863E-6</v>
      </c>
      <c r="S548" s="4">
        <f>SUM($R$235:R548)</f>
        <v>2.4996807866172411E-2</v>
      </c>
      <c r="T548">
        <f t="shared" si="127"/>
        <v>5.8871451569080166E-6</v>
      </c>
      <c r="U548">
        <f t="shared" si="128"/>
        <v>2.4999550598101709E-2</v>
      </c>
      <c r="X548" s="1"/>
    </row>
    <row r="549" spans="1:24" x14ac:dyDescent="0.25">
      <c r="A549" s="7"/>
      <c r="B549">
        <f t="shared" si="113"/>
        <v>49.500000000000433</v>
      </c>
      <c r="C549">
        <f t="shared" si="114"/>
        <v>-349.17496710046828</v>
      </c>
      <c r="D549">
        <f t="shared" si="115"/>
        <v>536.53078104358633</v>
      </c>
      <c r="E549">
        <f t="shared" si="116"/>
        <v>-216.36149273648508</v>
      </c>
      <c r="F549">
        <f t="shared" si="117"/>
        <v>36287.327024952137</v>
      </c>
      <c r="G549">
        <f t="shared" si="118"/>
        <v>-4759.9528402027654</v>
      </c>
      <c r="H549">
        <f t="shared" si="119"/>
        <v>92054.573986417774</v>
      </c>
      <c r="I549">
        <f t="shared" si="120"/>
        <v>92177.555526612981</v>
      </c>
      <c r="J549" s="41">
        <f t="shared" si="121"/>
        <v>578.51324491873208</v>
      </c>
      <c r="K549">
        <f t="shared" si="122"/>
        <v>34.774550765482935</v>
      </c>
      <c r="L549">
        <f t="shared" si="123"/>
        <v>36.277486907674358</v>
      </c>
      <c r="M549" s="41">
        <f t="shared" si="124"/>
        <v>71.815301642133377</v>
      </c>
      <c r="N549" s="5">
        <f t="shared" si="125"/>
        <v>3.1503886613232561E-7</v>
      </c>
      <c r="O549" s="4">
        <f>SUM($N$54:N549)*0.1+$O$30</f>
        <v>3.8511794707622169E-6</v>
      </c>
      <c r="P549" s="4">
        <f>SUM($O$235:O549)</f>
        <v>3.7415728083640558E-4</v>
      </c>
      <c r="Q549" s="5">
        <f t="shared" si="126"/>
        <v>-6.0926588108255196E-6</v>
      </c>
      <c r="R549" s="4">
        <f>SUM($Q$54:Q549)*0.1+$O$8</f>
        <v>3.870528369813534E-6</v>
      </c>
      <c r="S549" s="4">
        <f>SUM($R$235:R549)</f>
        <v>2.5000678394542224E-2</v>
      </c>
      <c r="T549">
        <f t="shared" si="127"/>
        <v>5.4600891180961291E-6</v>
      </c>
      <c r="U549">
        <f t="shared" si="128"/>
        <v>2.5003478035228083E-2</v>
      </c>
      <c r="X549" s="1"/>
    </row>
    <row r="550" spans="1:24" x14ac:dyDescent="0.25">
      <c r="A550" s="7"/>
      <c r="B550">
        <f t="shared" si="113"/>
        <v>49.600000000000435</v>
      </c>
      <c r="C550">
        <f t="shared" si="114"/>
        <v>-349.17496710046828</v>
      </c>
      <c r="D550">
        <f t="shared" si="115"/>
        <v>536.53078104358633</v>
      </c>
      <c r="E550">
        <f t="shared" si="116"/>
        <v>-216.36149273648508</v>
      </c>
      <c r="F550">
        <f t="shared" si="117"/>
        <v>36287.327024952137</v>
      </c>
      <c r="G550">
        <f t="shared" si="118"/>
        <v>-4781.5889894764141</v>
      </c>
      <c r="H550">
        <f t="shared" si="119"/>
        <v>92240.532842955989</v>
      </c>
      <c r="I550">
        <f t="shared" si="120"/>
        <v>92364.384328683343</v>
      </c>
      <c r="J550" s="41">
        <f t="shared" si="121"/>
        <v>578.51324491873208</v>
      </c>
      <c r="K550">
        <f t="shared" si="122"/>
        <v>34.84503308219152</v>
      </c>
      <c r="L550">
        <f t="shared" si="123"/>
        <v>36.277486907674358</v>
      </c>
      <c r="M550" s="41">
        <f t="shared" si="124"/>
        <v>71.849457197034383</v>
      </c>
      <c r="N550" s="5">
        <f t="shared" si="125"/>
        <v>3.1647086097838163E-7</v>
      </c>
      <c r="O550" s="4">
        <f>SUM($N$54:N550)*0.1+$O$30</f>
        <v>3.8828265568600549E-6</v>
      </c>
      <c r="P550" s="4">
        <f>SUM($O$235:O550)</f>
        <v>3.7804010739326562E-4</v>
      </c>
      <c r="Q550" s="5">
        <f t="shared" si="126"/>
        <v>-6.1049665519477124E-6</v>
      </c>
      <c r="R550" s="4">
        <f>SUM($Q$54:Q550)*0.1+$O$8</f>
        <v>3.2600317146187709E-6</v>
      </c>
      <c r="S550" s="4">
        <f>SUM($R$235:R550)</f>
        <v>2.5003938426256842E-2</v>
      </c>
      <c r="T550">
        <f t="shared" si="127"/>
        <v>5.069925921645987E-6</v>
      </c>
      <c r="U550">
        <f t="shared" si="128"/>
        <v>2.5006796099197544E-2</v>
      </c>
      <c r="X550" s="1"/>
    </row>
    <row r="551" spans="1:24" x14ac:dyDescent="0.25">
      <c r="A551" s="7"/>
      <c r="B551">
        <f t="shared" si="113"/>
        <v>49.700000000000436</v>
      </c>
      <c r="C551">
        <f t="shared" si="114"/>
        <v>-349.17496710046828</v>
      </c>
      <c r="D551">
        <f t="shared" si="115"/>
        <v>536.53078104358633</v>
      </c>
      <c r="E551">
        <f t="shared" si="116"/>
        <v>-216.36149273648508</v>
      </c>
      <c r="F551">
        <f t="shared" si="117"/>
        <v>36287.327024952137</v>
      </c>
      <c r="G551">
        <f t="shared" si="118"/>
        <v>-4803.2251387500628</v>
      </c>
      <c r="H551">
        <f t="shared" si="119"/>
        <v>92426.491699494218</v>
      </c>
      <c r="I551">
        <f t="shared" si="120"/>
        <v>92551.21468468252</v>
      </c>
      <c r="J551" s="41">
        <f t="shared" si="121"/>
        <v>578.51324491873208</v>
      </c>
      <c r="K551">
        <f t="shared" si="122"/>
        <v>34.915515985129325</v>
      </c>
      <c r="L551">
        <f t="shared" si="123"/>
        <v>36.277486907674358</v>
      </c>
      <c r="M551" s="41">
        <f t="shared" si="124"/>
        <v>71.883665915959483</v>
      </c>
      <c r="N551" s="5">
        <f t="shared" si="125"/>
        <v>3.1790285582443764E-7</v>
      </c>
      <c r="O551" s="4">
        <f>SUM($N$54:N551)*0.1+$O$30</f>
        <v>3.914616842442499E-6</v>
      </c>
      <c r="P551" s="4">
        <f>SUM($O$235:O551)</f>
        <v>3.8195472423570813E-4</v>
      </c>
      <c r="Q551" s="5">
        <f t="shared" si="126"/>
        <v>-6.1172742930699062E-6</v>
      </c>
      <c r="R551" s="4">
        <f>SUM($Q$54:Q551)*0.1+$O$8</f>
        <v>2.6483042853117698E-6</v>
      </c>
      <c r="S551" s="4">
        <f>SUM($R$235:R551)</f>
        <v>2.5006586730542155E-2</v>
      </c>
      <c r="T551">
        <f t="shared" si="127"/>
        <v>4.7262819013189607E-6</v>
      </c>
      <c r="U551">
        <f t="shared" si="128"/>
        <v>2.5009503580109161E-2</v>
      </c>
      <c r="X551" s="1"/>
    </row>
    <row r="552" spans="1:24" x14ac:dyDescent="0.25">
      <c r="A552" s="7"/>
      <c r="B552">
        <f t="shared" si="113"/>
        <v>49.800000000000438</v>
      </c>
      <c r="C552">
        <f t="shared" si="114"/>
        <v>-349.17496710046828</v>
      </c>
      <c r="D552">
        <f t="shared" si="115"/>
        <v>536.53078104358633</v>
      </c>
      <c r="E552">
        <f t="shared" si="116"/>
        <v>-216.36149273648508</v>
      </c>
      <c r="F552">
        <f t="shared" si="117"/>
        <v>36287.327024952137</v>
      </c>
      <c r="G552">
        <f t="shared" si="118"/>
        <v>-4824.8612880237115</v>
      </c>
      <c r="H552">
        <f t="shared" si="119"/>
        <v>92612.450556032432</v>
      </c>
      <c r="I552">
        <f t="shared" si="120"/>
        <v>92738.04658521885</v>
      </c>
      <c r="J552" s="41">
        <f t="shared" si="121"/>
        <v>578.51324491873208</v>
      </c>
      <c r="K552">
        <f t="shared" si="122"/>
        <v>34.985999470753292</v>
      </c>
      <c r="L552">
        <f t="shared" si="123"/>
        <v>36.277486907674358</v>
      </c>
      <c r="M552" s="41">
        <f t="shared" si="124"/>
        <v>71.917927723044158</v>
      </c>
      <c r="N552" s="5">
        <f t="shared" si="125"/>
        <v>3.1933485067049366E-7</v>
      </c>
      <c r="O552" s="4">
        <f>SUM($N$54:N552)*0.1+$O$30</f>
        <v>3.9465503275095483E-6</v>
      </c>
      <c r="P552" s="4">
        <f>SUM($O$235:O552)</f>
        <v>3.8590127456321767E-4</v>
      </c>
      <c r="Q552" s="5">
        <f t="shared" si="126"/>
        <v>-6.1295820341920999E-6</v>
      </c>
      <c r="R552" s="4">
        <f>SUM($Q$54:Q552)*0.1+$O$8</f>
        <v>2.0353460818925851E-6</v>
      </c>
      <c r="S552" s="4">
        <f>SUM($R$235:R552)</f>
        <v>2.5008622076624049E-2</v>
      </c>
      <c r="T552">
        <f t="shared" si="127"/>
        <v>4.4404834377172514E-6</v>
      </c>
      <c r="U552">
        <f t="shared" si="128"/>
        <v>2.5011599268441778E-2</v>
      </c>
      <c r="X552" s="1"/>
    </row>
    <row r="553" spans="1:24" x14ac:dyDescent="0.25">
      <c r="A553" s="7"/>
      <c r="B553">
        <f t="shared" si="113"/>
        <v>49.900000000000439</v>
      </c>
      <c r="C553">
        <f t="shared" si="114"/>
        <v>-349.17496710046828</v>
      </c>
      <c r="D553">
        <f t="shared" si="115"/>
        <v>536.53078104358633</v>
      </c>
      <c r="E553">
        <f t="shared" si="116"/>
        <v>-216.36149273648508</v>
      </c>
      <c r="F553">
        <f t="shared" si="117"/>
        <v>36287.327024952137</v>
      </c>
      <c r="G553">
        <f t="shared" si="118"/>
        <v>-4846.4974372973611</v>
      </c>
      <c r="H553">
        <f t="shared" si="119"/>
        <v>92798.409412570647</v>
      </c>
      <c r="I553">
        <f t="shared" si="120"/>
        <v>92924.880020976139</v>
      </c>
      <c r="J553" s="41">
        <f t="shared" si="121"/>
        <v>578.51324491873208</v>
      </c>
      <c r="K553">
        <f t="shared" si="122"/>
        <v>35.056483535548821</v>
      </c>
      <c r="L553">
        <f t="shared" si="123"/>
        <v>36.277486907674358</v>
      </c>
      <c r="M553" s="41">
        <f t="shared" si="124"/>
        <v>71.952242542450747</v>
      </c>
      <c r="N553" s="5">
        <f t="shared" si="125"/>
        <v>3.2076684551654973E-7</v>
      </c>
      <c r="O553" s="4">
        <f>SUM($N$54:N553)*0.1+$O$30</f>
        <v>3.9786270120612028E-6</v>
      </c>
      <c r="P553" s="4">
        <f>SUM($O$235:O553)</f>
        <v>3.8987990157527888E-4</v>
      </c>
      <c r="Q553" s="5">
        <f t="shared" si="126"/>
        <v>-6.1418897753142927E-6</v>
      </c>
      <c r="R553" s="4">
        <f>SUM($Q$54:Q553)*0.1+$O$8</f>
        <v>1.4211571043611624E-6</v>
      </c>
      <c r="S553" s="4">
        <f>SUM($R$235:R553)</f>
        <v>2.5010043233728411E-2</v>
      </c>
      <c r="T553">
        <f t="shared" si="127"/>
        <v>4.2248266729392892E-6</v>
      </c>
      <c r="U553">
        <f t="shared" si="128"/>
        <v>2.5013081955061366E-2</v>
      </c>
      <c r="X553" s="1"/>
    </row>
    <row r="554" spans="1:24" x14ac:dyDescent="0.25">
      <c r="A554" s="7"/>
      <c r="B554">
        <f t="shared" si="113"/>
        <v>50.000000000000441</v>
      </c>
      <c r="C554">
        <f t="shared" si="114"/>
        <v>-349.17496710046828</v>
      </c>
      <c r="D554">
        <f t="shared" si="115"/>
        <v>536.53078104358633</v>
      </c>
      <c r="E554">
        <f t="shared" si="116"/>
        <v>-216.36149273648508</v>
      </c>
      <c r="F554">
        <f t="shared" si="117"/>
        <v>36287.327024952137</v>
      </c>
      <c r="G554">
        <f t="shared" si="118"/>
        <v>-4868.1335865710098</v>
      </c>
      <c r="H554">
        <f t="shared" si="119"/>
        <v>92984.368269108876</v>
      </c>
      <c r="I554">
        <f t="shared" si="120"/>
        <v>93111.714982712903</v>
      </c>
      <c r="J554" s="41">
        <f t="shared" si="121"/>
        <v>578.51324491873208</v>
      </c>
      <c r="K554">
        <f t="shared" si="122"/>
        <v>35.126968176029514</v>
      </c>
      <c r="L554">
        <f t="shared" si="123"/>
        <v>36.277486907674358</v>
      </c>
      <c r="M554" s="41">
        <f t="shared" si="124"/>
        <v>71.986610298368987</v>
      </c>
      <c r="N554" s="5">
        <f t="shared" si="125"/>
        <v>3.2219884036260574E-7</v>
      </c>
      <c r="O554" s="4">
        <f>SUM($N$54:N554)*0.1+$O$30</f>
        <v>4.0108468960974635E-6</v>
      </c>
      <c r="P554" s="4">
        <f>SUM($O$235:O554)</f>
        <v>3.9389074847137633E-4</v>
      </c>
      <c r="Q554" s="5">
        <f t="shared" si="126"/>
        <v>-6.1541975164364864E-6</v>
      </c>
      <c r="R554" s="4">
        <f>SUM($Q$54:Q554)*0.1+$O$8</f>
        <v>8.0573735271750185E-7</v>
      </c>
      <c r="S554" s="4">
        <f>SUM($R$235:R554)</f>
        <v>2.5010848971081127E-2</v>
      </c>
      <c r="T554">
        <f t="shared" si="127"/>
        <v>4.090978551092497E-6</v>
      </c>
      <c r="U554">
        <f t="shared" si="128"/>
        <v>2.5013950431228595E-2</v>
      </c>
      <c r="X554" s="1"/>
    </row>
    <row r="555" spans="1:24" x14ac:dyDescent="0.25">
      <c r="A555" s="7"/>
      <c r="B555">
        <f t="shared" ref="B555:B618" si="129">B554+0.1</f>
        <v>50.100000000000442</v>
      </c>
      <c r="C555">
        <f t="shared" si="114"/>
        <v>-349.17496710046828</v>
      </c>
      <c r="D555">
        <f t="shared" si="115"/>
        <v>536.53078104358633</v>
      </c>
      <c r="E555">
        <f t="shared" si="116"/>
        <v>-216.36149273648508</v>
      </c>
      <c r="F555">
        <f t="shared" si="117"/>
        <v>36287.327024952137</v>
      </c>
      <c r="G555">
        <f t="shared" si="118"/>
        <v>-4889.7697358446585</v>
      </c>
      <c r="H555">
        <f t="shared" si="119"/>
        <v>93170.327125647091</v>
      </c>
      <c r="I555">
        <f t="shared" si="120"/>
        <v>93298.551461261566</v>
      </c>
      <c r="J555" s="41">
        <f t="shared" si="121"/>
        <v>578.51324491873208</v>
      </c>
      <c r="K555">
        <f t="shared" si="122"/>
        <v>35.197453388736839</v>
      </c>
      <c r="L555">
        <f t="shared" si="123"/>
        <v>36.277486907674358</v>
      </c>
      <c r="M555" s="41">
        <f t="shared" si="124"/>
        <v>72.021030915016453</v>
      </c>
      <c r="N555" s="5">
        <f t="shared" si="125"/>
        <v>3.2363083520866175E-7</v>
      </c>
      <c r="O555" s="4">
        <f>SUM($N$54:N555)*0.1+$O$30</f>
        <v>4.0432099796183294E-6</v>
      </c>
      <c r="P555" s="4">
        <f>SUM($O$235:O555)</f>
        <v>3.9793395845099468E-4</v>
      </c>
      <c r="Q555" s="5">
        <f t="shared" si="126"/>
        <v>-6.1665052575586793E-6</v>
      </c>
      <c r="R555" s="4">
        <f>SUM($Q$54:Q555)*0.1+$O$8</f>
        <v>1.8908682696163045E-7</v>
      </c>
      <c r="S555" s="4">
        <f>SUM($R$235:R555)</f>
        <v>2.5011038057908087E-2</v>
      </c>
      <c r="T555">
        <f t="shared" si="127"/>
        <v>4.0476290303603258E-6</v>
      </c>
      <c r="U555">
        <f t="shared" si="128"/>
        <v>2.5014203488606532E-2</v>
      </c>
      <c r="X555" s="1"/>
    </row>
    <row r="556" spans="1:24" x14ac:dyDescent="0.25">
      <c r="A556" s="7"/>
      <c r="B556">
        <f t="shared" si="129"/>
        <v>50.200000000000443</v>
      </c>
      <c r="C556">
        <f t="shared" si="114"/>
        <v>-349.17496710046828</v>
      </c>
      <c r="D556">
        <f t="shared" si="115"/>
        <v>536.53078104358633</v>
      </c>
      <c r="E556">
        <f t="shared" si="116"/>
        <v>-216.36149273648508</v>
      </c>
      <c r="F556">
        <f t="shared" si="117"/>
        <v>36287.327024952137</v>
      </c>
      <c r="G556">
        <f t="shared" si="118"/>
        <v>-4911.4058851183072</v>
      </c>
      <c r="H556">
        <f t="shared" si="119"/>
        <v>93356.285982185305</v>
      </c>
      <c r="I556">
        <f t="shared" si="120"/>
        <v>93485.389447527821</v>
      </c>
      <c r="J556" s="41">
        <f t="shared" si="121"/>
        <v>578.51324491873208</v>
      </c>
      <c r="K556">
        <f t="shared" si="122"/>
        <v>35.267939170239913</v>
      </c>
      <c r="L556">
        <f t="shared" si="123"/>
        <v>36.277486907674358</v>
      </c>
      <c r="M556" s="41">
        <f t="shared" si="124"/>
        <v>72.055504316639102</v>
      </c>
      <c r="N556" s="5">
        <f t="shared" si="125"/>
        <v>3.2506283005471777E-7</v>
      </c>
      <c r="O556" s="4">
        <f>SUM($N$54:N556)*0.1+$O$30</f>
        <v>4.0757162626238013E-6</v>
      </c>
      <c r="P556" s="4">
        <f>SUM($O$235:O556)</f>
        <v>4.0200967471361846E-4</v>
      </c>
      <c r="Q556" s="5">
        <f t="shared" si="126"/>
        <v>-6.1788129986808721E-6</v>
      </c>
      <c r="R556" s="4">
        <f>SUM($Q$54:Q556)*0.1+$O$8</f>
        <v>-4.2879447290645177E-7</v>
      </c>
      <c r="S556" s="4">
        <f>SUM($R$235:R556)</f>
        <v>2.501060926343518E-2</v>
      </c>
      <c r="T556">
        <f t="shared" si="127"/>
        <v>4.0982103110273937E-6</v>
      </c>
      <c r="U556">
        <f t="shared" si="128"/>
        <v>2.5013839919268553E-2</v>
      </c>
      <c r="X556" s="1"/>
    </row>
    <row r="557" spans="1:24" x14ac:dyDescent="0.25">
      <c r="A557" s="7"/>
      <c r="B557">
        <f t="shared" si="129"/>
        <v>50.300000000000445</v>
      </c>
      <c r="C557">
        <f t="shared" si="114"/>
        <v>-349.17496710046828</v>
      </c>
      <c r="D557">
        <f t="shared" si="115"/>
        <v>536.53078104358633</v>
      </c>
      <c r="E557">
        <f t="shared" si="116"/>
        <v>-216.36149273648508</v>
      </c>
      <c r="F557">
        <f t="shared" si="117"/>
        <v>36287.327024952137</v>
      </c>
      <c r="G557">
        <f t="shared" si="118"/>
        <v>-4933.0420343919559</v>
      </c>
      <c r="H557">
        <f t="shared" si="119"/>
        <v>93542.244838723534</v>
      </c>
      <c r="I557">
        <f t="shared" si="120"/>
        <v>93672.228932489787</v>
      </c>
      <c r="J557" s="41">
        <f t="shared" si="121"/>
        <v>578.51324491873208</v>
      </c>
      <c r="K557">
        <f t="shared" si="122"/>
        <v>35.338425517135178</v>
      </c>
      <c r="L557">
        <f t="shared" si="123"/>
        <v>36.277486907674358</v>
      </c>
      <c r="M557" s="41">
        <f t="shared" si="124"/>
        <v>72.090030427511707</v>
      </c>
      <c r="N557" s="5">
        <f t="shared" si="125"/>
        <v>3.2649482490077378E-7</v>
      </c>
      <c r="O557" s="4">
        <f>SUM($N$54:N557)*0.1+$O$30</f>
        <v>4.1083657451138786E-6</v>
      </c>
      <c r="P557" s="4">
        <f>SUM($O$235:O557)</f>
        <v>4.0611804045873236E-4</v>
      </c>
      <c r="Q557" s="5">
        <f t="shared" si="126"/>
        <v>-6.1911207398030667E-6</v>
      </c>
      <c r="R557" s="4">
        <f>SUM($Q$54:Q557)*0.1+$O$8</f>
        <v>-1.0479065468867719E-6</v>
      </c>
      <c r="S557" s="4">
        <f>SUM($R$235:R557)</f>
        <v>2.5009561356888293E-2</v>
      </c>
      <c r="T557">
        <f t="shared" si="127"/>
        <v>4.2399029737286765E-6</v>
      </c>
      <c r="U557">
        <f t="shared" si="128"/>
        <v>2.50128585157064E-2</v>
      </c>
      <c r="X557" s="1"/>
    </row>
    <row r="558" spans="1:24" x14ac:dyDescent="0.25">
      <c r="A558" s="7"/>
      <c r="B558">
        <f t="shared" si="129"/>
        <v>50.400000000000446</v>
      </c>
      <c r="C558">
        <f t="shared" si="114"/>
        <v>-349.17496710046828</v>
      </c>
      <c r="D558">
        <f t="shared" si="115"/>
        <v>536.53078104358633</v>
      </c>
      <c r="E558">
        <f t="shared" si="116"/>
        <v>-216.36149273648508</v>
      </c>
      <c r="F558">
        <f t="shared" si="117"/>
        <v>36287.327024952137</v>
      </c>
      <c r="G558">
        <f t="shared" si="118"/>
        <v>-4954.6781836656046</v>
      </c>
      <c r="H558">
        <f t="shared" si="119"/>
        <v>93728.203695261749</v>
      </c>
      <c r="I558">
        <f t="shared" si="120"/>
        <v>93859.069907197409</v>
      </c>
      <c r="J558" s="41">
        <f t="shared" si="121"/>
        <v>578.51324491873208</v>
      </c>
      <c r="K558">
        <f t="shared" si="122"/>
        <v>35.408912426046172</v>
      </c>
      <c r="L558">
        <f t="shared" si="123"/>
        <v>36.277486907674358</v>
      </c>
      <c r="M558" s="41">
        <f t="shared" si="124"/>
        <v>72.124609171938403</v>
      </c>
      <c r="N558" s="5">
        <f t="shared" si="125"/>
        <v>3.279268197468298E-7</v>
      </c>
      <c r="O558" s="4">
        <f>SUM($N$54:N558)*0.1+$O$30</f>
        <v>4.141158427088561E-6</v>
      </c>
      <c r="P558" s="4">
        <f>SUM($O$235:O558)</f>
        <v>4.102591988858209E-4</v>
      </c>
      <c r="Q558" s="5">
        <f t="shared" si="126"/>
        <v>-6.2034284809252596E-6</v>
      </c>
      <c r="R558" s="4">
        <f>SUM($Q$54:Q558)*0.1+$O$8</f>
        <v>-1.6682493949792758E-6</v>
      </c>
      <c r="S558" s="4">
        <f>SUM($R$235:R558)</f>
        <v>2.5007893107493313E-2</v>
      </c>
      <c r="T558">
        <f t="shared" si="127"/>
        <v>4.4645547551906365E-6</v>
      </c>
      <c r="U558">
        <f t="shared" si="128"/>
        <v>2.5011258070838458E-2</v>
      </c>
      <c r="X558" s="1"/>
    </row>
    <row r="559" spans="1:24" x14ac:dyDescent="0.25">
      <c r="A559" s="7"/>
      <c r="B559">
        <f t="shared" si="129"/>
        <v>50.500000000000448</v>
      </c>
      <c r="C559">
        <f t="shared" si="114"/>
        <v>-349.17496710046828</v>
      </c>
      <c r="D559">
        <f t="shared" si="115"/>
        <v>536.53078104358633</v>
      </c>
      <c r="E559">
        <f t="shared" si="116"/>
        <v>-216.36149273648508</v>
      </c>
      <c r="F559">
        <f t="shared" si="117"/>
        <v>36287.327024952137</v>
      </c>
      <c r="G559">
        <f t="shared" si="118"/>
        <v>-4976.3143329392533</v>
      </c>
      <c r="H559">
        <f t="shared" si="119"/>
        <v>93914.162551799964</v>
      </c>
      <c r="I559">
        <f t="shared" si="120"/>
        <v>94045.912362771647</v>
      </c>
      <c r="J559" s="41">
        <f t="shared" si="121"/>
        <v>578.51324491873208</v>
      </c>
      <c r="K559">
        <f t="shared" si="122"/>
        <v>35.479399893623224</v>
      </c>
      <c r="L559">
        <f t="shared" si="123"/>
        <v>36.277486907674358</v>
      </c>
      <c r="M559" s="41">
        <f t="shared" si="124"/>
        <v>72.159240474253082</v>
      </c>
      <c r="N559" s="5">
        <f t="shared" si="125"/>
        <v>3.2935881459288581E-7</v>
      </c>
      <c r="O559" s="4">
        <f>SUM($N$54:N559)*0.1+$O$30</f>
        <v>4.1740943085478504E-6</v>
      </c>
      <c r="P559" s="4">
        <f>SUM($O$235:O559)</f>
        <v>4.1443329319436876E-4</v>
      </c>
      <c r="Q559" s="5">
        <f t="shared" si="126"/>
        <v>-6.2157362220474524E-6</v>
      </c>
      <c r="R559" s="4">
        <f>SUM($Q$54:Q559)*0.1+$O$8</f>
        <v>-2.2898230171840446E-6</v>
      </c>
      <c r="S559" s="4">
        <f>SUM($R$235:R559)</f>
        <v>2.5005603284476128E-2</v>
      </c>
      <c r="T559">
        <f t="shared" si="127"/>
        <v>4.7609193173879132E-6</v>
      </c>
      <c r="U559">
        <f t="shared" si="128"/>
        <v>2.5009037378018198E-2</v>
      </c>
      <c r="X559" s="1"/>
    </row>
    <row r="560" spans="1:24" x14ac:dyDescent="0.25">
      <c r="A560" s="7"/>
      <c r="B560">
        <f t="shared" si="129"/>
        <v>50.600000000000449</v>
      </c>
      <c r="C560">
        <f t="shared" si="114"/>
        <v>-349.17496710046828</v>
      </c>
      <c r="D560">
        <f t="shared" si="115"/>
        <v>536.53078104358633</v>
      </c>
      <c r="E560">
        <f t="shared" si="116"/>
        <v>-216.36149273648508</v>
      </c>
      <c r="F560">
        <f t="shared" si="117"/>
        <v>36287.327024952137</v>
      </c>
      <c r="G560">
        <f t="shared" si="118"/>
        <v>-4997.950482212902</v>
      </c>
      <c r="H560">
        <f t="shared" si="119"/>
        <v>94100.121408338193</v>
      </c>
      <c r="I560">
        <f t="shared" si="120"/>
        <v>94232.756290403806</v>
      </c>
      <c r="J560" s="41">
        <f t="shared" si="121"/>
        <v>578.51324491873208</v>
      </c>
      <c r="K560">
        <f t="shared" si="122"/>
        <v>35.549887916543192</v>
      </c>
      <c r="L560">
        <f t="shared" si="123"/>
        <v>36.277486907674358</v>
      </c>
      <c r="M560" s="41">
        <f t="shared" si="124"/>
        <v>72.19392425881999</v>
      </c>
      <c r="N560" s="5">
        <f t="shared" si="125"/>
        <v>3.3079080943894183E-7</v>
      </c>
      <c r="O560" s="4">
        <f>SUM($N$54:N560)*0.1+$O$30</f>
        <v>4.2071733894917442E-6</v>
      </c>
      <c r="P560" s="4">
        <f>SUM($O$235:O560)</f>
        <v>4.1864046658386049E-4</v>
      </c>
      <c r="Q560" s="5">
        <f t="shared" si="126"/>
        <v>-6.2280439631696461E-6</v>
      </c>
      <c r="R560" s="4">
        <f>SUM($Q$54:Q560)*0.1+$O$8</f>
        <v>-2.9126274135009972E-6</v>
      </c>
      <c r="S560" s="4">
        <f>SUM($R$235:R560)</f>
        <v>2.5002690657062628E-2</v>
      </c>
      <c r="T560">
        <f t="shared" si="127"/>
        <v>5.1170016981749143E-6</v>
      </c>
      <c r="U560">
        <f t="shared" si="128"/>
        <v>2.5006195231042812E-2</v>
      </c>
      <c r="X560" s="1"/>
    </row>
    <row r="561" spans="1:24" x14ac:dyDescent="0.25">
      <c r="A561" s="7"/>
      <c r="B561">
        <f t="shared" si="129"/>
        <v>50.70000000000045</v>
      </c>
      <c r="C561">
        <f t="shared" si="114"/>
        <v>-349.17496710046828</v>
      </c>
      <c r="D561">
        <f t="shared" si="115"/>
        <v>536.53078104358633</v>
      </c>
      <c r="E561">
        <f t="shared" si="116"/>
        <v>-216.36149273648508</v>
      </c>
      <c r="F561">
        <f t="shared" si="117"/>
        <v>36287.327024952137</v>
      </c>
      <c r="G561">
        <f t="shared" si="118"/>
        <v>-5019.5866314865516</v>
      </c>
      <c r="H561">
        <f t="shared" si="119"/>
        <v>94286.080264876393</v>
      </c>
      <c r="I561">
        <f t="shared" si="120"/>
        <v>94419.601681354878</v>
      </c>
      <c r="J561" s="41">
        <f t="shared" si="121"/>
        <v>578.51324491873208</v>
      </c>
      <c r="K561">
        <f t="shared" si="122"/>
        <v>35.620376491509241</v>
      </c>
      <c r="L561">
        <f t="shared" si="123"/>
        <v>36.277486907674358</v>
      </c>
      <c r="M561" s="41">
        <f t="shared" si="124"/>
        <v>72.228660450034084</v>
      </c>
      <c r="N561" s="5">
        <f t="shared" si="125"/>
        <v>3.3222280428499789E-7</v>
      </c>
      <c r="O561" s="4">
        <f>SUM($N$54:N561)*0.1+$O$30</f>
        <v>4.2403956699202441E-6</v>
      </c>
      <c r="P561" s="4">
        <f>SUM($O$235:O561)</f>
        <v>4.2288086225378074E-4</v>
      </c>
      <c r="Q561" s="5">
        <f t="shared" si="126"/>
        <v>-6.2403517042918381E-6</v>
      </c>
      <c r="R561" s="4">
        <f>SUM($Q$54:Q561)*0.1+$O$8</f>
        <v>-3.5366625839301877E-6</v>
      </c>
      <c r="S561" s="4">
        <f>SUM($R$235:R561)</f>
        <v>2.4999153994478697E-2</v>
      </c>
      <c r="T561">
        <f t="shared" si="127"/>
        <v>5.5216788814680365E-6</v>
      </c>
      <c r="U561">
        <f t="shared" si="128"/>
        <v>2.5002730424162092E-2</v>
      </c>
      <c r="X561" s="1"/>
    </row>
    <row r="562" spans="1:24" x14ac:dyDescent="0.25">
      <c r="A562" s="7"/>
      <c r="B562">
        <f t="shared" si="129"/>
        <v>50.800000000000452</v>
      </c>
      <c r="C562">
        <f t="shared" si="114"/>
        <v>-349.17496710046828</v>
      </c>
      <c r="D562">
        <f t="shared" si="115"/>
        <v>536.53078104358633</v>
      </c>
      <c r="E562">
        <f t="shared" si="116"/>
        <v>-216.36149273648508</v>
      </c>
      <c r="F562">
        <f t="shared" si="117"/>
        <v>36287.327024952137</v>
      </c>
      <c r="G562">
        <f t="shared" si="118"/>
        <v>-5041.2227807602003</v>
      </c>
      <c r="H562">
        <f t="shared" si="119"/>
        <v>94472.039121414608</v>
      </c>
      <c r="I562">
        <f t="shared" si="120"/>
        <v>94606.448526954802</v>
      </c>
      <c r="J562" s="41">
        <f t="shared" si="121"/>
        <v>578.51324491873208</v>
      </c>
      <c r="K562">
        <f t="shared" si="122"/>
        <v>35.69086561525053</v>
      </c>
      <c r="L562">
        <f t="shared" si="123"/>
        <v>36.277486907674358</v>
      </c>
      <c r="M562" s="41">
        <f t="shared" si="124"/>
        <v>72.263448972321584</v>
      </c>
      <c r="N562" s="5">
        <f t="shared" si="125"/>
        <v>3.3365479913105391E-7</v>
      </c>
      <c r="O562" s="4">
        <f>SUM($N$54:N562)*0.1+$O$30</f>
        <v>4.2737611498333492E-6</v>
      </c>
      <c r="P562" s="4">
        <f>SUM($O$235:O562)</f>
        <v>4.2715462340361406E-4</v>
      </c>
      <c r="Q562" s="5">
        <f t="shared" si="126"/>
        <v>-6.252659445414031E-6</v>
      </c>
      <c r="R562" s="4">
        <f>SUM($Q$54:Q562)*0.1+$O$8</f>
        <v>-4.161928528471589E-6</v>
      </c>
      <c r="S562" s="4">
        <f>SUM($R$235:R562)</f>
        <v>2.4994992065950225E-2</v>
      </c>
      <c r="T562">
        <f t="shared" si="127"/>
        <v>5.9654575215930047E-6</v>
      </c>
      <c r="U562">
        <f t="shared" si="128"/>
        <v>2.4998641752087446E-2</v>
      </c>
      <c r="X562" s="1"/>
    </row>
    <row r="563" spans="1:24" x14ac:dyDescent="0.25">
      <c r="A563" s="7"/>
      <c r="B563">
        <f t="shared" si="129"/>
        <v>50.900000000000453</v>
      </c>
      <c r="C563">
        <f t="shared" si="114"/>
        <v>-349.17496710046828</v>
      </c>
      <c r="D563">
        <f t="shared" si="115"/>
        <v>536.53078104358633</v>
      </c>
      <c r="E563">
        <f t="shared" si="116"/>
        <v>-216.36149273648508</v>
      </c>
      <c r="F563">
        <f t="shared" si="117"/>
        <v>36287.327024952137</v>
      </c>
      <c r="G563">
        <f t="shared" si="118"/>
        <v>-5062.858930033849</v>
      </c>
      <c r="H563">
        <f t="shared" si="119"/>
        <v>94657.997977952837</v>
      </c>
      <c r="I563">
        <f t="shared" si="120"/>
        <v>94793.296818601826</v>
      </c>
      <c r="J563" s="41">
        <f t="shared" si="121"/>
        <v>578.51324491873208</v>
      </c>
      <c r="K563">
        <f t="shared" si="122"/>
        <v>35.761355284521997</v>
      </c>
      <c r="L563">
        <f t="shared" si="123"/>
        <v>36.277486907674358</v>
      </c>
      <c r="M563" s="41">
        <f t="shared" si="124"/>
        <v>72.298289750140441</v>
      </c>
      <c r="N563" s="5">
        <f t="shared" si="125"/>
        <v>3.3508679397710987E-7</v>
      </c>
      <c r="O563" s="4">
        <f>SUM($N$54:N563)*0.1+$O$30</f>
        <v>4.3072698292310604E-6</v>
      </c>
      <c r="P563" s="4">
        <f>SUM($O$235:O563)</f>
        <v>4.3146189323284512E-4</v>
      </c>
      <c r="Q563" s="5">
        <f t="shared" si="126"/>
        <v>-6.2649671865362256E-6</v>
      </c>
      <c r="R563" s="4">
        <f>SUM($Q$54:Q563)*0.1+$O$8</f>
        <v>-4.7884252471252012E-6</v>
      </c>
      <c r="S563" s="4">
        <f>SUM($R$235:R563)</f>
        <v>2.4990203640703101E-2</v>
      </c>
      <c r="T563">
        <f t="shared" si="127"/>
        <v>6.4406202907103764E-6</v>
      </c>
      <c r="U563">
        <f t="shared" si="128"/>
        <v>2.49939280100012E-2</v>
      </c>
      <c r="X563" s="1"/>
    </row>
    <row r="564" spans="1:24" x14ac:dyDescent="0.25">
      <c r="A564" s="7"/>
      <c r="B564">
        <f t="shared" si="129"/>
        <v>51.000000000000455</v>
      </c>
      <c r="C564">
        <f t="shared" si="114"/>
        <v>-349.17496710046828</v>
      </c>
      <c r="D564">
        <f t="shared" si="115"/>
        <v>536.53078104358633</v>
      </c>
      <c r="E564">
        <f t="shared" si="116"/>
        <v>-216.36149273648508</v>
      </c>
      <c r="F564">
        <f t="shared" si="117"/>
        <v>36287.327024952137</v>
      </c>
      <c r="G564">
        <f t="shared" si="118"/>
        <v>-5084.4950793074977</v>
      </c>
      <c r="H564">
        <f t="shared" si="119"/>
        <v>94843.956834491051</v>
      </c>
      <c r="I564">
        <f t="shared" si="120"/>
        <v>94980.146547761789</v>
      </c>
      <c r="J564" s="41">
        <f t="shared" si="121"/>
        <v>578.51324491873208</v>
      </c>
      <c r="K564">
        <f t="shared" si="122"/>
        <v>35.83184549610408</v>
      </c>
      <c r="L564">
        <f t="shared" si="123"/>
        <v>36.277486907674358</v>
      </c>
      <c r="M564" s="41">
        <f t="shared" si="124"/>
        <v>72.333182707980768</v>
      </c>
      <c r="N564" s="5">
        <f t="shared" si="125"/>
        <v>3.3651878882316588E-7</v>
      </c>
      <c r="O564" s="4">
        <f>SUM($N$54:N564)*0.1+$O$30</f>
        <v>4.3409217081133768E-6</v>
      </c>
      <c r="P564" s="4">
        <f>SUM($O$235:O564)</f>
        <v>4.3580281494095852E-4</v>
      </c>
      <c r="Q564" s="5">
        <f t="shared" si="126"/>
        <v>-6.2772749276584184E-6</v>
      </c>
      <c r="R564" s="4">
        <f>SUM($Q$54:Q564)*0.1+$O$8</f>
        <v>-5.4161527398910512E-6</v>
      </c>
      <c r="S564" s="4">
        <f>SUM($R$235:R564)</f>
        <v>2.4984787487963209E-2</v>
      </c>
      <c r="T564">
        <f t="shared" si="127"/>
        <v>6.941059845427015E-6</v>
      </c>
      <c r="U564">
        <f t="shared" si="128"/>
        <v>2.4988587993566048E-2</v>
      </c>
      <c r="X564" s="1"/>
    </row>
    <row r="565" spans="1:24" x14ac:dyDescent="0.25">
      <c r="A565" s="7"/>
      <c r="B565">
        <f t="shared" si="129"/>
        <v>51.100000000000456</v>
      </c>
      <c r="C565">
        <f t="shared" si="114"/>
        <v>-349.17496710046828</v>
      </c>
      <c r="D565">
        <f t="shared" si="115"/>
        <v>536.53078104358633</v>
      </c>
      <c r="E565">
        <f t="shared" si="116"/>
        <v>-216.36149273648508</v>
      </c>
      <c r="F565">
        <f t="shared" si="117"/>
        <v>36287.327024952137</v>
      </c>
      <c r="G565">
        <f t="shared" si="118"/>
        <v>-5106.1312285811464</v>
      </c>
      <c r="H565">
        <f t="shared" si="119"/>
        <v>95029.915691029266</v>
      </c>
      <c r="I565">
        <f t="shared" si="120"/>
        <v>95166.9977059675</v>
      </c>
      <c r="J565" s="41">
        <f t="shared" si="121"/>
        <v>578.51324491873208</v>
      </c>
      <c r="K565">
        <f t="shared" si="122"/>
        <v>35.90233624680247</v>
      </c>
      <c r="L565">
        <f t="shared" si="123"/>
        <v>36.277486907674358</v>
      </c>
      <c r="M565" s="41">
        <f t="shared" si="124"/>
        <v>72.368127770365319</v>
      </c>
      <c r="N565" s="5">
        <f t="shared" si="125"/>
        <v>3.379507836692219E-7</v>
      </c>
      <c r="O565" s="4">
        <f>SUM($N$54:N565)*0.1+$O$30</f>
        <v>4.3747167864802994E-6</v>
      </c>
      <c r="P565" s="4">
        <f>SUM($O$235:O565)</f>
        <v>4.4017753172743881E-4</v>
      </c>
      <c r="Q565" s="5">
        <f t="shared" si="126"/>
        <v>-6.2895826687806113E-6</v>
      </c>
      <c r="R565" s="4">
        <f>SUM($Q$54:Q565)*0.1+$O$8</f>
        <v>-6.0451110067691121E-6</v>
      </c>
      <c r="S565" s="4">
        <f>SUM($R$235:R565)</f>
        <v>2.497874237695644E-2</v>
      </c>
      <c r="T565">
        <f t="shared" si="127"/>
        <v>7.4620046935172583E-6</v>
      </c>
      <c r="U565">
        <f t="shared" si="128"/>
        <v>2.4982620498934797E-2</v>
      </c>
      <c r="X565" s="1"/>
    </row>
    <row r="566" spans="1:24" x14ac:dyDescent="0.25">
      <c r="A566" s="7"/>
      <c r="B566">
        <f t="shared" si="129"/>
        <v>51.200000000000458</v>
      </c>
      <c r="C566">
        <f t="shared" si="114"/>
        <v>-349.17496710046828</v>
      </c>
      <c r="D566">
        <f t="shared" si="115"/>
        <v>536.53078104358633</v>
      </c>
      <c r="E566">
        <f t="shared" si="116"/>
        <v>-216.36149273648508</v>
      </c>
      <c r="F566">
        <f t="shared" si="117"/>
        <v>36287.327024952137</v>
      </c>
      <c r="G566">
        <f t="shared" si="118"/>
        <v>-5127.7673778547951</v>
      </c>
      <c r="H566">
        <f t="shared" si="119"/>
        <v>95215.874547567495</v>
      </c>
      <c r="I566">
        <f t="shared" si="120"/>
        <v>95353.850284818094</v>
      </c>
      <c r="J566" s="41">
        <f t="shared" si="121"/>
        <v>578.51324491873208</v>
      </c>
      <c r="K566">
        <f t="shared" si="122"/>
        <v>35.972827533447898</v>
      </c>
      <c r="L566">
        <f t="shared" si="123"/>
        <v>36.277486907674358</v>
      </c>
      <c r="M566" s="41">
        <f t="shared" si="124"/>
        <v>72.403124861849989</v>
      </c>
      <c r="N566" s="5">
        <f t="shared" si="125"/>
        <v>3.3938277851527791E-7</v>
      </c>
      <c r="O566" s="4">
        <f>SUM($N$54:N566)*0.1+$O$30</f>
        <v>4.4086550643318271E-6</v>
      </c>
      <c r="P566" s="4">
        <f>SUM($O$235:O566)</f>
        <v>4.4458618679177065E-4</v>
      </c>
      <c r="Q566" s="5">
        <f t="shared" si="126"/>
        <v>-6.301890409902805E-6</v>
      </c>
      <c r="R566" s="4">
        <f>SUM($Q$54:Q566)*0.1+$O$8</f>
        <v>-6.6753000477593838E-6</v>
      </c>
      <c r="S566" s="4">
        <f>SUM($R$235:R566)</f>
        <v>2.4972067076908681E-2</v>
      </c>
      <c r="T566">
        <f t="shared" si="127"/>
        <v>7.9997418835781883E-6</v>
      </c>
      <c r="U566">
        <f t="shared" si="128"/>
        <v>2.4976024322760269E-2</v>
      </c>
      <c r="X566" s="1"/>
    </row>
    <row r="567" spans="1:24" x14ac:dyDescent="0.25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-349.17496710046828</v>
      </c>
      <c r="D567">
        <f t="shared" ref="D567:D630" si="131">IF(B567&lt;$B$41,$B$13,IF(AND($B$41&lt;=B567,B567&lt;$B$41+$G$8),$B$13+$B$16,$B$13+$B$16+$B$10))</f>
        <v>536.53078104358633</v>
      </c>
      <c r="E567">
        <f t="shared" ref="E567:E630" si="132">IF(B567&lt;$B$41,$B$14,IF(AND($B$41&lt;=B567,B567&lt;$B$41+$G$8),$B$14+$B$17,$B$14+$B$17+$B$11))</f>
        <v>-216.36149273648508</v>
      </c>
      <c r="F567">
        <f t="shared" ref="F567:F630" si="133">IF(B567&lt;$B$41,-$G$6*$B$13,IF(AND($B$41&lt;=B567,B567&lt;$B$41+$G$8),-$G$6*$B$13,-$G$6*$B$13-$G$5*$B$10))</f>
        <v>36287.327024952137</v>
      </c>
      <c r="G567">
        <f t="shared" ref="G567:G630" si="134">IF(B567&lt;$B$41,$B$14*B567,IF(AND($B$41&lt;=B567,B567&lt;$B$41+$G$8),$B$14*B567-(-B567+$B$41)*$B$17,$B$14*B567-(-B567+$B$41)*$B$17-(-B567+$B$41+$G$8)*$B$11+$G$5*$B$12))</f>
        <v>-5149.4035271284438</v>
      </c>
      <c r="H567">
        <f t="shared" ref="H567:H630" si="135">IF(B567&lt;$B$41,-$B$13*B567,IF(AND($B$41&lt;=B567,B567&lt;=$B$41+$G$8),-$B$13*B567+(-B567+B554)*B529,-$B$13*B567+(-B567+$B$41)*$B$16+(-B567+$B$41+$G$8)*$B$10))</f>
        <v>95401.83340410571</v>
      </c>
      <c r="I567">
        <f t="shared" ref="I567:I630" si="136">SQRT(SUMSQ(H567,G567))</f>
        <v>95540.704275978336</v>
      </c>
      <c r="J567" s="41">
        <f t="shared" ref="J567:J630" si="137">SQRT(SUMSQ(D567:E567))</f>
        <v>578.51324491873208</v>
      </c>
      <c r="K567">
        <f t="shared" ref="K567:K630" si="138">32*I567/(PI()*$G$13^3)</f>
        <v>36.043319352895843</v>
      </c>
      <c r="L567">
        <f t="shared" ref="L567:L630" si="139">16*F567/(PI()*$G$13^3)*$G$23</f>
        <v>36.277486907674358</v>
      </c>
      <c r="M567" s="41">
        <f t="shared" ref="M567:M630" si="140">SQRT(K567^2+3*L567^2)</f>
        <v>72.43817390702425</v>
      </c>
      <c r="N567" s="5">
        <f t="shared" ref="N567:N630" si="141">-G567/($G$15*$B$42)</f>
        <v>3.4081477336133393E-7</v>
      </c>
      <c r="O567" s="4">
        <f>SUM($N$54:N567)*0.1+$O$30</f>
        <v>4.442736541667961E-6</v>
      </c>
      <c r="P567" s="4">
        <f>SUM($O$235:O567)</f>
        <v>4.4902892333343859E-4</v>
      </c>
      <c r="Q567" s="5">
        <f t="shared" ref="Q567:Q630" si="142">-H567/($B$42*$G$15)</f>
        <v>-6.3141981510249987E-6</v>
      </c>
      <c r="R567" s="4">
        <f>SUM($Q$54:Q567)*0.1+$O$8</f>
        <v>-7.3067198628618934E-6</v>
      </c>
      <c r="S567" s="4">
        <f>SUM($R$235:R567)</f>
        <v>2.4964760357045819E-2</v>
      </c>
      <c r="T567">
        <f t="shared" ref="T567:T630" si="143">SQRT(SUMSQ(O567,R567))</f>
        <v>8.5513778499732032E-6</v>
      </c>
      <c r="U567">
        <f t="shared" ref="U567:U630" si="144">SQRT(S567^2+P567^2)</f>
        <v>2.4968798262205501E-2</v>
      </c>
      <c r="X567" s="1"/>
    </row>
    <row r="568" spans="1:24" x14ac:dyDescent="0.25">
      <c r="A568" s="7"/>
      <c r="B568">
        <f t="shared" si="129"/>
        <v>51.40000000000046</v>
      </c>
      <c r="C568">
        <f t="shared" si="130"/>
        <v>-349.17496710046828</v>
      </c>
      <c r="D568">
        <f t="shared" si="131"/>
        <v>536.53078104358633</v>
      </c>
      <c r="E568">
        <f t="shared" si="132"/>
        <v>-216.36149273648508</v>
      </c>
      <c r="F568">
        <f t="shared" si="133"/>
        <v>36287.327024952137</v>
      </c>
      <c r="G568">
        <f t="shared" si="134"/>
        <v>-5171.0396764020925</v>
      </c>
      <c r="H568">
        <f t="shared" si="135"/>
        <v>95587.792260643924</v>
      </c>
      <c r="I568">
        <f t="shared" si="136"/>
        <v>95727.559671177994</v>
      </c>
      <c r="J568" s="41">
        <f t="shared" si="137"/>
        <v>578.51324491873208</v>
      </c>
      <c r="K568">
        <f t="shared" si="138"/>
        <v>36.113811702026311</v>
      </c>
      <c r="L568">
        <f t="shared" si="139"/>
        <v>36.277486907674358</v>
      </c>
      <c r="M568" s="41">
        <f t="shared" si="140"/>
        <v>72.473274830511599</v>
      </c>
      <c r="N568" s="5">
        <f t="shared" si="141"/>
        <v>3.4224676820738994E-7</v>
      </c>
      <c r="O568" s="4">
        <f>SUM($N$54:N568)*0.1+$O$30</f>
        <v>4.4769612184886993E-6</v>
      </c>
      <c r="P568" s="4">
        <f>SUM($O$235:O568)</f>
        <v>4.535058845519273E-4</v>
      </c>
      <c r="Q568" s="5">
        <f t="shared" si="142"/>
        <v>-6.3265058921471916E-6</v>
      </c>
      <c r="R568" s="4">
        <f>SUM($Q$54:Q568)*0.1+$O$8</f>
        <v>-7.9393704520766138E-6</v>
      </c>
      <c r="S568" s="4">
        <f>SUM($R$235:R568)</f>
        <v>2.4956820986593742E-2</v>
      </c>
      <c r="T568">
        <f t="shared" si="143"/>
        <v>9.1146467253075161E-6</v>
      </c>
      <c r="U568">
        <f t="shared" si="144"/>
        <v>2.4960941114954161E-2</v>
      </c>
      <c r="X568" s="1"/>
    </row>
    <row r="569" spans="1:24" x14ac:dyDescent="0.25">
      <c r="A569" s="7"/>
      <c r="B569">
        <f t="shared" si="129"/>
        <v>51.500000000000462</v>
      </c>
      <c r="C569">
        <f t="shared" si="130"/>
        <v>-349.17496710046828</v>
      </c>
      <c r="D569">
        <f t="shared" si="131"/>
        <v>536.53078104358633</v>
      </c>
      <c r="E569">
        <f t="shared" si="132"/>
        <v>-216.36149273648508</v>
      </c>
      <c r="F569">
        <f t="shared" si="133"/>
        <v>36287.327024952137</v>
      </c>
      <c r="G569">
        <f t="shared" si="134"/>
        <v>-5192.6758256757421</v>
      </c>
      <c r="H569">
        <f t="shared" si="135"/>
        <v>95773.751117182153</v>
      </c>
      <c r="I569">
        <f t="shared" si="136"/>
        <v>95914.416462211288</v>
      </c>
      <c r="J569" s="41">
        <f t="shared" si="137"/>
        <v>578.51324491873208</v>
      </c>
      <c r="K569">
        <f t="shared" si="138"/>
        <v>36.184304577743617</v>
      </c>
      <c r="L569">
        <f t="shared" si="139"/>
        <v>36.277486907674358</v>
      </c>
      <c r="M569" s="41">
        <f t="shared" si="140"/>
        <v>72.508427556970034</v>
      </c>
      <c r="N569" s="5">
        <f t="shared" si="141"/>
        <v>3.4367876305344601E-7</v>
      </c>
      <c r="O569" s="4">
        <f>SUM($N$54:N569)*0.1+$O$30</f>
        <v>4.5113290947940445E-6</v>
      </c>
      <c r="P569" s="4">
        <f>SUM($O$235:O569)</f>
        <v>4.5801721364672137E-4</v>
      </c>
      <c r="Q569" s="5">
        <f t="shared" si="142"/>
        <v>-6.3388136332693853E-6</v>
      </c>
      <c r="R569" s="4">
        <f>SUM($Q$54:Q569)*0.1+$O$8</f>
        <v>-8.5732518154035451E-6</v>
      </c>
      <c r="S569" s="4">
        <f>SUM($R$235:R569)</f>
        <v>2.4948247734778339E-2</v>
      </c>
      <c r="T569">
        <f t="shared" si="143"/>
        <v>9.6877622231274553E-6</v>
      </c>
      <c r="U569">
        <f t="shared" si="144"/>
        <v>2.4952451679221208E-2</v>
      </c>
      <c r="X569" s="1"/>
    </row>
    <row r="570" spans="1:24" x14ac:dyDescent="0.25">
      <c r="A570" s="7"/>
      <c r="B570">
        <f t="shared" si="129"/>
        <v>51.600000000000463</v>
      </c>
      <c r="C570">
        <f t="shared" si="130"/>
        <v>-349.17496710046828</v>
      </c>
      <c r="D570">
        <f t="shared" si="131"/>
        <v>536.53078104358633</v>
      </c>
      <c r="E570">
        <f t="shared" si="132"/>
        <v>-216.36149273648508</v>
      </c>
      <c r="F570">
        <f t="shared" si="133"/>
        <v>36287.327024952137</v>
      </c>
      <c r="G570">
        <f t="shared" si="134"/>
        <v>-5214.3119749493908</v>
      </c>
      <c r="H570">
        <f t="shared" si="135"/>
        <v>95959.709973720368</v>
      </c>
      <c r="I570">
        <f t="shared" si="136"/>
        <v>96101.274640936099</v>
      </c>
      <c r="J570" s="41">
        <f t="shared" si="137"/>
        <v>578.51324491873208</v>
      </c>
      <c r="K570">
        <f t="shared" si="138"/>
        <v>36.254797976976093</v>
      </c>
      <c r="L570">
        <f t="shared" si="139"/>
        <v>36.277486907674358</v>
      </c>
      <c r="M570" s="41">
        <f t="shared" si="140"/>
        <v>72.543632011092498</v>
      </c>
      <c r="N570" s="5">
        <f t="shared" si="141"/>
        <v>3.4511075789950202E-7</v>
      </c>
      <c r="O570" s="4">
        <f>SUM($N$54:N570)*0.1+$O$30</f>
        <v>4.545840170583994E-6</v>
      </c>
      <c r="P570" s="4">
        <f>SUM($O$235:O570)</f>
        <v>4.6256305381730536E-4</v>
      </c>
      <c r="Q570" s="5">
        <f t="shared" si="142"/>
        <v>-6.3511213743915781E-6</v>
      </c>
      <c r="R570" s="4">
        <f>SUM($Q$54:Q570)*0.1+$O$8</f>
        <v>-9.2083639528426871E-6</v>
      </c>
      <c r="S570" s="4">
        <f>SUM($R$235:R570)</f>
        <v>2.4939039370825495E-2</v>
      </c>
      <c r="T570">
        <f t="shared" si="143"/>
        <v>1.0269305212355299E-5</v>
      </c>
      <c r="U570">
        <f t="shared" si="144"/>
        <v>2.4943328753763819E-2</v>
      </c>
      <c r="X570" s="1"/>
    </row>
    <row r="571" spans="1:24" x14ac:dyDescent="0.25">
      <c r="A571" s="7"/>
      <c r="B571">
        <f t="shared" si="129"/>
        <v>51.700000000000465</v>
      </c>
      <c r="C571">
        <f t="shared" si="130"/>
        <v>-349.17496710046828</v>
      </c>
      <c r="D571">
        <f t="shared" si="131"/>
        <v>536.53078104358633</v>
      </c>
      <c r="E571">
        <f t="shared" si="132"/>
        <v>-216.36149273648508</v>
      </c>
      <c r="F571">
        <f t="shared" si="133"/>
        <v>36287.327024952137</v>
      </c>
      <c r="G571">
        <f t="shared" si="134"/>
        <v>-5235.9481242230395</v>
      </c>
      <c r="H571">
        <f t="shared" si="135"/>
        <v>96145.668830258583</v>
      </c>
      <c r="I571">
        <f t="shared" si="136"/>
        <v>96288.13419927354</v>
      </c>
      <c r="J571" s="41">
        <f t="shared" si="137"/>
        <v>578.51324491873208</v>
      </c>
      <c r="K571">
        <f t="shared" si="138"/>
        <v>36.325291896675942</v>
      </c>
      <c r="L571">
        <f t="shared" si="139"/>
        <v>36.277486907674358</v>
      </c>
      <c r="M571" s="41">
        <f t="shared" si="140"/>
        <v>72.578888117607349</v>
      </c>
      <c r="N571" s="5">
        <f t="shared" si="141"/>
        <v>3.4654275274555804E-7</v>
      </c>
      <c r="O571" s="4">
        <f>SUM($N$54:N571)*0.1+$O$30</f>
        <v>4.5804944458585497E-6</v>
      </c>
      <c r="P571" s="4">
        <f>SUM($O$235:O571)</f>
        <v>4.6714354826316392E-4</v>
      </c>
      <c r="Q571" s="5">
        <f t="shared" si="142"/>
        <v>-6.363429115513771E-6</v>
      </c>
      <c r="R571" s="4">
        <f>SUM($Q$54:Q571)*0.1+$O$8</f>
        <v>-9.8447068643940942E-6</v>
      </c>
      <c r="S571" s="4">
        <f>SUM($R$235:R571)</f>
        <v>2.49291946639611E-2</v>
      </c>
      <c r="T571">
        <f t="shared" si="143"/>
        <v>1.0858139003272578E-5</v>
      </c>
      <c r="U571">
        <f t="shared" si="144"/>
        <v>2.4933571137892591E-2</v>
      </c>
      <c r="X571" s="1"/>
    </row>
    <row r="572" spans="1:24" x14ac:dyDescent="0.25">
      <c r="A572" s="7"/>
      <c r="B572">
        <f t="shared" si="129"/>
        <v>51.800000000000466</v>
      </c>
      <c r="C572">
        <f t="shared" si="130"/>
        <v>-349.17496710046828</v>
      </c>
      <c r="D572">
        <f t="shared" si="131"/>
        <v>536.53078104358633</v>
      </c>
      <c r="E572">
        <f t="shared" si="132"/>
        <v>-216.36149273648508</v>
      </c>
      <c r="F572">
        <f t="shared" si="133"/>
        <v>36287.327024952137</v>
      </c>
      <c r="G572">
        <f t="shared" si="134"/>
        <v>-5257.5842734966882</v>
      </c>
      <c r="H572">
        <f t="shared" si="135"/>
        <v>96331.627686796812</v>
      </c>
      <c r="I572">
        <f t="shared" si="136"/>
        <v>96474.995129207222</v>
      </c>
      <c r="J572" s="41">
        <f t="shared" si="137"/>
        <v>578.51324491873208</v>
      </c>
      <c r="K572">
        <f t="shared" si="138"/>
        <v>36.395786333818918</v>
      </c>
      <c r="L572">
        <f t="shared" si="139"/>
        <v>36.277486907674358</v>
      </c>
      <c r="M572" s="41">
        <f t="shared" si="140"/>
        <v>72.614195801278782</v>
      </c>
      <c r="N572" s="5">
        <f t="shared" si="141"/>
        <v>3.4797474759161405E-7</v>
      </c>
      <c r="O572" s="4">
        <f>SUM($N$54:N572)*0.1+$O$30</f>
        <v>4.6152919206177106E-6</v>
      </c>
      <c r="P572" s="4">
        <f>SUM($O$235:O572)</f>
        <v>4.7175884018378162E-4</v>
      </c>
      <c r="Q572" s="5">
        <f t="shared" si="142"/>
        <v>-6.3757368566359655E-6</v>
      </c>
      <c r="R572" s="4">
        <f>SUM($Q$54:Q572)*0.1+$O$8</f>
        <v>-1.0482280550057685E-5</v>
      </c>
      <c r="S572" s="4">
        <f>SUM($R$235:R572)</f>
        <v>2.4918712383411042E-2</v>
      </c>
      <c r="T572">
        <f t="shared" si="143"/>
        <v>1.1453345582956832E-5</v>
      </c>
      <c r="U572">
        <f t="shared" si="144"/>
        <v>2.4923177631482996E-2</v>
      </c>
      <c r="X572" s="1"/>
    </row>
    <row r="573" spans="1:24" x14ac:dyDescent="0.25">
      <c r="A573" s="7"/>
      <c r="B573">
        <f t="shared" si="129"/>
        <v>51.900000000000468</v>
      </c>
      <c r="C573">
        <f t="shared" si="130"/>
        <v>-349.17496710046828</v>
      </c>
      <c r="D573">
        <f t="shared" si="131"/>
        <v>536.53078104358633</v>
      </c>
      <c r="E573">
        <f t="shared" si="132"/>
        <v>-216.36149273648508</v>
      </c>
      <c r="F573">
        <f t="shared" si="133"/>
        <v>36287.327024952137</v>
      </c>
      <c r="G573">
        <f t="shared" si="134"/>
        <v>-5279.2204227703369</v>
      </c>
      <c r="H573">
        <f t="shared" si="135"/>
        <v>96517.586543335026</v>
      </c>
      <c r="I573">
        <f t="shared" si="136"/>
        <v>96661.857422782661</v>
      </c>
      <c r="J573" s="41">
        <f t="shared" si="137"/>
        <v>578.51324491873208</v>
      </c>
      <c r="K573">
        <f t="shared" si="138"/>
        <v>36.46628128540415</v>
      </c>
      <c r="L573">
        <f t="shared" si="139"/>
        <v>36.277486907674358</v>
      </c>
      <c r="M573" s="41">
        <f t="shared" si="140"/>
        <v>72.649554986907319</v>
      </c>
      <c r="N573" s="5">
        <f t="shared" si="141"/>
        <v>3.4940674243767007E-7</v>
      </c>
      <c r="O573" s="4">
        <f>SUM($N$54:N573)*0.1+$O$30</f>
        <v>4.6502325948614776E-6</v>
      </c>
      <c r="P573" s="4">
        <f>SUM($O$235:O573)</f>
        <v>4.764090727786431E-4</v>
      </c>
      <c r="Q573" s="5">
        <f t="shared" si="142"/>
        <v>-6.3880445977581584E-6</v>
      </c>
      <c r="R573" s="4">
        <f>SUM($Q$54:Q573)*0.1+$O$8</f>
        <v>-1.1121085009833487E-5</v>
      </c>
      <c r="S573" s="4">
        <f>SUM($R$235:R573)</f>
        <v>2.490759129840121E-2</v>
      </c>
      <c r="T573">
        <f t="shared" si="143"/>
        <v>1.2054177490905598E-5</v>
      </c>
      <c r="U573">
        <f t="shared" si="144"/>
        <v>2.4912147034987116E-2</v>
      </c>
      <c r="X573" s="1"/>
    </row>
    <row r="574" spans="1:24" x14ac:dyDescent="0.25">
      <c r="A574" s="7"/>
      <c r="B574">
        <f t="shared" si="129"/>
        <v>52.000000000000469</v>
      </c>
      <c r="C574">
        <f t="shared" si="130"/>
        <v>-349.17496710046828</v>
      </c>
      <c r="D574">
        <f t="shared" si="131"/>
        <v>536.53078104358633</v>
      </c>
      <c r="E574">
        <f t="shared" si="132"/>
        <v>-216.36149273648508</v>
      </c>
      <c r="F574">
        <f t="shared" si="133"/>
        <v>36287.327024952137</v>
      </c>
      <c r="G574">
        <f t="shared" si="134"/>
        <v>-5300.8565720439856</v>
      </c>
      <c r="H574">
        <f t="shared" si="135"/>
        <v>96703.545399873241</v>
      </c>
      <c r="I574">
        <f t="shared" si="136"/>
        <v>96848.721072106724</v>
      </c>
      <c r="J574" s="41">
        <f t="shared" si="137"/>
        <v>578.51324491873208</v>
      </c>
      <c r="K574">
        <f t="shared" si="138"/>
        <v>36.536776748453903</v>
      </c>
      <c r="L574">
        <f t="shared" si="139"/>
        <v>36.277486907674358</v>
      </c>
      <c r="M574" s="41">
        <f t="shared" si="140"/>
        <v>72.684965599330198</v>
      </c>
      <c r="N574" s="5">
        <f t="shared" si="141"/>
        <v>3.5083873728372608E-7</v>
      </c>
      <c r="O574" s="4">
        <f>SUM($N$54:N574)*0.1+$O$30</f>
        <v>4.6853164685898507E-6</v>
      </c>
      <c r="P574" s="4">
        <f>SUM($O$235:O574)</f>
        <v>4.8109438924723297E-4</v>
      </c>
      <c r="Q574" s="5">
        <f t="shared" si="142"/>
        <v>-6.4003523388803513E-6</v>
      </c>
      <c r="R574" s="4">
        <f>SUM($Q$54:Q574)*0.1+$O$8</f>
        <v>-1.1761120243721526E-5</v>
      </c>
      <c r="S574" s="4">
        <f>SUM($R$235:R574)</f>
        <v>2.4895830178157489E-2</v>
      </c>
      <c r="T574">
        <f t="shared" si="143"/>
        <v>1.2660021319022949E-5</v>
      </c>
      <c r="U574">
        <f t="shared" si="144"/>
        <v>2.4900478149445692E-2</v>
      </c>
      <c r="X574" s="1"/>
    </row>
    <row r="575" spans="1:24" x14ac:dyDescent="0.25">
      <c r="A575" s="7"/>
      <c r="B575">
        <f t="shared" si="129"/>
        <v>52.10000000000047</v>
      </c>
      <c r="C575">
        <f t="shared" si="130"/>
        <v>-349.17496710046828</v>
      </c>
      <c r="D575">
        <f t="shared" si="131"/>
        <v>536.53078104358633</v>
      </c>
      <c r="E575">
        <f t="shared" si="132"/>
        <v>-216.36149273648508</v>
      </c>
      <c r="F575">
        <f t="shared" si="133"/>
        <v>36287.327024952137</v>
      </c>
      <c r="G575">
        <f t="shared" si="134"/>
        <v>-5322.4927213176343</v>
      </c>
      <c r="H575">
        <f t="shared" si="135"/>
        <v>96889.504256411456</v>
      </c>
      <c r="I575">
        <f t="shared" si="136"/>
        <v>97035.586069347017</v>
      </c>
      <c r="J575" s="41">
        <f t="shared" si="137"/>
        <v>578.51324491873208</v>
      </c>
      <c r="K575">
        <f t="shared" si="138"/>
        <v>36.607272720013363</v>
      </c>
      <c r="L575">
        <f t="shared" si="139"/>
        <v>36.277486907674358</v>
      </c>
      <c r="M575" s="41">
        <f t="shared" si="140"/>
        <v>72.720427563421879</v>
      </c>
      <c r="N575" s="5">
        <f t="shared" si="141"/>
        <v>3.522707321297821E-7</v>
      </c>
      <c r="O575" s="4">
        <f>SUM($N$54:N575)*0.1+$O$30</f>
        <v>4.7205435418028291E-6</v>
      </c>
      <c r="P575" s="4">
        <f>SUM($O$235:O575)</f>
        <v>4.8581493278903579E-4</v>
      </c>
      <c r="Q575" s="5">
        <f t="shared" si="142"/>
        <v>-6.4126600800025441E-6</v>
      </c>
      <c r="R575" s="4">
        <f>SUM($Q$54:Q575)*0.1+$O$8</f>
        <v>-1.2402386251721777E-5</v>
      </c>
      <c r="S575" s="4">
        <f>SUM($R$235:R575)</f>
        <v>2.4883427791905766E-2</v>
      </c>
      <c r="T575">
        <f t="shared" si="143"/>
        <v>1.3270369854188456E-5</v>
      </c>
      <c r="U575">
        <f t="shared" si="144"/>
        <v>2.4888169776500421E-2</v>
      </c>
      <c r="X575" s="1"/>
    </row>
    <row r="576" spans="1:24" x14ac:dyDescent="0.25">
      <c r="A576" s="7"/>
      <c r="B576">
        <f t="shared" si="129"/>
        <v>52.200000000000472</v>
      </c>
      <c r="C576">
        <f t="shared" si="130"/>
        <v>-349.17496710046828</v>
      </c>
      <c r="D576">
        <f t="shared" si="131"/>
        <v>536.53078104358633</v>
      </c>
      <c r="E576">
        <f t="shared" si="132"/>
        <v>-216.36149273648508</v>
      </c>
      <c r="F576">
        <f t="shared" si="133"/>
        <v>36287.327024952137</v>
      </c>
      <c r="G576">
        <f t="shared" si="134"/>
        <v>-5344.1288705912839</v>
      </c>
      <c r="H576">
        <f t="shared" si="135"/>
        <v>97075.463112949685</v>
      </c>
      <c r="I576">
        <f t="shared" si="136"/>
        <v>97222.452406731347</v>
      </c>
      <c r="J576" s="41">
        <f t="shared" si="137"/>
        <v>578.51324491873208</v>
      </c>
      <c r="K576">
        <f t="shared" si="138"/>
        <v>36.677769197150411</v>
      </c>
      <c r="L576">
        <f t="shared" si="139"/>
        <v>36.277486907674358</v>
      </c>
      <c r="M576" s="41">
        <f t="shared" si="140"/>
        <v>72.755940804094408</v>
      </c>
      <c r="N576" s="5">
        <f t="shared" si="141"/>
        <v>3.5370272697583816E-7</v>
      </c>
      <c r="O576" s="4">
        <f>SUM($N$54:N576)*0.1+$O$30</f>
        <v>4.7559138145004135E-6</v>
      </c>
      <c r="P576" s="4">
        <f>SUM($O$235:O576)</f>
        <v>4.9057084660353615E-4</v>
      </c>
      <c r="Q576" s="5">
        <f t="shared" si="142"/>
        <v>-6.4249678211247378E-6</v>
      </c>
      <c r="R576" s="4">
        <f>SUM($Q$54:Q576)*0.1+$O$8</f>
        <v>-1.3044883033834265E-5</v>
      </c>
      <c r="S576" s="4">
        <f>SUM($R$235:R576)</f>
        <v>2.4870382908871932E-2</v>
      </c>
      <c r="T576">
        <f t="shared" si="143"/>
        <v>1.3884800667541934E-5</v>
      </c>
      <c r="U576">
        <f t="shared" si="144"/>
        <v>2.4875220718406629E-2</v>
      </c>
      <c r="X576" s="1"/>
    </row>
    <row r="577" spans="1:24" x14ac:dyDescent="0.25">
      <c r="A577" s="7"/>
      <c r="B577">
        <f t="shared" si="129"/>
        <v>52.300000000000473</v>
      </c>
      <c r="C577">
        <f t="shared" si="130"/>
        <v>-349.17496710046828</v>
      </c>
      <c r="D577">
        <f t="shared" si="131"/>
        <v>536.53078104358633</v>
      </c>
      <c r="E577">
        <f t="shared" si="132"/>
        <v>-216.36149273648508</v>
      </c>
      <c r="F577">
        <f t="shared" si="133"/>
        <v>36287.327024952137</v>
      </c>
      <c r="G577">
        <f t="shared" si="134"/>
        <v>-5365.7650198649326</v>
      </c>
      <c r="H577">
        <f t="shared" si="135"/>
        <v>97261.421969487899</v>
      </c>
      <c r="I577">
        <f t="shared" si="136"/>
        <v>97409.320076547025</v>
      </c>
      <c r="J577" s="41">
        <f t="shared" si="137"/>
        <v>578.51324491873208</v>
      </c>
      <c r="K577">
        <f t="shared" si="138"/>
        <v>36.748266176955404</v>
      </c>
      <c r="L577">
        <f t="shared" si="139"/>
        <v>36.277486907674358</v>
      </c>
      <c r="M577" s="41">
        <f t="shared" si="140"/>
        <v>72.791505246297916</v>
      </c>
      <c r="N577" s="5">
        <f t="shared" si="141"/>
        <v>3.5513472182189418E-7</v>
      </c>
      <c r="O577" s="4">
        <f>SUM($N$54:N577)*0.1+$O$30</f>
        <v>4.7914272866826023E-6</v>
      </c>
      <c r="P577" s="4">
        <f>SUM($O$235:O577)</f>
        <v>4.9536227389021872E-4</v>
      </c>
      <c r="Q577" s="5">
        <f t="shared" si="142"/>
        <v>-6.4372755622469315E-6</v>
      </c>
      <c r="R577" s="4">
        <f>SUM($Q$54:Q577)*0.1+$O$8</f>
        <v>-1.3688610590058937E-5</v>
      </c>
      <c r="S577" s="4">
        <f>SUM($R$235:R577)</f>
        <v>2.4856694298281874E-2</v>
      </c>
      <c r="T577">
        <f t="shared" si="143"/>
        <v>1.4502959536930395E-5</v>
      </c>
      <c r="U577">
        <f t="shared" si="144"/>
        <v>2.4861629778046176E-2</v>
      </c>
      <c r="X577" s="1"/>
    </row>
    <row r="578" spans="1:24" x14ac:dyDescent="0.25">
      <c r="A578" s="7"/>
      <c r="B578">
        <f t="shared" si="129"/>
        <v>52.400000000000475</v>
      </c>
      <c r="C578">
        <f t="shared" si="130"/>
        <v>-349.17496710046828</v>
      </c>
      <c r="D578">
        <f t="shared" si="131"/>
        <v>536.53078104358633</v>
      </c>
      <c r="E578">
        <f t="shared" si="132"/>
        <v>-216.36149273648508</v>
      </c>
      <c r="F578">
        <f t="shared" si="133"/>
        <v>36287.327024952137</v>
      </c>
      <c r="G578">
        <f t="shared" si="134"/>
        <v>-5387.4011691385813</v>
      </c>
      <c r="H578">
        <f t="shared" si="135"/>
        <v>97447.380826026114</v>
      </c>
      <c r="I578">
        <f t="shared" si="136"/>
        <v>97596.189071140456</v>
      </c>
      <c r="J578" s="41">
        <f t="shared" si="137"/>
        <v>578.51324491873208</v>
      </c>
      <c r="K578">
        <f t="shared" si="138"/>
        <v>36.818763656540959</v>
      </c>
      <c r="L578">
        <f t="shared" si="139"/>
        <v>36.277486907674358</v>
      </c>
      <c r="M578" s="41">
        <f t="shared" si="140"/>
        <v>72.827120815021075</v>
      </c>
      <c r="N578" s="5">
        <f t="shared" si="141"/>
        <v>3.5656671666795019E-7</v>
      </c>
      <c r="O578" s="4">
        <f>SUM($N$54:N578)*0.1+$O$30</f>
        <v>4.8270839583493981E-6</v>
      </c>
      <c r="P578" s="4">
        <f>SUM($O$235:O578)</f>
        <v>5.0018935784856811E-4</v>
      </c>
      <c r="Q578" s="5">
        <f t="shared" si="142"/>
        <v>-6.4495833033691244E-6</v>
      </c>
      <c r="R578" s="4">
        <f>SUM($Q$54:Q578)*0.1+$O$8</f>
        <v>-1.4333568920395847E-5</v>
      </c>
      <c r="S578" s="4">
        <f>SUM($R$235:R578)</f>
        <v>2.4842360729361478E-2</v>
      </c>
      <c r="T578">
        <f t="shared" si="143"/>
        <v>1.5124547515105761E-5</v>
      </c>
      <c r="U578">
        <f t="shared" si="144"/>
        <v>2.4847395758940741E-2</v>
      </c>
      <c r="X578" s="1"/>
    </row>
    <row r="579" spans="1:24" x14ac:dyDescent="0.25">
      <c r="A579" s="7"/>
      <c r="B579">
        <f t="shared" si="129"/>
        <v>52.500000000000476</v>
      </c>
      <c r="C579">
        <f t="shared" si="130"/>
        <v>-349.17496710046828</v>
      </c>
      <c r="D579">
        <f t="shared" si="131"/>
        <v>536.53078104358633</v>
      </c>
      <c r="E579">
        <f t="shared" si="132"/>
        <v>-216.36149273648508</v>
      </c>
      <c r="F579">
        <f t="shared" si="133"/>
        <v>36287.327024952137</v>
      </c>
      <c r="G579">
        <f t="shared" si="134"/>
        <v>-5409.03731841223</v>
      </c>
      <c r="H579">
        <f t="shared" si="135"/>
        <v>97633.339682564343</v>
      </c>
      <c r="I579">
        <f t="shared" si="136"/>
        <v>97783.059382916472</v>
      </c>
      <c r="J579" s="41">
        <f t="shared" si="137"/>
        <v>578.51324491873208</v>
      </c>
      <c r="K579">
        <f t="shared" si="138"/>
        <v>36.889261633041762</v>
      </c>
      <c r="L579">
        <f t="shared" si="139"/>
        <v>36.277486907674358</v>
      </c>
      <c r="M579" s="41">
        <f t="shared" si="140"/>
        <v>72.862787435291423</v>
      </c>
      <c r="N579" s="5">
        <f t="shared" si="141"/>
        <v>3.5799871151400615E-7</v>
      </c>
      <c r="O579" s="4">
        <f>SUM($N$54:N579)*0.1+$O$30</f>
        <v>4.8628838295007982E-6</v>
      </c>
      <c r="P579" s="4">
        <f>SUM($O$235:O579)</f>
        <v>5.0505224167806892E-4</v>
      </c>
      <c r="Q579" s="5">
        <f t="shared" si="142"/>
        <v>-6.4618910444913181E-6</v>
      </c>
      <c r="R579" s="4">
        <f>SUM($Q$54:Q579)*0.1+$O$8</f>
        <v>-1.4979758024844994E-5</v>
      </c>
      <c r="S579" s="4">
        <f>SUM($R$235:R579)</f>
        <v>2.4827380971336632E-2</v>
      </c>
      <c r="T579">
        <f t="shared" si="143"/>
        <v>1.5749310766574147E-5</v>
      </c>
      <c r="U579">
        <f t="shared" si="144"/>
        <v>2.4832517465265422E-2</v>
      </c>
      <c r="X579" s="1"/>
    </row>
    <row r="580" spans="1:24" x14ac:dyDescent="0.25">
      <c r="A580" s="7"/>
      <c r="B580">
        <f t="shared" si="129"/>
        <v>52.600000000000477</v>
      </c>
      <c r="C580">
        <f t="shared" si="130"/>
        <v>-349.17496710046828</v>
      </c>
      <c r="D580">
        <f t="shared" si="131"/>
        <v>536.53078104358633</v>
      </c>
      <c r="E580">
        <f t="shared" si="132"/>
        <v>-216.36149273648508</v>
      </c>
      <c r="F580">
        <f t="shared" si="133"/>
        <v>36287.327024952137</v>
      </c>
      <c r="G580">
        <f t="shared" si="134"/>
        <v>-5430.6734676858787</v>
      </c>
      <c r="H580">
        <f t="shared" si="135"/>
        <v>97819.298539102558</v>
      </c>
      <c r="I580">
        <f t="shared" si="136"/>
        <v>97969.931004337748</v>
      </c>
      <c r="J580" s="41">
        <f t="shared" si="137"/>
        <v>578.51324491873208</v>
      </c>
      <c r="K580">
        <f t="shared" si="138"/>
        <v>36.959760103614308</v>
      </c>
      <c r="L580">
        <f t="shared" si="139"/>
        <v>36.277486907674358</v>
      </c>
      <c r="M580" s="41">
        <f t="shared" si="140"/>
        <v>72.898505032175891</v>
      </c>
      <c r="N580" s="5">
        <f t="shared" si="141"/>
        <v>3.5943070636006217E-7</v>
      </c>
      <c r="O580" s="4">
        <f>SUM($N$54:N580)*0.1+$O$30</f>
        <v>4.8988269001368045E-6</v>
      </c>
      <c r="P580" s="4">
        <f>SUM($O$235:O580)</f>
        <v>5.0995106857820575E-4</v>
      </c>
      <c r="Q580" s="5">
        <f t="shared" si="142"/>
        <v>-6.474198785613511E-6</v>
      </c>
      <c r="R580" s="4">
        <f>SUM($Q$54:Q580)*0.1+$O$8</f>
        <v>-1.5627177903406326E-5</v>
      </c>
      <c r="S580" s="4">
        <f>SUM($R$235:R580)</f>
        <v>2.4811753793433224E-2</v>
      </c>
      <c r="T580">
        <f t="shared" si="143"/>
        <v>1.6377032521864727E-5</v>
      </c>
      <c r="U580">
        <f t="shared" si="144"/>
        <v>2.4816993701862682E-2</v>
      </c>
      <c r="X580" s="1"/>
    </row>
    <row r="581" spans="1:24" x14ac:dyDescent="0.25">
      <c r="A581" s="7"/>
      <c r="B581">
        <f t="shared" si="129"/>
        <v>52.700000000000479</v>
      </c>
      <c r="C581">
        <f t="shared" si="130"/>
        <v>-349.17496710046828</v>
      </c>
      <c r="D581">
        <f t="shared" si="131"/>
        <v>536.53078104358633</v>
      </c>
      <c r="E581">
        <f t="shared" si="132"/>
        <v>-216.36149273648508</v>
      </c>
      <c r="F581">
        <f t="shared" si="133"/>
        <v>36287.327024952137</v>
      </c>
      <c r="G581">
        <f t="shared" si="134"/>
        <v>-5452.3096169595274</v>
      </c>
      <c r="H581">
        <f t="shared" si="135"/>
        <v>98005.257395640772</v>
      </c>
      <c r="I581">
        <f t="shared" si="136"/>
        <v>98156.803927924368</v>
      </c>
      <c r="J581" s="41">
        <f t="shared" si="137"/>
        <v>578.51324491873208</v>
      </c>
      <c r="K581">
        <f t="shared" si="138"/>
        <v>37.030259065436759</v>
      </c>
      <c r="L581">
        <f t="shared" si="139"/>
        <v>36.277486907674358</v>
      </c>
      <c r="M581" s="41">
        <f t="shared" si="140"/>
        <v>72.934273530781226</v>
      </c>
      <c r="N581" s="5">
        <f t="shared" si="141"/>
        <v>3.6086270120611818E-7</v>
      </c>
      <c r="O581" s="4">
        <f>SUM($N$54:N581)*0.1+$O$30</f>
        <v>4.9349131702574159E-6</v>
      </c>
      <c r="P581" s="4">
        <f>SUM($O$235:O581)</f>
        <v>5.1488598174846321E-4</v>
      </c>
      <c r="Q581" s="5">
        <f t="shared" si="142"/>
        <v>-6.4865065267357038E-6</v>
      </c>
      <c r="R581" s="4">
        <f>SUM($Q$54:Q581)*0.1+$O$8</f>
        <v>-1.6275828556079895E-5</v>
      </c>
      <c r="S581" s="4">
        <f>SUM($R$235:R581)</f>
        <v>2.4795477964877143E-2</v>
      </c>
      <c r="T581">
        <f t="shared" si="143"/>
        <v>1.7007526662771569E-5</v>
      </c>
      <c r="U581">
        <f t="shared" si="144"/>
        <v>2.4800823274256624E-2</v>
      </c>
      <c r="X581" s="1"/>
    </row>
    <row r="582" spans="1:24" x14ac:dyDescent="0.25">
      <c r="A582" s="7"/>
      <c r="B582">
        <f t="shared" si="129"/>
        <v>52.80000000000048</v>
      </c>
      <c r="C582">
        <f t="shared" si="130"/>
        <v>-349.17496710046828</v>
      </c>
      <c r="D582">
        <f t="shared" si="131"/>
        <v>536.53078104358633</v>
      </c>
      <c r="E582">
        <f t="shared" si="132"/>
        <v>-216.36149273648508</v>
      </c>
      <c r="F582">
        <f t="shared" si="133"/>
        <v>36287.327024952137</v>
      </c>
      <c r="G582">
        <f t="shared" si="134"/>
        <v>-5473.9457662331761</v>
      </c>
      <c r="H582">
        <f t="shared" si="135"/>
        <v>98191.216252179001</v>
      </c>
      <c r="I582">
        <f t="shared" si="136"/>
        <v>98343.678146253224</v>
      </c>
      <c r="J582" s="41">
        <f t="shared" si="137"/>
        <v>578.51324491873208</v>
      </c>
      <c r="K582">
        <f t="shared" si="138"/>
        <v>37.100758515708691</v>
      </c>
      <c r="L582">
        <f t="shared" si="139"/>
        <v>36.277486907674358</v>
      </c>
      <c r="M582" s="41">
        <f t="shared" si="140"/>
        <v>72.970092856254368</v>
      </c>
      <c r="N582" s="5">
        <f t="shared" si="141"/>
        <v>3.622946960521742E-7</v>
      </c>
      <c r="O582" s="4">
        <f>SUM($N$54:N582)*0.1+$O$30</f>
        <v>4.9711426398626344E-6</v>
      </c>
      <c r="P582" s="4">
        <f>SUM($O$235:O582)</f>
        <v>5.1985712438832579E-4</v>
      </c>
      <c r="Q582" s="5">
        <f t="shared" si="142"/>
        <v>-6.4988142678578984E-6</v>
      </c>
      <c r="R582" s="4">
        <f>SUM($Q$54:Q582)*0.1+$O$8</f>
        <v>-1.6925709982865703E-5</v>
      </c>
      <c r="S582" s="4">
        <f>SUM($R$235:R582)</f>
        <v>2.4778552254894278E-2</v>
      </c>
      <c r="T582">
        <f t="shared" si="143"/>
        <v>1.7640632572839901E-5</v>
      </c>
      <c r="U582">
        <f t="shared" si="144"/>
        <v>2.4784004988667663E-2</v>
      </c>
      <c r="X582" s="1"/>
    </row>
    <row r="583" spans="1:24" x14ac:dyDescent="0.25">
      <c r="A583" s="7"/>
      <c r="B583">
        <f t="shared" si="129"/>
        <v>52.900000000000482</v>
      </c>
      <c r="C583">
        <f t="shared" si="130"/>
        <v>-349.17496710046828</v>
      </c>
      <c r="D583">
        <f t="shared" si="131"/>
        <v>536.53078104358633</v>
      </c>
      <c r="E583">
        <f t="shared" si="132"/>
        <v>-216.36149273648508</v>
      </c>
      <c r="F583">
        <f t="shared" si="133"/>
        <v>36287.327024952137</v>
      </c>
      <c r="G583">
        <f t="shared" si="134"/>
        <v>-5495.5819155068248</v>
      </c>
      <c r="H583">
        <f t="shared" si="135"/>
        <v>98377.175108717216</v>
      </c>
      <c r="I583">
        <f t="shared" si="136"/>
        <v>98530.553651957394</v>
      </c>
      <c r="J583" s="41">
        <f t="shared" si="137"/>
        <v>578.51324491873208</v>
      </c>
      <c r="K583">
        <f t="shared" si="138"/>
        <v>37.171258451650893</v>
      </c>
      <c r="L583">
        <f t="shared" si="139"/>
        <v>36.277486907674358</v>
      </c>
      <c r="M583" s="41">
        <f t="shared" si="140"/>
        <v>73.005962933782897</v>
      </c>
      <c r="N583" s="5">
        <f t="shared" si="141"/>
        <v>3.6372669089823021E-7</v>
      </c>
      <c r="O583" s="4">
        <f>SUM($N$54:N583)*0.1+$O$30</f>
        <v>5.0075153089524572E-6</v>
      </c>
      <c r="P583" s="4">
        <f>SUM($O$235:O583)</f>
        <v>5.2486463969727822E-4</v>
      </c>
      <c r="Q583" s="5">
        <f t="shared" si="142"/>
        <v>-6.5111220089800912E-6</v>
      </c>
      <c r="R583" s="4">
        <f>SUM($Q$54:Q583)*0.1+$O$8</f>
        <v>-1.7576822183763694E-5</v>
      </c>
      <c r="S583" s="4">
        <f>SUM($R$235:R583)</f>
        <v>2.4760975432710514E-2</v>
      </c>
      <c r="T583">
        <f t="shared" si="143"/>
        <v>1.8276210976267502E-5</v>
      </c>
      <c r="U583">
        <f t="shared" si="144"/>
        <v>2.4766537652027548E-2</v>
      </c>
      <c r="X583" s="1"/>
    </row>
    <row r="584" spans="1:24" x14ac:dyDescent="0.25">
      <c r="A584" s="7"/>
      <c r="B584">
        <f t="shared" si="129"/>
        <v>53.000000000000483</v>
      </c>
      <c r="C584">
        <f t="shared" si="130"/>
        <v>-349.17496710046828</v>
      </c>
      <c r="D584">
        <f t="shared" si="131"/>
        <v>536.53078104358633</v>
      </c>
      <c r="E584">
        <f t="shared" si="132"/>
        <v>-216.36149273648508</v>
      </c>
      <c r="F584">
        <f t="shared" si="133"/>
        <v>36287.327024952137</v>
      </c>
      <c r="G584">
        <f t="shared" si="134"/>
        <v>-5517.2180647804744</v>
      </c>
      <c r="H584">
        <f t="shared" si="135"/>
        <v>98563.133965255431</v>
      </c>
      <c r="I584">
        <f t="shared" si="136"/>
        <v>98717.430437725779</v>
      </c>
      <c r="J584" s="41">
        <f t="shared" si="137"/>
        <v>578.51324491873208</v>
      </c>
      <c r="K584">
        <f t="shared" si="138"/>
        <v>37.241758870505208</v>
      </c>
      <c r="L584">
        <f t="shared" si="139"/>
        <v>36.277486907674358</v>
      </c>
      <c r="M584" s="41">
        <f t="shared" si="140"/>
        <v>73.041883688595462</v>
      </c>
      <c r="N584" s="5">
        <f t="shared" si="141"/>
        <v>3.6515868574428628E-7</v>
      </c>
      <c r="O584" s="4">
        <f>SUM($N$54:N584)*0.1+$O$30</f>
        <v>5.0440311775268852E-6</v>
      </c>
      <c r="P584" s="4">
        <f>SUM($O$235:O584)</f>
        <v>5.2990867087480509E-4</v>
      </c>
      <c r="Q584" s="5">
        <f t="shared" si="142"/>
        <v>-6.5234297501022841E-6</v>
      </c>
      <c r="R584" s="4">
        <f>SUM($Q$54:Q584)*0.1+$O$8</f>
        <v>-1.8229165158773923E-5</v>
      </c>
      <c r="S584" s="4">
        <f>SUM($R$235:R584)</f>
        <v>2.4742746267551741E-2</v>
      </c>
      <c r="T584">
        <f t="shared" si="143"/>
        <v>1.8914140554244603E-5</v>
      </c>
      <c r="U584">
        <f t="shared" si="144"/>
        <v>2.4748420071994775E-2</v>
      </c>
      <c r="X584" s="1"/>
    </row>
    <row r="585" spans="1:24" x14ac:dyDescent="0.25">
      <c r="A585" s="7"/>
      <c r="B585">
        <f t="shared" si="129"/>
        <v>53.100000000000485</v>
      </c>
      <c r="C585">
        <f t="shared" si="130"/>
        <v>-349.17496710046828</v>
      </c>
      <c r="D585">
        <f t="shared" si="131"/>
        <v>536.53078104358633</v>
      </c>
      <c r="E585">
        <f t="shared" si="132"/>
        <v>-216.36149273648508</v>
      </c>
      <c r="F585">
        <f t="shared" si="133"/>
        <v>36287.327024952137</v>
      </c>
      <c r="G585">
        <f t="shared" si="134"/>
        <v>-5538.8542140541231</v>
      </c>
      <c r="H585">
        <f t="shared" si="135"/>
        <v>98749.09282179366</v>
      </c>
      <c r="I585">
        <f t="shared" si="136"/>
        <v>98904.308496302445</v>
      </c>
      <c r="J585" s="41">
        <f t="shared" si="137"/>
        <v>578.51324491873208</v>
      </c>
      <c r="K585">
        <f t="shared" si="138"/>
        <v>37.312259769534286</v>
      </c>
      <c r="L585">
        <f t="shared" si="139"/>
        <v>36.277486907674358</v>
      </c>
      <c r="M585" s="41">
        <f t="shared" si="140"/>
        <v>73.077855045962181</v>
      </c>
      <c r="N585" s="5">
        <f t="shared" si="141"/>
        <v>3.6659068059034229E-7</v>
      </c>
      <c r="O585" s="4">
        <f>SUM($N$54:N585)*0.1+$O$30</f>
        <v>5.0806902455859194E-6</v>
      </c>
      <c r="P585" s="4">
        <f>SUM($O$235:O585)</f>
        <v>5.3498936112039101E-4</v>
      </c>
      <c r="Q585" s="5">
        <f t="shared" si="142"/>
        <v>-6.5357374912244778E-6</v>
      </c>
      <c r="R585" s="4">
        <f>SUM($Q$54:Q585)*0.1+$O$8</f>
        <v>-1.888273890789639E-5</v>
      </c>
      <c r="S585" s="4">
        <f>SUM($R$235:R585)</f>
        <v>2.4723863528643843E-2</v>
      </c>
      <c r="T585">
        <f t="shared" si="143"/>
        <v>1.9554315176844624E-5</v>
      </c>
      <c r="U585">
        <f t="shared" si="144"/>
        <v>2.4729651056970399E-2</v>
      </c>
      <c r="X585" s="1"/>
    </row>
    <row r="586" spans="1:24" x14ac:dyDescent="0.25">
      <c r="A586" s="7"/>
      <c r="B586">
        <f t="shared" si="129"/>
        <v>53.200000000000486</v>
      </c>
      <c r="C586">
        <f t="shared" si="130"/>
        <v>-349.17496710046828</v>
      </c>
      <c r="D586">
        <f t="shared" si="131"/>
        <v>536.53078104358633</v>
      </c>
      <c r="E586">
        <f t="shared" si="132"/>
        <v>-216.36149273648508</v>
      </c>
      <c r="F586">
        <f t="shared" si="133"/>
        <v>36287.327024952137</v>
      </c>
      <c r="G586">
        <f t="shared" si="134"/>
        <v>-5560.4903633277718</v>
      </c>
      <c r="H586">
        <f t="shared" si="135"/>
        <v>98935.051678331874</v>
      </c>
      <c r="I586">
        <f t="shared" si="136"/>
        <v>99091.187820486142</v>
      </c>
      <c r="J586" s="41">
        <f t="shared" si="137"/>
        <v>578.51324491873208</v>
      </c>
      <c r="K586">
        <f t="shared" si="138"/>
        <v>37.382761146021416</v>
      </c>
      <c r="L586">
        <f t="shared" si="139"/>
        <v>36.277486907674358</v>
      </c>
      <c r="M586" s="41">
        <f t="shared" si="140"/>
        <v>73.113876931195094</v>
      </c>
      <c r="N586" s="5">
        <f t="shared" si="141"/>
        <v>3.6802267543639831E-7</v>
      </c>
      <c r="O586" s="4">
        <f>SUM($N$54:N586)*0.1+$O$30</f>
        <v>5.1174925131295596E-6</v>
      </c>
      <c r="P586" s="4">
        <f>SUM($O$235:O586)</f>
        <v>5.4010685363352058E-4</v>
      </c>
      <c r="Q586" s="5">
        <f t="shared" si="142"/>
        <v>-6.5480452323466715E-6</v>
      </c>
      <c r="R586" s="4">
        <f>SUM($Q$54:Q586)*0.1+$O$8</f>
        <v>-1.953754343113104E-5</v>
      </c>
      <c r="S586" s="4">
        <f>SUM($R$235:R586)</f>
        <v>2.4704325985212713E-2</v>
      </c>
      <c r="T586">
        <f t="shared" si="143"/>
        <v>2.0196641625410617E-5</v>
      </c>
      <c r="U586">
        <f t="shared" si="144"/>
        <v>2.4710229416114247E-2</v>
      </c>
      <c r="X586" s="1"/>
    </row>
    <row r="587" spans="1:24" x14ac:dyDescent="0.25">
      <c r="A587" s="7"/>
      <c r="B587">
        <f t="shared" si="129"/>
        <v>53.300000000000487</v>
      </c>
      <c r="C587">
        <f t="shared" si="130"/>
        <v>-349.17496710046828</v>
      </c>
      <c r="D587">
        <f t="shared" si="131"/>
        <v>536.53078104358633</v>
      </c>
      <c r="E587">
        <f t="shared" si="132"/>
        <v>-216.36149273648508</v>
      </c>
      <c r="F587">
        <f t="shared" si="133"/>
        <v>36287.327024952137</v>
      </c>
      <c r="G587">
        <f t="shared" si="134"/>
        <v>-5582.1265126014205</v>
      </c>
      <c r="H587">
        <f t="shared" si="135"/>
        <v>99121.010534870089</v>
      </c>
      <c r="I587">
        <f t="shared" si="136"/>
        <v>99278.068403129771</v>
      </c>
      <c r="J587" s="41">
        <f t="shared" si="137"/>
        <v>578.51324491873208</v>
      </c>
      <c r="K587">
        <f t="shared" si="138"/>
        <v>37.453262997270308</v>
      </c>
      <c r="L587">
        <f t="shared" si="139"/>
        <v>36.277486907674358</v>
      </c>
      <c r="M587" s="41">
        <f t="shared" si="140"/>
        <v>73.149949269648516</v>
      </c>
      <c r="N587" s="5">
        <f t="shared" si="141"/>
        <v>3.6945467028245432E-7</v>
      </c>
      <c r="O587" s="4">
        <f>SUM($N$54:N587)*0.1+$O$30</f>
        <v>5.1544379801578042E-6</v>
      </c>
      <c r="P587" s="4">
        <f>SUM($O$235:O587)</f>
        <v>5.4526129161367842E-4</v>
      </c>
      <c r="Q587" s="5">
        <f t="shared" si="142"/>
        <v>-6.5603529734688644E-6</v>
      </c>
      <c r="R587" s="4">
        <f>SUM($Q$54:Q587)*0.1+$O$8</f>
        <v>-2.0193578728477929E-5</v>
      </c>
      <c r="S587" s="4">
        <f>SUM($R$235:R587)</f>
        <v>2.4684132406484236E-2</v>
      </c>
      <c r="T587">
        <f t="shared" si="143"/>
        <v>2.0841037708197966E-5</v>
      </c>
      <c r="U587">
        <f t="shared" si="144"/>
        <v>2.4690153959361565E-2</v>
      </c>
      <c r="X587" s="1"/>
    </row>
    <row r="588" spans="1:24" x14ac:dyDescent="0.25">
      <c r="A588" s="7"/>
      <c r="B588">
        <f t="shared" si="129"/>
        <v>53.400000000000489</v>
      </c>
      <c r="C588">
        <f t="shared" si="130"/>
        <v>-349.17496710046828</v>
      </c>
      <c r="D588">
        <f t="shared" si="131"/>
        <v>536.53078104358633</v>
      </c>
      <c r="E588">
        <f t="shared" si="132"/>
        <v>-216.36149273648508</v>
      </c>
      <c r="F588">
        <f t="shared" si="133"/>
        <v>36287.327024952137</v>
      </c>
      <c r="G588">
        <f t="shared" si="134"/>
        <v>-5603.7626618750692</v>
      </c>
      <c r="H588">
        <f t="shared" si="135"/>
        <v>99306.969391408318</v>
      </c>
      <c r="I588">
        <f t="shared" si="136"/>
        <v>99464.950237139987</v>
      </c>
      <c r="J588" s="41">
        <f t="shared" si="137"/>
        <v>578.51324491873208</v>
      </c>
      <c r="K588">
        <f t="shared" si="138"/>
        <v>37.523765320604959</v>
      </c>
      <c r="L588">
        <f t="shared" si="139"/>
        <v>36.277486907674358</v>
      </c>
      <c r="M588" s="41">
        <f t="shared" si="140"/>
        <v>73.186071986719497</v>
      </c>
      <c r="N588" s="5">
        <f t="shared" si="141"/>
        <v>3.7088666512851034E-7</v>
      </c>
      <c r="O588" s="4">
        <f>SUM($N$54:N588)*0.1+$O$30</f>
        <v>5.1915266466706558E-6</v>
      </c>
      <c r="P588" s="4">
        <f>SUM($O$235:O588)</f>
        <v>5.5045281826034912E-4</v>
      </c>
      <c r="Q588" s="5">
        <f t="shared" si="142"/>
        <v>-6.5726607145910581E-6</v>
      </c>
      <c r="R588" s="4">
        <f>SUM($Q$54:Q588)*0.1+$O$8</f>
        <v>-2.0850844799937056E-5</v>
      </c>
      <c r="S588" s="4">
        <f>SUM($R$235:R588)</f>
        <v>2.4663281561684298E-2</v>
      </c>
      <c r="T588">
        <f t="shared" si="143"/>
        <v>2.1487430693178597E-5</v>
      </c>
      <c r="U588">
        <f t="shared" si="144"/>
        <v>2.466942349744005E-2</v>
      </c>
      <c r="X588" s="1"/>
    </row>
    <row r="589" spans="1:24" x14ac:dyDescent="0.25">
      <c r="A589" s="7"/>
      <c r="B589">
        <f t="shared" si="129"/>
        <v>53.50000000000049</v>
      </c>
      <c r="C589">
        <f t="shared" si="130"/>
        <v>-349.17496710046828</v>
      </c>
      <c r="D589">
        <f t="shared" si="131"/>
        <v>536.53078104358633</v>
      </c>
      <c r="E589">
        <f t="shared" si="132"/>
        <v>-216.36149273648508</v>
      </c>
      <c r="F589">
        <f t="shared" si="133"/>
        <v>36287.327024952137</v>
      </c>
      <c r="G589">
        <f t="shared" si="134"/>
        <v>-5625.3988111487179</v>
      </c>
      <c r="H589">
        <f t="shared" si="135"/>
        <v>99492.928247946533</v>
      </c>
      <c r="I589">
        <f t="shared" si="136"/>
        <v>99651.833315476499</v>
      </c>
      <c r="J589" s="41">
        <f t="shared" si="137"/>
        <v>578.51324491873208</v>
      </c>
      <c r="K589">
        <f t="shared" si="138"/>
        <v>37.594268113369367</v>
      </c>
      <c r="L589">
        <f t="shared" si="139"/>
        <v>36.277486907674358</v>
      </c>
      <c r="M589" s="41">
        <f t="shared" si="140"/>
        <v>73.22224500784823</v>
      </c>
      <c r="N589" s="5">
        <f t="shared" si="141"/>
        <v>3.7231865997456635E-7</v>
      </c>
      <c r="O589" s="4">
        <f>SUM($N$54:N589)*0.1+$O$30</f>
        <v>5.2287585126681126E-6</v>
      </c>
      <c r="P589" s="4">
        <f>SUM($O$235:O589)</f>
        <v>5.5568157677301719E-4</v>
      </c>
      <c r="Q589" s="5">
        <f t="shared" si="142"/>
        <v>-6.584968455713251E-6</v>
      </c>
      <c r="R589" s="4">
        <f>SUM($Q$54:Q589)*0.1+$O$8</f>
        <v>-2.1509341645508366E-5</v>
      </c>
      <c r="S589" s="4">
        <f>SUM($R$235:R589)</f>
        <v>2.4641772220038789E-2</v>
      </c>
      <c r="T589">
        <f t="shared" si="143"/>
        <v>2.2135755998090505E-5</v>
      </c>
      <c r="U589">
        <f t="shared" si="144"/>
        <v>2.4648036841887433E-2</v>
      </c>
      <c r="X589" s="1"/>
    </row>
    <row r="590" spans="1:24" x14ac:dyDescent="0.25">
      <c r="A590" s="7"/>
      <c r="B590">
        <f t="shared" si="129"/>
        <v>53.600000000000492</v>
      </c>
      <c r="C590">
        <f t="shared" si="130"/>
        <v>-349.17496710046828</v>
      </c>
      <c r="D590">
        <f t="shared" si="131"/>
        <v>536.53078104358633</v>
      </c>
      <c r="E590">
        <f t="shared" si="132"/>
        <v>-216.36149273648508</v>
      </c>
      <c r="F590">
        <f t="shared" si="133"/>
        <v>36287.327024952137</v>
      </c>
      <c r="G590">
        <f t="shared" si="134"/>
        <v>-5647.0349604223666</v>
      </c>
      <c r="H590">
        <f t="shared" si="135"/>
        <v>99678.887104484733</v>
      </c>
      <c r="I590">
        <f t="shared" si="136"/>
        <v>99838.717631151725</v>
      </c>
      <c r="J590" s="41">
        <f t="shared" si="137"/>
        <v>578.51324491873208</v>
      </c>
      <c r="K590">
        <f t="shared" si="138"/>
        <v>37.664771372927433</v>
      </c>
      <c r="L590">
        <f t="shared" si="139"/>
        <v>36.277486907674358</v>
      </c>
      <c r="M590" s="41">
        <f t="shared" si="140"/>
        <v>73.258468258518405</v>
      </c>
      <c r="N590" s="5">
        <f t="shared" si="141"/>
        <v>3.7375065482062237E-7</v>
      </c>
      <c r="O590" s="4">
        <f>SUM($N$54:N590)*0.1+$O$30</f>
        <v>5.2661335781501746E-6</v>
      </c>
      <c r="P590" s="4">
        <f>SUM($O$235:O590)</f>
        <v>5.6094771035116733E-4</v>
      </c>
      <c r="Q590" s="5">
        <f t="shared" si="142"/>
        <v>-6.597276196835443E-6</v>
      </c>
      <c r="R590" s="4">
        <f>SUM($Q$54:Q590)*0.1+$O$8</f>
        <v>-2.2169069265191914E-5</v>
      </c>
      <c r="S590" s="4">
        <f>SUM($R$235:R590)</f>
        <v>2.4619603150773595E-2</v>
      </c>
      <c r="T590">
        <f t="shared" si="143"/>
        <v>2.2785956090271863E-5</v>
      </c>
      <c r="U590">
        <f t="shared" si="144"/>
        <v>2.4625992805069392E-2</v>
      </c>
      <c r="X590" s="1"/>
    </row>
    <row r="591" spans="1:24" x14ac:dyDescent="0.25">
      <c r="A591" s="7"/>
      <c r="B591">
        <f t="shared" si="129"/>
        <v>53.700000000000493</v>
      </c>
      <c r="C591">
        <f t="shared" si="130"/>
        <v>-349.17496710046828</v>
      </c>
      <c r="D591">
        <f t="shared" si="131"/>
        <v>536.53078104358633</v>
      </c>
      <c r="E591">
        <f t="shared" si="132"/>
        <v>-216.36149273648508</v>
      </c>
      <c r="F591">
        <f t="shared" si="133"/>
        <v>36287.327024952137</v>
      </c>
      <c r="G591">
        <f t="shared" si="134"/>
        <v>-5668.6711096960153</v>
      </c>
      <c r="H591">
        <f t="shared" si="135"/>
        <v>99864.845961022962</v>
      </c>
      <c r="I591">
        <f t="shared" si="136"/>
        <v>100025.60317723031</v>
      </c>
      <c r="J591" s="41">
        <f t="shared" si="137"/>
        <v>578.51324491873208</v>
      </c>
      <c r="K591">
        <f t="shared" si="138"/>
        <v>37.735275096662747</v>
      </c>
      <c r="L591">
        <f t="shared" si="139"/>
        <v>36.277486907674358</v>
      </c>
      <c r="M591" s="41">
        <f t="shared" si="140"/>
        <v>73.294741664257671</v>
      </c>
      <c r="N591" s="5">
        <f t="shared" si="141"/>
        <v>3.7518264966667838E-7</v>
      </c>
      <c r="O591" s="4">
        <f>SUM($N$54:N591)*0.1+$O$30</f>
        <v>5.3036518431168427E-6</v>
      </c>
      <c r="P591" s="4">
        <f>SUM($O$235:O591)</f>
        <v>5.6625136219428415E-4</v>
      </c>
      <c r="Q591" s="5">
        <f t="shared" si="142"/>
        <v>-6.6095839379576367E-6</v>
      </c>
      <c r="R591" s="4">
        <f>SUM($Q$54:Q591)*0.1+$O$8</f>
        <v>-2.2830027658987673E-5</v>
      </c>
      <c r="S591" s="4">
        <f>SUM($R$235:R591)</f>
        <v>2.4596773123114608E-2</v>
      </c>
      <c r="T591">
        <f t="shared" si="143"/>
        <v>2.3437979558467468E-5</v>
      </c>
      <c r="U591">
        <f t="shared" si="144"/>
        <v>2.4603290200198021E-2</v>
      </c>
      <c r="X591" s="1"/>
    </row>
    <row r="592" spans="1:24" x14ac:dyDescent="0.25">
      <c r="A592" s="7"/>
      <c r="B592">
        <f t="shared" si="129"/>
        <v>53.800000000000495</v>
      </c>
      <c r="C592">
        <f t="shared" si="130"/>
        <v>-349.17496710046828</v>
      </c>
      <c r="D592">
        <f t="shared" si="131"/>
        <v>536.53078104358633</v>
      </c>
      <c r="E592">
        <f t="shared" si="132"/>
        <v>-216.36149273648508</v>
      </c>
      <c r="F592">
        <f t="shared" si="133"/>
        <v>36287.327024952137</v>
      </c>
      <c r="G592">
        <f t="shared" si="134"/>
        <v>-5690.3072589696649</v>
      </c>
      <c r="H592">
        <f t="shared" si="135"/>
        <v>100050.80481756118</v>
      </c>
      <c r="I592">
        <f t="shared" si="136"/>
        <v>100212.48994682851</v>
      </c>
      <c r="J592" s="41">
        <f t="shared" si="137"/>
        <v>578.51324491873208</v>
      </c>
      <c r="K592">
        <f t="shared" si="138"/>
        <v>37.805779281978374</v>
      </c>
      <c r="L592">
        <f t="shared" si="139"/>
        <v>36.277486907674358</v>
      </c>
      <c r="M592" s="41">
        <f t="shared" si="140"/>
        <v>73.331065150638025</v>
      </c>
      <c r="N592" s="5">
        <f t="shared" si="141"/>
        <v>3.7661464451273445E-7</v>
      </c>
      <c r="O592" s="4">
        <f>SUM($N$54:N592)*0.1+$O$30</f>
        <v>5.3413133075681161E-6</v>
      </c>
      <c r="P592" s="4">
        <f>SUM($O$235:O592)</f>
        <v>5.7159267550185226E-4</v>
      </c>
      <c r="Q592" s="5">
        <f t="shared" si="142"/>
        <v>-6.6218916790798304E-6</v>
      </c>
      <c r="R592" s="4">
        <f>SUM($Q$54:Q592)*0.1+$O$8</f>
        <v>-2.349221682689567E-5</v>
      </c>
      <c r="S592" s="4">
        <f>SUM($R$235:R592)</f>
        <v>2.4573280906287711E-2</v>
      </c>
      <c r="T592">
        <f t="shared" si="143"/>
        <v>2.4091780326316364E-5</v>
      </c>
      <c r="U592">
        <f t="shared" si="144"/>
        <v>2.4579927841350789E-2</v>
      </c>
      <c r="X592" s="1"/>
    </row>
    <row r="593" spans="1:24" x14ac:dyDescent="0.25">
      <c r="A593" s="7"/>
      <c r="B593">
        <f t="shared" si="129"/>
        <v>53.900000000000496</v>
      </c>
      <c r="C593">
        <f t="shared" si="130"/>
        <v>-349.17496710046828</v>
      </c>
      <c r="D593">
        <f t="shared" si="131"/>
        <v>536.53078104358633</v>
      </c>
      <c r="E593">
        <f t="shared" si="132"/>
        <v>-216.36149273648508</v>
      </c>
      <c r="F593">
        <f t="shared" si="133"/>
        <v>36287.327024952137</v>
      </c>
      <c r="G593">
        <f t="shared" si="134"/>
        <v>-5711.9434082433136</v>
      </c>
      <c r="H593">
        <f t="shared" si="135"/>
        <v>100236.76367409939</v>
      </c>
      <c r="I593">
        <f t="shared" si="136"/>
        <v>100399.37793311384</v>
      </c>
      <c r="J593" s="41">
        <f t="shared" si="137"/>
        <v>578.51324491873208</v>
      </c>
      <c r="K593">
        <f t="shared" si="138"/>
        <v>37.876283926296715</v>
      </c>
      <c r="L593">
        <f t="shared" si="139"/>
        <v>36.277486907674358</v>
      </c>
      <c r="M593" s="41">
        <f t="shared" si="140"/>
        <v>73.367438643276188</v>
      </c>
      <c r="N593" s="5">
        <f t="shared" si="141"/>
        <v>3.7804663935879046E-7</v>
      </c>
      <c r="O593" s="4">
        <f>SUM($N$54:N593)*0.1+$O$30</f>
        <v>5.3791179715039956E-6</v>
      </c>
      <c r="P593" s="4">
        <f>SUM($O$235:O593)</f>
        <v>5.7697179347335626E-4</v>
      </c>
      <c r="Q593" s="5">
        <f t="shared" si="142"/>
        <v>-6.6341994202020232E-6</v>
      </c>
      <c r="R593" s="4">
        <f>SUM($Q$54:Q593)*0.1+$O$8</f>
        <v>-2.4155636768915877E-5</v>
      </c>
      <c r="S593" s="4">
        <f>SUM($R$235:R593)</f>
        <v>2.4549125269518794E-2</v>
      </c>
      <c r="T593">
        <f t="shared" si="143"/>
        <v>2.4747316983122797E-5</v>
      </c>
      <c r="U593">
        <f t="shared" si="144"/>
        <v>2.4555904543489944E-2</v>
      </c>
      <c r="X593" s="1"/>
    </row>
    <row r="594" spans="1:24" x14ac:dyDescent="0.25">
      <c r="A594" s="7"/>
      <c r="B594">
        <f t="shared" si="129"/>
        <v>54.000000000000497</v>
      </c>
      <c r="C594">
        <f t="shared" si="130"/>
        <v>-349.17496710046828</v>
      </c>
      <c r="D594">
        <f t="shared" si="131"/>
        <v>536.53078104358633</v>
      </c>
      <c r="E594">
        <f t="shared" si="132"/>
        <v>-216.36149273648508</v>
      </c>
      <c r="F594">
        <f t="shared" si="133"/>
        <v>36287.327024952137</v>
      </c>
      <c r="G594">
        <f t="shared" si="134"/>
        <v>-5733.5795575169623</v>
      </c>
      <c r="H594">
        <f t="shared" si="135"/>
        <v>100422.72253063762</v>
      </c>
      <c r="I594">
        <f t="shared" si="136"/>
        <v>100586.26712930453</v>
      </c>
      <c r="J594" s="41">
        <f t="shared" si="137"/>
        <v>578.51324491873208</v>
      </c>
      <c r="K594">
        <f t="shared" si="138"/>
        <v>37.94678902705931</v>
      </c>
      <c r="L594">
        <f t="shared" si="139"/>
        <v>36.277486907674358</v>
      </c>
      <c r="M594" s="41">
        <f t="shared" si="140"/>
        <v>73.403862067834027</v>
      </c>
      <c r="N594" s="5">
        <f t="shared" si="141"/>
        <v>3.7947863420484642E-7</v>
      </c>
      <c r="O594" s="4">
        <f>SUM($N$54:N594)*0.1+$O$30</f>
        <v>5.4170658349244803E-6</v>
      </c>
      <c r="P594" s="4">
        <f>SUM($O$235:O594)</f>
        <v>5.8238885930828076E-4</v>
      </c>
      <c r="Q594" s="5">
        <f t="shared" si="142"/>
        <v>-6.6465071613242169E-6</v>
      </c>
      <c r="R594" s="4">
        <f>SUM($Q$54:Q594)*0.1+$O$8</f>
        <v>-2.4820287485048269E-5</v>
      </c>
      <c r="S594" s="4">
        <f>SUM($R$235:R594)</f>
        <v>2.4524304982033746E-2</v>
      </c>
      <c r="T594">
        <f t="shared" si="143"/>
        <v>2.540455221215973E-5</v>
      </c>
      <c r="U594">
        <f t="shared" si="144"/>
        <v>2.453121912248251E-2</v>
      </c>
      <c r="X594" s="1"/>
    </row>
    <row r="595" spans="1:24" x14ac:dyDescent="0.25">
      <c r="A595" s="7"/>
      <c r="B595">
        <f t="shared" si="129"/>
        <v>54.100000000000499</v>
      </c>
      <c r="C595">
        <f t="shared" si="130"/>
        <v>-349.17496710046828</v>
      </c>
      <c r="D595">
        <f t="shared" si="131"/>
        <v>536.53078104358633</v>
      </c>
      <c r="E595">
        <f t="shared" si="132"/>
        <v>-216.36149273648508</v>
      </c>
      <c r="F595">
        <f t="shared" si="133"/>
        <v>36287.327024952137</v>
      </c>
      <c r="G595">
        <f t="shared" si="134"/>
        <v>-5755.215706790611</v>
      </c>
      <c r="H595">
        <f t="shared" si="135"/>
        <v>100608.68138717583</v>
      </c>
      <c r="I595">
        <f t="shared" si="136"/>
        <v>100773.15752866906</v>
      </c>
      <c r="J595" s="41">
        <f t="shared" si="137"/>
        <v>578.51324491873208</v>
      </c>
      <c r="K595">
        <f t="shared" si="138"/>
        <v>38.017294581726645</v>
      </c>
      <c r="L595">
        <f t="shared" si="139"/>
        <v>36.277486907674358</v>
      </c>
      <c r="M595" s="41">
        <f t="shared" si="140"/>
        <v>73.440335350018898</v>
      </c>
      <c r="N595" s="5">
        <f t="shared" si="141"/>
        <v>3.8091062905090244E-7</v>
      </c>
      <c r="O595" s="4">
        <f>SUM($N$54:N595)*0.1+$O$30</f>
        <v>5.4551568978295702E-6</v>
      </c>
      <c r="P595" s="4">
        <f>SUM($O$235:O595)</f>
        <v>5.8784401620611037E-4</v>
      </c>
      <c r="Q595" s="5">
        <f t="shared" si="142"/>
        <v>-6.6588149024464098E-6</v>
      </c>
      <c r="R595" s="4">
        <f>SUM($Q$54:Q595)*0.1+$O$8</f>
        <v>-2.5486168975292925E-5</v>
      </c>
      <c r="S595" s="4">
        <f>SUM($R$235:R595)</f>
        <v>2.4498818813058452E-2</v>
      </c>
      <c r="T595">
        <f t="shared" si="143"/>
        <v>2.6063452300436356E-5</v>
      </c>
      <c r="U595">
        <f t="shared" si="144"/>
        <v>2.4505870395120758E-2</v>
      </c>
      <c r="X595" s="1"/>
    </row>
    <row r="596" spans="1:24" x14ac:dyDescent="0.25">
      <c r="A596" s="7"/>
      <c r="B596">
        <f t="shared" si="129"/>
        <v>54.2000000000005</v>
      </c>
      <c r="C596">
        <f t="shared" si="130"/>
        <v>-349.17496710046828</v>
      </c>
      <c r="D596">
        <f t="shared" si="131"/>
        <v>536.53078104358633</v>
      </c>
      <c r="E596">
        <f t="shared" si="132"/>
        <v>-216.36149273648508</v>
      </c>
      <c r="F596">
        <f t="shared" si="133"/>
        <v>36287.327024952137</v>
      </c>
      <c r="G596">
        <f t="shared" si="134"/>
        <v>-5776.8518560642597</v>
      </c>
      <c r="H596">
        <f t="shared" si="135"/>
        <v>100794.64024371405</v>
      </c>
      <c r="I596">
        <f t="shared" si="136"/>
        <v>100960.04912452574</v>
      </c>
      <c r="J596" s="41">
        <f t="shared" si="137"/>
        <v>578.51324491873208</v>
      </c>
      <c r="K596">
        <f t="shared" si="138"/>
        <v>38.08780058777802</v>
      </c>
      <c r="L596">
        <f t="shared" si="139"/>
        <v>36.277486907674358</v>
      </c>
      <c r="M596" s="41">
        <f t="shared" si="140"/>
        <v>73.476858415584132</v>
      </c>
      <c r="N596" s="5">
        <f t="shared" si="141"/>
        <v>3.8234262389695845E-7</v>
      </c>
      <c r="O596" s="4">
        <f>SUM($N$54:N596)*0.1+$O$30</f>
        <v>5.4933911602192662E-6</v>
      </c>
      <c r="P596" s="4">
        <f>SUM($O$235:O596)</f>
        <v>5.9333740736632968E-4</v>
      </c>
      <c r="Q596" s="5">
        <f t="shared" si="142"/>
        <v>-6.6711226435686027E-6</v>
      </c>
      <c r="R596" s="4">
        <f>SUM($Q$54:Q596)*0.1+$O$8</f>
        <v>-2.6153281239649792E-5</v>
      </c>
      <c r="S596" s="4">
        <f>SUM($R$235:R596)</f>
        <v>2.4472665531818802E-2</v>
      </c>
      <c r="T596">
        <f t="shared" si="143"/>
        <v>2.6723986716794203E-5</v>
      </c>
      <c r="U596">
        <f t="shared" si="144"/>
        <v>2.4479857179143267E-2</v>
      </c>
      <c r="X596" s="1"/>
    </row>
    <row r="597" spans="1:24" x14ac:dyDescent="0.25">
      <c r="A597" s="7"/>
      <c r="B597">
        <f t="shared" si="129"/>
        <v>54.300000000000502</v>
      </c>
      <c r="C597">
        <f t="shared" si="130"/>
        <v>-349.17496710046828</v>
      </c>
      <c r="D597">
        <f t="shared" si="131"/>
        <v>536.53078104358633</v>
      </c>
      <c r="E597">
        <f t="shared" si="132"/>
        <v>-216.36149273648508</v>
      </c>
      <c r="F597">
        <f t="shared" si="133"/>
        <v>36287.327024952137</v>
      </c>
      <c r="G597">
        <f t="shared" si="134"/>
        <v>-5798.4880053379084</v>
      </c>
      <c r="H597">
        <f t="shared" si="135"/>
        <v>100980.59910025226</v>
      </c>
      <c r="I597">
        <f t="shared" si="136"/>
        <v>101146.94191024224</v>
      </c>
      <c r="J597" s="41">
        <f t="shared" si="137"/>
        <v>578.51324491873208</v>
      </c>
      <c r="K597">
        <f t="shared" si="138"/>
        <v>38.158307042711343</v>
      </c>
      <c r="L597">
        <f t="shared" si="139"/>
        <v>36.277486907674358</v>
      </c>
      <c r="M597" s="41">
        <f t="shared" si="140"/>
        <v>73.513431190329342</v>
      </c>
      <c r="N597" s="5">
        <f t="shared" si="141"/>
        <v>3.8377461874301447E-7</v>
      </c>
      <c r="O597" s="4">
        <f>SUM($N$54:N597)*0.1+$O$30</f>
        <v>5.5317686220935675E-6</v>
      </c>
      <c r="P597" s="4">
        <f>SUM($O$235:O597)</f>
        <v>5.9886917598842319E-4</v>
      </c>
      <c r="Q597" s="5">
        <f t="shared" si="142"/>
        <v>-6.6834303846907964E-6</v>
      </c>
      <c r="R597" s="4">
        <f>SUM($Q$54:Q597)*0.1+$O$8</f>
        <v>-2.682162427811887E-5</v>
      </c>
      <c r="S597" s="4">
        <f>SUM($R$235:R597)</f>
        <v>2.4445843907540683E-2</v>
      </c>
      <c r="T597">
        <f t="shared" si="143"/>
        <v>2.7386127747546833E-5</v>
      </c>
      <c r="U597">
        <f t="shared" si="144"/>
        <v>2.4453178293256543E-2</v>
      </c>
      <c r="X597" s="1"/>
    </row>
    <row r="598" spans="1:24" x14ac:dyDescent="0.25">
      <c r="A598" s="7"/>
      <c r="B598">
        <f t="shared" si="129"/>
        <v>54.400000000000503</v>
      </c>
      <c r="C598">
        <f t="shared" si="130"/>
        <v>-349.17496710046828</v>
      </c>
      <c r="D598">
        <f t="shared" si="131"/>
        <v>536.53078104358633</v>
      </c>
      <c r="E598">
        <f t="shared" si="132"/>
        <v>-216.36149273648508</v>
      </c>
      <c r="F598">
        <f t="shared" si="133"/>
        <v>36287.327024952137</v>
      </c>
      <c r="G598">
        <f t="shared" si="134"/>
        <v>-5820.1241546115571</v>
      </c>
      <c r="H598">
        <f t="shared" si="135"/>
        <v>101166.55795679049</v>
      </c>
      <c r="I598">
        <f t="shared" si="136"/>
        <v>101333.83587923503</v>
      </c>
      <c r="J598" s="41">
        <f t="shared" si="137"/>
        <v>578.51324491873208</v>
      </c>
      <c r="K598">
        <f t="shared" si="138"/>
        <v>38.22881394404294</v>
      </c>
      <c r="L598">
        <f t="shared" si="139"/>
        <v>36.277486907674358</v>
      </c>
      <c r="M598" s="41">
        <f t="shared" si="140"/>
        <v>73.550053600100824</v>
      </c>
      <c r="N598" s="5">
        <f t="shared" si="141"/>
        <v>3.8520661358907048E-7</v>
      </c>
      <c r="O598" s="4">
        <f>SUM($N$54:N598)*0.1+$O$30</f>
        <v>5.5702892834524749E-6</v>
      </c>
      <c r="P598" s="4">
        <f>SUM($O$235:O598)</f>
        <v>6.0443946527187562E-4</v>
      </c>
      <c r="Q598" s="5">
        <f t="shared" si="142"/>
        <v>-6.6957381258129901E-6</v>
      </c>
      <c r="R598" s="4">
        <f>SUM($Q$54:Q598)*0.1+$O$8</f>
        <v>-2.7491198090700159E-5</v>
      </c>
      <c r="S598" s="4">
        <f>SUM($R$235:R598)</f>
        <v>2.4418352709449982E-2</v>
      </c>
      <c r="T598">
        <f t="shared" si="143"/>
        <v>2.8049850180766769E-5</v>
      </c>
      <c r="U598">
        <f t="shared" si="144"/>
        <v>2.4425832557157218E-2</v>
      </c>
      <c r="X598" s="1"/>
    </row>
    <row r="599" spans="1:24" x14ac:dyDescent="0.25">
      <c r="A599" s="7"/>
      <c r="B599">
        <f t="shared" si="129"/>
        <v>54.500000000000504</v>
      </c>
      <c r="C599">
        <f t="shared" si="130"/>
        <v>-349.17496710046828</v>
      </c>
      <c r="D599">
        <f t="shared" si="131"/>
        <v>536.53078104358633</v>
      </c>
      <c r="E599">
        <f t="shared" si="132"/>
        <v>-216.36149273648508</v>
      </c>
      <c r="F599">
        <f t="shared" si="133"/>
        <v>36287.327024952137</v>
      </c>
      <c r="G599">
        <f t="shared" si="134"/>
        <v>-5841.7603038852058</v>
      </c>
      <c r="H599">
        <f t="shared" si="135"/>
        <v>101352.51681332871</v>
      </c>
      <c r="I599">
        <f t="shared" si="136"/>
        <v>101520.73102496912</v>
      </c>
      <c r="J599" s="41">
        <f t="shared" si="137"/>
        <v>578.51324491873208</v>
      </c>
      <c r="K599">
        <f t="shared" si="138"/>
        <v>38.299321289307436</v>
      </c>
      <c r="L599">
        <f t="shared" si="139"/>
        <v>36.277486907674358</v>
      </c>
      <c r="M599" s="41">
        <f t="shared" si="140"/>
        <v>73.586725570791998</v>
      </c>
      <c r="N599" s="5">
        <f t="shared" si="141"/>
        <v>3.866386084351265E-7</v>
      </c>
      <c r="O599" s="4">
        <f>SUM($N$54:N599)*0.1+$O$30</f>
        <v>5.6089531442959875E-6</v>
      </c>
      <c r="P599" s="4">
        <f>SUM($O$235:O599)</f>
        <v>6.1004841841617158E-4</v>
      </c>
      <c r="Q599" s="5">
        <f t="shared" si="142"/>
        <v>-6.7080458669351829E-6</v>
      </c>
      <c r="R599" s="4">
        <f>SUM($Q$54:Q599)*0.1+$O$8</f>
        <v>-2.8162002677393686E-5</v>
      </c>
      <c r="S599" s="4">
        <f>SUM($R$235:R599)</f>
        <v>2.4390190706772587E-2</v>
      </c>
      <c r="T599">
        <f t="shared" si="143"/>
        <v>2.8715131031852129E-5</v>
      </c>
      <c r="U599">
        <f t="shared" si="144"/>
        <v>2.4397818791554872E-2</v>
      </c>
      <c r="X599" s="1"/>
    </row>
    <row r="600" spans="1:24" x14ac:dyDescent="0.25">
      <c r="A600" s="7"/>
      <c r="B600">
        <f t="shared" si="129"/>
        <v>54.600000000000506</v>
      </c>
      <c r="C600">
        <f t="shared" si="130"/>
        <v>-349.17496710046828</v>
      </c>
      <c r="D600">
        <f t="shared" si="131"/>
        <v>536.53078104358633</v>
      </c>
      <c r="E600">
        <f t="shared" si="132"/>
        <v>-216.36149273648508</v>
      </c>
      <c r="F600">
        <f t="shared" si="133"/>
        <v>36287.327024952137</v>
      </c>
      <c r="G600">
        <f t="shared" si="134"/>
        <v>-5863.3964531588554</v>
      </c>
      <c r="H600">
        <f t="shared" si="135"/>
        <v>101538.47566986692</v>
      </c>
      <c r="I600">
        <f t="shared" si="136"/>
        <v>101707.62734095744</v>
      </c>
      <c r="J600" s="41">
        <f t="shared" si="137"/>
        <v>578.51324491873208</v>
      </c>
      <c r="K600">
        <f t="shared" si="138"/>
        <v>38.369829076057549</v>
      </c>
      <c r="L600">
        <f t="shared" si="139"/>
        <v>36.277486907674358</v>
      </c>
      <c r="M600" s="41">
        <f t="shared" si="140"/>
        <v>73.623447028343662</v>
      </c>
      <c r="N600" s="5">
        <f t="shared" si="141"/>
        <v>3.8807060328118256E-7</v>
      </c>
      <c r="O600" s="4">
        <f>SUM($N$54:N600)*0.1+$O$30</f>
        <v>5.6477602046241053E-6</v>
      </c>
      <c r="P600" s="4">
        <f>SUM($O$235:O600)</f>
        <v>6.1569617862079567E-4</v>
      </c>
      <c r="Q600" s="5">
        <f t="shared" si="142"/>
        <v>-6.7203536080573758E-6</v>
      </c>
      <c r="R600" s="4">
        <f>SUM($Q$54:Q600)*0.1+$O$8</f>
        <v>-2.8834038038199423E-5</v>
      </c>
      <c r="S600" s="4">
        <f>SUM($R$235:R600)</f>
        <v>2.4361356668734388E-2</v>
      </c>
      <c r="T600">
        <f t="shared" si="143"/>
        <v>2.9381949304245742E-5</v>
      </c>
      <c r="U600">
        <f t="shared" si="144"/>
        <v>2.4369135818195477E-2</v>
      </c>
      <c r="X600" s="1"/>
    </row>
    <row r="601" spans="1:24" x14ac:dyDescent="0.25">
      <c r="A601" s="7"/>
      <c r="B601">
        <f t="shared" si="129"/>
        <v>54.700000000000507</v>
      </c>
      <c r="C601">
        <f t="shared" si="130"/>
        <v>-349.17496710046828</v>
      </c>
      <c r="D601">
        <f t="shared" si="131"/>
        <v>536.53078104358633</v>
      </c>
      <c r="E601">
        <f t="shared" si="132"/>
        <v>-216.36149273648508</v>
      </c>
      <c r="F601">
        <f t="shared" si="133"/>
        <v>36287.327024952137</v>
      </c>
      <c r="G601">
        <f t="shared" si="134"/>
        <v>-5885.0326024325041</v>
      </c>
      <c r="H601">
        <f t="shared" si="135"/>
        <v>101724.43452640515</v>
      </c>
      <c r="I601">
        <f t="shared" si="136"/>
        <v>101894.52482076052</v>
      </c>
      <c r="J601" s="41">
        <f t="shared" si="137"/>
        <v>578.51324491873208</v>
      </c>
      <c r="K601">
        <f t="shared" si="138"/>
        <v>38.440337301863956</v>
      </c>
      <c r="L601">
        <f t="shared" si="139"/>
        <v>36.277486907674358</v>
      </c>
      <c r="M601" s="41">
        <f t="shared" si="140"/>
        <v>73.660217898744548</v>
      </c>
      <c r="N601" s="5">
        <f t="shared" si="141"/>
        <v>3.8950259812723858E-7</v>
      </c>
      <c r="O601" s="4">
        <f>SUM($N$54:N601)*0.1+$O$30</f>
        <v>5.6867104644368293E-6</v>
      </c>
      <c r="P601" s="4">
        <f>SUM($O$235:O601)</f>
        <v>6.2138288908523249E-4</v>
      </c>
      <c r="Q601" s="5">
        <f t="shared" si="142"/>
        <v>-6.7326613491795704E-6</v>
      </c>
      <c r="R601" s="4">
        <f>SUM($Q$54:Q601)*0.1+$O$8</f>
        <v>-2.9507304173117372E-5</v>
      </c>
      <c r="S601" s="4">
        <f>SUM($R$235:R601)</f>
        <v>2.4331849364561269E-2</v>
      </c>
      <c r="T601">
        <f t="shared" si="143"/>
        <v>3.0050285780191929E-5</v>
      </c>
      <c r="U601">
        <f t="shared" si="144"/>
        <v>2.4339782459885474E-2</v>
      </c>
      <c r="X601" s="1"/>
    </row>
    <row r="602" spans="1:24" x14ac:dyDescent="0.25">
      <c r="A602" s="7"/>
      <c r="B602">
        <f t="shared" si="129"/>
        <v>54.800000000000509</v>
      </c>
      <c r="C602">
        <f t="shared" si="130"/>
        <v>-349.17496710046828</v>
      </c>
      <c r="D602">
        <f t="shared" si="131"/>
        <v>536.53078104358633</v>
      </c>
      <c r="E602">
        <f t="shared" si="132"/>
        <v>-216.36149273648508</v>
      </c>
      <c r="F602">
        <f t="shared" si="133"/>
        <v>36287.327024952137</v>
      </c>
      <c r="G602">
        <f t="shared" si="134"/>
        <v>-5906.6687517061528</v>
      </c>
      <c r="H602">
        <f t="shared" si="135"/>
        <v>101910.39338294337</v>
      </c>
      <c r="I602">
        <f t="shared" si="136"/>
        <v>102081.42345798598</v>
      </c>
      <c r="J602" s="41">
        <f t="shared" si="137"/>
        <v>578.51324491873208</v>
      </c>
      <c r="K602">
        <f t="shared" si="138"/>
        <v>38.510845964315088</v>
      </c>
      <c r="L602">
        <f t="shared" si="139"/>
        <v>36.277486907674358</v>
      </c>
      <c r="M602" s="41">
        <f t="shared" si="140"/>
        <v>73.697038108031563</v>
      </c>
      <c r="N602" s="5">
        <f t="shared" si="141"/>
        <v>3.9093459297329459E-7</v>
      </c>
      <c r="O602" s="4">
        <f>SUM($N$54:N602)*0.1+$O$30</f>
        <v>5.7258039237341584E-6</v>
      </c>
      <c r="P602" s="4">
        <f>SUM($O$235:O602)</f>
        <v>6.2710869300896665E-4</v>
      </c>
      <c r="Q602" s="5">
        <f t="shared" si="142"/>
        <v>-6.7449690903017632E-6</v>
      </c>
      <c r="R602" s="4">
        <f>SUM($Q$54:Q602)*0.1+$O$8</f>
        <v>-3.0181801082147558E-5</v>
      </c>
      <c r="S602" s="4">
        <f>SUM($R$235:R602)</f>
        <v>2.430166756347912E-2</v>
      </c>
      <c r="T602">
        <f t="shared" si="143"/>
        <v>3.0720122837244205E-5</v>
      </c>
      <c r="U602">
        <f t="shared" si="144"/>
        <v>2.4309757540516539E-2</v>
      </c>
      <c r="X602" s="1"/>
    </row>
    <row r="603" spans="1:24" x14ac:dyDescent="0.25">
      <c r="A603" s="7"/>
      <c r="B603">
        <f t="shared" si="129"/>
        <v>54.90000000000051</v>
      </c>
      <c r="C603">
        <f t="shared" si="130"/>
        <v>-349.17496710046828</v>
      </c>
      <c r="D603">
        <f t="shared" si="131"/>
        <v>536.53078104358633</v>
      </c>
      <c r="E603">
        <f t="shared" si="132"/>
        <v>-216.36149273648508</v>
      </c>
      <c r="F603">
        <f t="shared" si="133"/>
        <v>36287.327024952137</v>
      </c>
      <c r="G603">
        <f t="shared" si="134"/>
        <v>-5928.3049009798015</v>
      </c>
      <c r="H603">
        <f t="shared" si="135"/>
        <v>102096.35223948158</v>
      </c>
      <c r="I603">
        <f t="shared" si="136"/>
        <v>102268.32324628813</v>
      </c>
      <c r="J603" s="41">
        <f t="shared" si="137"/>
        <v>578.51324491873208</v>
      </c>
      <c r="K603">
        <f t="shared" si="138"/>
        <v>38.581355061016993</v>
      </c>
      <c r="L603">
        <f t="shared" si="139"/>
        <v>36.277486907674358</v>
      </c>
      <c r="M603" s="41">
        <f t="shared" si="140"/>
        <v>73.733907582290215</v>
      </c>
      <c r="N603" s="5">
        <f t="shared" si="141"/>
        <v>3.9236658781935061E-7</v>
      </c>
      <c r="O603" s="4">
        <f>SUM($N$54:N603)*0.1+$O$30</f>
        <v>5.7650405825160937E-6</v>
      </c>
      <c r="P603" s="4">
        <f>SUM($O$235:O603)</f>
        <v>6.3287373359148275E-4</v>
      </c>
      <c r="Q603" s="5">
        <f t="shared" si="142"/>
        <v>-6.7572768314239561E-6</v>
      </c>
      <c r="R603" s="4">
        <f>SUM($Q$54:Q603)*0.1+$O$8</f>
        <v>-3.0857528765289955E-5</v>
      </c>
      <c r="S603" s="4">
        <f>SUM($R$235:R603)</f>
        <v>2.4270810034713829E-2</v>
      </c>
      <c r="T603">
        <f t="shared" si="143"/>
        <v>3.1391444286919237E-5</v>
      </c>
      <c r="U603">
        <f t="shared" si="144"/>
        <v>2.4279059885091013E-2</v>
      </c>
      <c r="X603" s="1"/>
    </row>
    <row r="604" spans="1:24" x14ac:dyDescent="0.25">
      <c r="A604" s="7"/>
      <c r="B604">
        <f t="shared" si="129"/>
        <v>55.000000000000512</v>
      </c>
      <c r="C604">
        <f t="shared" si="130"/>
        <v>-349.17496710046828</v>
      </c>
      <c r="D604">
        <f t="shared" si="131"/>
        <v>536.53078104358633</v>
      </c>
      <c r="E604">
        <f t="shared" si="132"/>
        <v>-216.36149273648508</v>
      </c>
      <c r="F604">
        <f t="shared" si="133"/>
        <v>36287.327024952137</v>
      </c>
      <c r="G604">
        <f t="shared" si="134"/>
        <v>-5949.9410502534502</v>
      </c>
      <c r="H604">
        <f t="shared" si="135"/>
        <v>102282.31109601981</v>
      </c>
      <c r="I604">
        <f t="shared" si="136"/>
        <v>102455.22417936758</v>
      </c>
      <c r="J604" s="41">
        <f t="shared" si="137"/>
        <v>578.51324491873208</v>
      </c>
      <c r="K604">
        <f t="shared" si="138"/>
        <v>38.651864589593188</v>
      </c>
      <c r="L604">
        <f t="shared" si="139"/>
        <v>36.277486907674358</v>
      </c>
      <c r="M604" s="41">
        <f t="shared" si="140"/>
        <v>73.770826247654981</v>
      </c>
      <c r="N604" s="5">
        <f t="shared" si="141"/>
        <v>3.9379858266540662E-7</v>
      </c>
      <c r="O604" s="4">
        <f>SUM($N$54:N604)*0.1+$O$30</f>
        <v>5.8044204407826342E-6</v>
      </c>
      <c r="P604" s="4">
        <f>SUM($O$235:O604)</f>
        <v>6.386781540322654E-4</v>
      </c>
      <c r="Q604" s="5">
        <f t="shared" si="142"/>
        <v>-6.7695845725461498E-6</v>
      </c>
      <c r="R604" s="4">
        <f>SUM($Q$54:Q604)*0.1+$O$8</f>
        <v>-3.1534487222544563E-5</v>
      </c>
      <c r="S604" s="4">
        <f>SUM($R$235:R604)</f>
        <v>2.4239275547491286E-2</v>
      </c>
      <c r="T604">
        <f t="shared" si="143"/>
        <v>3.206423523245489E-5</v>
      </c>
      <c r="U604">
        <f t="shared" si="144"/>
        <v>2.4247688319748072E-2</v>
      </c>
      <c r="X604" s="1"/>
    </row>
    <row r="605" spans="1:24" x14ac:dyDescent="0.25">
      <c r="A605" s="7"/>
      <c r="B605">
        <f t="shared" si="129"/>
        <v>55.100000000000513</v>
      </c>
      <c r="C605">
        <f t="shared" si="130"/>
        <v>-349.17496710046828</v>
      </c>
      <c r="D605">
        <f t="shared" si="131"/>
        <v>536.53078104358633</v>
      </c>
      <c r="E605">
        <f t="shared" si="132"/>
        <v>-216.36149273648508</v>
      </c>
      <c r="F605">
        <f t="shared" si="133"/>
        <v>36287.327024952137</v>
      </c>
      <c r="G605">
        <f t="shared" si="134"/>
        <v>-5971.5771995270989</v>
      </c>
      <c r="H605">
        <f t="shared" si="135"/>
        <v>102468.26995255802</v>
      </c>
      <c r="I605">
        <f t="shared" si="136"/>
        <v>102642.12625097074</v>
      </c>
      <c r="J605" s="41">
        <f t="shared" si="137"/>
        <v>578.51324491873208</v>
      </c>
      <c r="K605">
        <f t="shared" si="138"/>
        <v>38.722374547684467</v>
      </c>
      <c r="L605">
        <f t="shared" si="139"/>
        <v>36.277486907674358</v>
      </c>
      <c r="M605" s="41">
        <f t="shared" si="140"/>
        <v>73.807794030309665</v>
      </c>
      <c r="N605" s="5">
        <f t="shared" si="141"/>
        <v>3.9523057751146264E-7</v>
      </c>
      <c r="O605" s="4">
        <f>SUM($N$54:N605)*0.1+$O$30</f>
        <v>5.8439434985337799E-6</v>
      </c>
      <c r="P605" s="4">
        <f>SUM($O$235:O605)</f>
        <v>6.4452209753079921E-4</v>
      </c>
      <c r="Q605" s="5">
        <f t="shared" si="142"/>
        <v>-6.7818923136683427E-6</v>
      </c>
      <c r="R605" s="4">
        <f>SUM($Q$54:Q605)*0.1+$O$8</f>
        <v>-3.2212676453911409E-5</v>
      </c>
      <c r="S605" s="4">
        <f>SUM($R$235:R605)</f>
        <v>2.4207062871037376E-2</v>
      </c>
      <c r="T605">
        <f t="shared" si="143"/>
        <v>3.2738481943096166E-5</v>
      </c>
      <c r="U605">
        <f t="shared" si="144"/>
        <v>2.4215641671790609E-2</v>
      </c>
      <c r="X605" s="1"/>
    </row>
    <row r="606" spans="1:24" x14ac:dyDescent="0.25">
      <c r="A606" s="7"/>
      <c r="B606">
        <f t="shared" si="129"/>
        <v>55.200000000000514</v>
      </c>
      <c r="C606">
        <f t="shared" si="130"/>
        <v>-349.17496710046828</v>
      </c>
      <c r="D606">
        <f t="shared" si="131"/>
        <v>536.53078104358633</v>
      </c>
      <c r="E606">
        <f t="shared" si="132"/>
        <v>-216.36149273648508</v>
      </c>
      <c r="F606">
        <f t="shared" si="133"/>
        <v>36287.327024952137</v>
      </c>
      <c r="G606">
        <f t="shared" si="134"/>
        <v>-5993.2133488007476</v>
      </c>
      <c r="H606">
        <f t="shared" si="135"/>
        <v>102654.22880909624</v>
      </c>
      <c r="I606">
        <f t="shared" si="136"/>
        <v>102829.02945488947</v>
      </c>
      <c r="J606" s="41">
        <f t="shared" si="137"/>
        <v>578.51324491873208</v>
      </c>
      <c r="K606">
        <f t="shared" si="138"/>
        <v>38.792884932948773</v>
      </c>
      <c r="L606">
        <f t="shared" si="139"/>
        <v>36.277486907674358</v>
      </c>
      <c r="M606" s="41">
        <f t="shared" si="140"/>
        <v>73.844810856487797</v>
      </c>
      <c r="N606" s="5">
        <f t="shared" si="141"/>
        <v>3.9666257235751865E-7</v>
      </c>
      <c r="O606" s="4">
        <f>SUM($N$54:N606)*0.1+$O$30</f>
        <v>5.8836097557695326E-6</v>
      </c>
      <c r="P606" s="4">
        <f>SUM($O$235:O606)</f>
        <v>6.5040570728656878E-4</v>
      </c>
      <c r="Q606" s="5">
        <f t="shared" si="142"/>
        <v>-6.7942000547905355E-6</v>
      </c>
      <c r="R606" s="4">
        <f>SUM($Q$54:Q606)*0.1+$O$8</f>
        <v>-3.2892096459390439E-5</v>
      </c>
      <c r="S606" s="4">
        <f>SUM($R$235:R606)</f>
        <v>2.4174170774577987E-2</v>
      </c>
      <c r="T606">
        <f t="shared" si="143"/>
        <v>3.3414171742720653E-5</v>
      </c>
      <c r="U606">
        <f t="shared" si="144"/>
        <v>2.4182918769712878E-2</v>
      </c>
      <c r="X606" s="1"/>
    </row>
    <row r="607" spans="1:24" x14ac:dyDescent="0.25">
      <c r="A607" s="7"/>
      <c r="B607">
        <f t="shared" si="129"/>
        <v>55.300000000000516</v>
      </c>
      <c r="C607">
        <f t="shared" si="130"/>
        <v>-349.17496710046828</v>
      </c>
      <c r="D607">
        <f t="shared" si="131"/>
        <v>536.53078104358633</v>
      </c>
      <c r="E607">
        <f t="shared" si="132"/>
        <v>-216.36149273648508</v>
      </c>
      <c r="F607">
        <f t="shared" si="133"/>
        <v>36287.327024952137</v>
      </c>
      <c r="G607">
        <f t="shared" si="134"/>
        <v>-6014.8494980743972</v>
      </c>
      <c r="H607">
        <f t="shared" si="135"/>
        <v>102840.18766563447</v>
      </c>
      <c r="I607">
        <f t="shared" si="136"/>
        <v>103015.93378496068</v>
      </c>
      <c r="J607" s="41">
        <f t="shared" si="137"/>
        <v>578.51324491873208</v>
      </c>
      <c r="K607">
        <f t="shared" si="138"/>
        <v>38.863395743061041</v>
      </c>
      <c r="L607">
        <f t="shared" si="139"/>
        <v>36.277486907674358</v>
      </c>
      <c r="M607" s="41">
        <f t="shared" si="140"/>
        <v>73.881876652472954</v>
      </c>
      <c r="N607" s="5">
        <f t="shared" si="141"/>
        <v>3.9809456720357472E-7</v>
      </c>
      <c r="O607" s="4">
        <f>SUM($N$54:N607)*0.1+$O$30</f>
        <v>5.9234192124898897E-6</v>
      </c>
      <c r="P607" s="4">
        <f>SUM($O$235:O607)</f>
        <v>6.5632912649905872E-4</v>
      </c>
      <c r="Q607" s="5">
        <f t="shared" si="142"/>
        <v>-6.8065077959127301E-6</v>
      </c>
      <c r="R607" s="4">
        <f>SUM($Q$54:Q607)*0.1+$O$8</f>
        <v>-3.3572747238981733E-5</v>
      </c>
      <c r="S607" s="4">
        <f>SUM($R$235:R607)</f>
        <v>2.4140598027339005E-2</v>
      </c>
      <c r="T607">
        <f t="shared" si="143"/>
        <v>3.4091292910939152E-5</v>
      </c>
      <c r="U607">
        <f t="shared" si="144"/>
        <v>2.4149518443228945E-2</v>
      </c>
      <c r="X607" s="1"/>
    </row>
    <row r="608" spans="1:24" x14ac:dyDescent="0.25">
      <c r="A608" s="7"/>
      <c r="B608">
        <f t="shared" si="129"/>
        <v>55.400000000000517</v>
      </c>
      <c r="C608">
        <f t="shared" si="130"/>
        <v>-349.17496710046828</v>
      </c>
      <c r="D608">
        <f t="shared" si="131"/>
        <v>536.53078104358633</v>
      </c>
      <c r="E608">
        <f t="shared" si="132"/>
        <v>-216.36149273648508</v>
      </c>
      <c r="F608">
        <f t="shared" si="133"/>
        <v>36287.327024952137</v>
      </c>
      <c r="G608">
        <f t="shared" si="134"/>
        <v>-6036.4856473480459</v>
      </c>
      <c r="H608">
        <f t="shared" si="135"/>
        <v>103026.14652217268</v>
      </c>
      <c r="I608">
        <f t="shared" si="136"/>
        <v>103202.83923506578</v>
      </c>
      <c r="J608" s="41">
        <f t="shared" si="137"/>
        <v>578.51324491873208</v>
      </c>
      <c r="K608">
        <f t="shared" si="138"/>
        <v>38.933906975712993</v>
      </c>
      <c r="L608">
        <f t="shared" si="139"/>
        <v>36.277486907674358</v>
      </c>
      <c r="M608" s="41">
        <f t="shared" si="140"/>
        <v>73.918991344599164</v>
      </c>
      <c r="N608" s="5">
        <f t="shared" si="141"/>
        <v>3.9952656204963073E-7</v>
      </c>
      <c r="O608" s="4">
        <f>SUM($N$54:N608)*0.1+$O$30</f>
        <v>5.9633718686948529E-6</v>
      </c>
      <c r="P608" s="4">
        <f>SUM($O$235:O608)</f>
        <v>6.6229249836775362E-4</v>
      </c>
      <c r="Q608" s="5">
        <f t="shared" si="142"/>
        <v>-6.8188155370349229E-6</v>
      </c>
      <c r="R608" s="4">
        <f>SUM($Q$54:Q608)*0.1+$O$8</f>
        <v>-3.4254628792685212E-5</v>
      </c>
      <c r="S608" s="4">
        <f>SUM($R$235:R608)</f>
        <v>2.410634339854632E-2</v>
      </c>
      <c r="T608">
        <f t="shared" si="143"/>
        <v>3.476983459507681E-5</v>
      </c>
      <c r="U608">
        <f t="shared" si="144"/>
        <v>2.4115439523301911E-2</v>
      </c>
      <c r="X608" s="1"/>
    </row>
    <row r="609" spans="1:24" x14ac:dyDescent="0.25">
      <c r="A609" s="7"/>
      <c r="B609">
        <f t="shared" si="129"/>
        <v>55.500000000000519</v>
      </c>
      <c r="C609">
        <f t="shared" si="130"/>
        <v>-349.17496710046828</v>
      </c>
      <c r="D609">
        <f t="shared" si="131"/>
        <v>536.53078104358633</v>
      </c>
      <c r="E609">
        <f t="shared" si="132"/>
        <v>-216.36149273648508</v>
      </c>
      <c r="F609">
        <f t="shared" si="133"/>
        <v>36287.327024952137</v>
      </c>
      <c r="G609">
        <f t="shared" si="134"/>
        <v>-6058.1217966216946</v>
      </c>
      <c r="H609">
        <f t="shared" si="135"/>
        <v>103212.1053787109</v>
      </c>
      <c r="I609">
        <f t="shared" si="136"/>
        <v>103389.74579913051</v>
      </c>
      <c r="J609" s="41">
        <f t="shared" si="137"/>
        <v>578.51324491873208</v>
      </c>
      <c r="K609">
        <f t="shared" si="138"/>
        <v>39.004418628613081</v>
      </c>
      <c r="L609">
        <f t="shared" si="139"/>
        <v>36.277486907674358</v>
      </c>
      <c r="M609" s="41">
        <f t="shared" si="140"/>
        <v>73.956154859251257</v>
      </c>
      <c r="N609" s="5">
        <f t="shared" si="141"/>
        <v>4.0095855689568669E-7</v>
      </c>
      <c r="O609" s="4">
        <f>SUM($N$54:N609)*0.1+$O$30</f>
        <v>6.0034677243844221E-6</v>
      </c>
      <c r="P609" s="4">
        <f>SUM($O$235:O609)</f>
        <v>6.6829596609213799E-4</v>
      </c>
      <c r="Q609" s="5">
        <f t="shared" si="142"/>
        <v>-6.8311232781571158E-6</v>
      </c>
      <c r="R609" s="4">
        <f>SUM($Q$54:Q609)*0.1+$O$8</f>
        <v>-3.4937741120500928E-5</v>
      </c>
      <c r="S609" s="4">
        <f>SUM($R$235:R609)</f>
        <v>2.4071405657425819E-2</v>
      </c>
      <c r="T609">
        <f t="shared" si="143"/>
        <v>3.5449786731669725E-5</v>
      </c>
      <c r="U609">
        <f t="shared" si="144"/>
        <v>2.4080680842174015E-2</v>
      </c>
      <c r="X609" s="1"/>
    </row>
    <row r="610" spans="1:24" x14ac:dyDescent="0.25">
      <c r="A610" s="7"/>
      <c r="B610">
        <f t="shared" si="129"/>
        <v>55.60000000000052</v>
      </c>
      <c r="C610">
        <f t="shared" si="130"/>
        <v>-349.17496710046828</v>
      </c>
      <c r="D610">
        <f t="shared" si="131"/>
        <v>536.53078104358633</v>
      </c>
      <c r="E610">
        <f t="shared" si="132"/>
        <v>-216.36149273648508</v>
      </c>
      <c r="F610">
        <f t="shared" si="133"/>
        <v>36287.327024952137</v>
      </c>
      <c r="G610">
        <f t="shared" si="134"/>
        <v>-6079.7579458953433</v>
      </c>
      <c r="H610">
        <f t="shared" si="135"/>
        <v>103398.06423524913</v>
      </c>
      <c r="I610">
        <f t="shared" si="136"/>
        <v>103576.65347112437</v>
      </c>
      <c r="J610" s="41">
        <f t="shared" si="137"/>
        <v>578.51324491873208</v>
      </c>
      <c r="K610">
        <f t="shared" si="138"/>
        <v>39.074930699486252</v>
      </c>
      <c r="L610">
        <f t="shared" si="139"/>
        <v>36.277486907674358</v>
      </c>
      <c r="M610" s="41">
        <f t="shared" si="140"/>
        <v>73.993367122865195</v>
      </c>
      <c r="N610" s="5">
        <f t="shared" si="141"/>
        <v>4.0239055174174271E-7</v>
      </c>
      <c r="O610" s="4">
        <f>SUM($N$54:N610)*0.1+$O$30</f>
        <v>6.0437067795585966E-6</v>
      </c>
      <c r="P610" s="4">
        <f>SUM($O$235:O610)</f>
        <v>6.7433967287169655E-4</v>
      </c>
      <c r="Q610" s="5">
        <f t="shared" si="142"/>
        <v>-6.8434310192793095E-6</v>
      </c>
      <c r="R610" s="4">
        <f>SUM($Q$54:Q610)*0.1+$O$8</f>
        <v>-3.5622084222428855E-5</v>
      </c>
      <c r="S610" s="4">
        <f>SUM($R$235:R610)</f>
        <v>2.4035783573203389E-2</v>
      </c>
      <c r="T610">
        <f t="shared" si="143"/>
        <v>3.613113997630157E-5</v>
      </c>
      <c r="U610">
        <f t="shared" si="144"/>
        <v>2.4045241233397571E-2</v>
      </c>
      <c r="X610" s="1"/>
    </row>
    <row r="611" spans="1:24" x14ac:dyDescent="0.25">
      <c r="A611" s="7"/>
      <c r="B611">
        <f t="shared" si="129"/>
        <v>55.700000000000522</v>
      </c>
      <c r="C611">
        <f t="shared" si="130"/>
        <v>-349.17496710046828</v>
      </c>
      <c r="D611">
        <f t="shared" si="131"/>
        <v>536.53078104358633</v>
      </c>
      <c r="E611">
        <f t="shared" si="132"/>
        <v>-216.36149273648508</v>
      </c>
      <c r="F611">
        <f t="shared" si="133"/>
        <v>36287.327024952137</v>
      </c>
      <c r="G611">
        <f t="shared" si="134"/>
        <v>-6101.394095168992</v>
      </c>
      <c r="H611">
        <f t="shared" si="135"/>
        <v>103584.02309178734</v>
      </c>
      <c r="I611">
        <f t="shared" si="136"/>
        <v>103763.56224506027</v>
      </c>
      <c r="J611" s="41">
        <f t="shared" si="137"/>
        <v>578.51324491873208</v>
      </c>
      <c r="K611">
        <f t="shared" si="138"/>
        <v>39.145443186073855</v>
      </c>
      <c r="L611">
        <f t="shared" si="139"/>
        <v>36.277486907674358</v>
      </c>
      <c r="M611" s="41">
        <f t="shared" si="140"/>
        <v>74.030628061928468</v>
      </c>
      <c r="N611" s="5">
        <f t="shared" si="141"/>
        <v>4.0382254658779872E-7</v>
      </c>
      <c r="O611" s="4">
        <f>SUM($N$54:N611)*0.1+$O$30</f>
        <v>6.0840890342173763E-6</v>
      </c>
      <c r="P611" s="4">
        <f>SUM($O$235:O611)</f>
        <v>6.8042376190591389E-4</v>
      </c>
      <c r="Q611" s="5">
        <f t="shared" si="142"/>
        <v>-6.8557387604015032E-6</v>
      </c>
      <c r="R611" s="4">
        <f>SUM($Q$54:Q611)*0.1+$O$8</f>
        <v>-3.6307658098468993E-5</v>
      </c>
      <c r="S611" s="4">
        <f>SUM($R$235:R611)</f>
        <v>2.3999475915104922E-2</v>
      </c>
      <c r="T611">
        <f t="shared" si="143"/>
        <v>3.6813885640768826E-5</v>
      </c>
      <c r="U611">
        <f t="shared" si="144"/>
        <v>2.4009119531866789E-2</v>
      </c>
      <c r="X611" s="1"/>
    </row>
    <row r="612" spans="1:24" x14ac:dyDescent="0.25">
      <c r="A612" s="7"/>
      <c r="B612">
        <f t="shared" si="129"/>
        <v>55.800000000000523</v>
      </c>
      <c r="C612">
        <f t="shared" si="130"/>
        <v>-349.17496710046828</v>
      </c>
      <c r="D612">
        <f t="shared" si="131"/>
        <v>536.53078104358633</v>
      </c>
      <c r="E612">
        <f t="shared" si="132"/>
        <v>-216.36149273648508</v>
      </c>
      <c r="F612">
        <f t="shared" si="133"/>
        <v>36287.327024952137</v>
      </c>
      <c r="G612">
        <f t="shared" si="134"/>
        <v>-6123.0302444426407</v>
      </c>
      <c r="H612">
        <f t="shared" si="135"/>
        <v>103769.98194832556</v>
      </c>
      <c r="I612">
        <f t="shared" si="136"/>
        <v>103950.47211499412</v>
      </c>
      <c r="J612" s="41">
        <f t="shared" si="137"/>
        <v>578.51324491873208</v>
      </c>
      <c r="K612">
        <f t="shared" si="138"/>
        <v>39.215956086133431</v>
      </c>
      <c r="L612">
        <f t="shared" si="139"/>
        <v>36.277486907674358</v>
      </c>
      <c r="M612" s="41">
        <f t="shared" si="140"/>
        <v>74.067937602980408</v>
      </c>
      <c r="N612" s="5">
        <f t="shared" si="141"/>
        <v>4.0525454143385474E-7</v>
      </c>
      <c r="O612" s="4">
        <f>SUM($N$54:N612)*0.1+$O$30</f>
        <v>6.1246144883607613E-6</v>
      </c>
      <c r="P612" s="4">
        <f>SUM($O$235:O612)</f>
        <v>6.8654837639427462E-4</v>
      </c>
      <c r="Q612" s="5">
        <f t="shared" si="142"/>
        <v>-6.8680465015236961E-6</v>
      </c>
      <c r="R612" s="4">
        <f>SUM($Q$54:Q612)*0.1+$O$8</f>
        <v>-3.6994462748621369E-5</v>
      </c>
      <c r="S612" s="4">
        <f>SUM($R$235:R612)</f>
        <v>2.3962481452356299E-2</v>
      </c>
      <c r="T612">
        <f t="shared" si="143"/>
        <v>3.7498015636699664E-5</v>
      </c>
      <c r="U612">
        <f t="shared" si="144"/>
        <v>2.3972314573850587E-2</v>
      </c>
      <c r="X612" s="1"/>
    </row>
    <row r="613" spans="1:24" x14ac:dyDescent="0.25">
      <c r="A613" s="7"/>
      <c r="B613">
        <f t="shared" si="129"/>
        <v>55.900000000000524</v>
      </c>
      <c r="C613">
        <f t="shared" si="130"/>
        <v>-349.17496710046828</v>
      </c>
      <c r="D613">
        <f t="shared" si="131"/>
        <v>536.53078104358633</v>
      </c>
      <c r="E613">
        <f t="shared" si="132"/>
        <v>-216.36149273648508</v>
      </c>
      <c r="F613">
        <f t="shared" si="133"/>
        <v>36287.327024952137</v>
      </c>
      <c r="G613">
        <f t="shared" si="134"/>
        <v>-6144.6663937162893</v>
      </c>
      <c r="H613">
        <f t="shared" si="135"/>
        <v>103955.94080486379</v>
      </c>
      <c r="I613">
        <f t="shared" si="136"/>
        <v>104137.38307502455</v>
      </c>
      <c r="J613" s="41">
        <f t="shared" si="137"/>
        <v>578.51324491873208</v>
      </c>
      <c r="K613">
        <f t="shared" si="138"/>
        <v>39.286469397438665</v>
      </c>
      <c r="L613">
        <f t="shared" si="139"/>
        <v>36.277486907674358</v>
      </c>
      <c r="M613" s="41">
        <f t="shared" si="140"/>
        <v>74.105295672612613</v>
      </c>
      <c r="N613" s="5">
        <f t="shared" si="141"/>
        <v>4.0668653627991075E-7</v>
      </c>
      <c r="O613" s="4">
        <f>SUM($N$54:N613)*0.1+$O$30</f>
        <v>6.1652831419887524E-6</v>
      </c>
      <c r="P613" s="4">
        <f>SUM($O$235:O613)</f>
        <v>6.9271365953626335E-4</v>
      </c>
      <c r="Q613" s="5">
        <f t="shared" si="142"/>
        <v>-6.8803542426458898E-6</v>
      </c>
      <c r="R613" s="4">
        <f>SUM($Q$54:Q613)*0.1+$O$8</f>
        <v>-3.7682498172885982E-5</v>
      </c>
      <c r="S613" s="4">
        <f>SUM($R$235:R613)</f>
        <v>2.3924798954183413E-2</v>
      </c>
      <c r="T613">
        <f t="shared" si="143"/>
        <v>3.8183522424868634E-5</v>
      </c>
      <c r="U613">
        <f t="shared" si="144"/>
        <v>2.3934825197026277E-2</v>
      </c>
      <c r="X613" s="1"/>
    </row>
    <row r="614" spans="1:24" x14ac:dyDescent="0.25">
      <c r="A614" s="7"/>
      <c r="B614">
        <f t="shared" si="129"/>
        <v>56.000000000000526</v>
      </c>
      <c r="C614">
        <f t="shared" si="130"/>
        <v>-349.17496710046828</v>
      </c>
      <c r="D614">
        <f t="shared" si="131"/>
        <v>536.53078104358633</v>
      </c>
      <c r="E614">
        <f t="shared" si="132"/>
        <v>-216.36149273648508</v>
      </c>
      <c r="F614">
        <f t="shared" si="133"/>
        <v>36287.327024952137</v>
      </c>
      <c r="G614">
        <f t="shared" si="134"/>
        <v>-6166.302542989938</v>
      </c>
      <c r="H614">
        <f t="shared" si="135"/>
        <v>104141.899661402</v>
      </c>
      <c r="I614">
        <f t="shared" si="136"/>
        <v>104324.29511929235</v>
      </c>
      <c r="J614" s="41">
        <f t="shared" si="137"/>
        <v>578.51324491873208</v>
      </c>
      <c r="K614">
        <f t="shared" si="138"/>
        <v>39.356983117779123</v>
      </c>
      <c r="L614">
        <f t="shared" si="139"/>
        <v>36.277486907674358</v>
      </c>
      <c r="M614" s="41">
        <f t="shared" si="140"/>
        <v>74.142702197469205</v>
      </c>
      <c r="N614" s="5">
        <f t="shared" si="141"/>
        <v>4.0811853112596677E-7</v>
      </c>
      <c r="O614" s="4">
        <f>SUM($N$54:N614)*0.1+$O$30</f>
        <v>6.2060949951013495E-6</v>
      </c>
      <c r="P614" s="4">
        <f>SUM($O$235:O614)</f>
        <v>6.9891975453136468E-4</v>
      </c>
      <c r="Q614" s="5">
        <f t="shared" si="142"/>
        <v>-6.8926619837680826E-6</v>
      </c>
      <c r="R614" s="4">
        <f>SUM($Q$54:Q614)*0.1+$O$8</f>
        <v>-3.837176437126278E-5</v>
      </c>
      <c r="S614" s="4">
        <f>SUM($R$235:R614)</f>
        <v>2.388642718981215E-2</v>
      </c>
      <c r="T614">
        <f t="shared" si="143"/>
        <v>3.887039896954923E-5</v>
      </c>
      <c r="U614">
        <f t="shared" si="144"/>
        <v>2.3896650240514284E-2</v>
      </c>
      <c r="X614" s="1"/>
    </row>
    <row r="615" spans="1:24" x14ac:dyDescent="0.25">
      <c r="A615" s="7"/>
      <c r="B615">
        <f t="shared" si="129"/>
        <v>56.100000000000527</v>
      </c>
      <c r="C615">
        <f t="shared" si="130"/>
        <v>-349.17496710046828</v>
      </c>
      <c r="D615">
        <f t="shared" si="131"/>
        <v>536.53078104358633</v>
      </c>
      <c r="E615">
        <f t="shared" si="132"/>
        <v>-216.36149273648508</v>
      </c>
      <c r="F615">
        <f t="shared" si="133"/>
        <v>36287.327024952137</v>
      </c>
      <c r="G615">
        <f t="shared" si="134"/>
        <v>-6187.9386922635877</v>
      </c>
      <c r="H615">
        <f t="shared" si="135"/>
        <v>104327.85851794021</v>
      </c>
      <c r="I615">
        <f t="shared" si="136"/>
        <v>104511.20824198026</v>
      </c>
      <c r="J615" s="41">
        <f t="shared" si="137"/>
        <v>578.51324491873208</v>
      </c>
      <c r="K615">
        <f t="shared" si="138"/>
        <v>39.427497244960215</v>
      </c>
      <c r="L615">
        <f t="shared" si="139"/>
        <v>36.277486907674358</v>
      </c>
      <c r="M615" s="41">
        <f t="shared" si="140"/>
        <v>74.180157104247215</v>
      </c>
      <c r="N615" s="5">
        <f t="shared" si="141"/>
        <v>4.0955052597202283E-7</v>
      </c>
      <c r="O615" s="4">
        <f>SUM($N$54:N615)*0.1+$O$30</f>
        <v>6.2470500476985511E-6</v>
      </c>
      <c r="P615" s="4">
        <f>SUM($O$235:O615)</f>
        <v>7.0516680457906322E-4</v>
      </c>
      <c r="Q615" s="5">
        <f t="shared" si="142"/>
        <v>-6.9049697248902755E-6</v>
      </c>
      <c r="R615" s="4">
        <f>SUM($Q$54:Q615)*0.1+$O$8</f>
        <v>-3.9062261343751815E-5</v>
      </c>
      <c r="S615" s="4">
        <f>SUM($R$235:R615)</f>
        <v>2.3847364928468399E-2</v>
      </c>
      <c r="T615">
        <f t="shared" si="143"/>
        <v>3.9558638697331558E-5</v>
      </c>
      <c r="U615">
        <f t="shared" si="144"/>
        <v>2.38577885449139E-2</v>
      </c>
      <c r="X615" s="1"/>
    </row>
    <row r="616" spans="1:24" x14ac:dyDescent="0.25">
      <c r="A616" s="7"/>
      <c r="B616">
        <f t="shared" si="129"/>
        <v>56.200000000000529</v>
      </c>
      <c r="C616">
        <f t="shared" si="130"/>
        <v>-349.17496710046828</v>
      </c>
      <c r="D616">
        <f t="shared" si="131"/>
        <v>536.53078104358633</v>
      </c>
      <c r="E616">
        <f t="shared" si="132"/>
        <v>-216.36149273648508</v>
      </c>
      <c r="F616">
        <f t="shared" si="133"/>
        <v>36287.327024952137</v>
      </c>
      <c r="G616">
        <f t="shared" si="134"/>
        <v>-6209.5748415372364</v>
      </c>
      <c r="H616">
        <f t="shared" si="135"/>
        <v>104513.81737447844</v>
      </c>
      <c r="I616">
        <f t="shared" si="136"/>
        <v>104698.12243731253</v>
      </c>
      <c r="J616" s="41">
        <f t="shared" si="137"/>
        <v>578.51324491873208</v>
      </c>
      <c r="K616">
        <f t="shared" si="138"/>
        <v>39.498011776803004</v>
      </c>
      <c r="L616">
        <f t="shared" si="139"/>
        <v>36.277486907674358</v>
      </c>
      <c r="M616" s="41">
        <f t="shared" si="140"/>
        <v>74.217660319696975</v>
      </c>
      <c r="N616" s="5">
        <f t="shared" si="141"/>
        <v>4.1098252081807885E-7</v>
      </c>
      <c r="O616" s="4">
        <f>SUM($N$54:N616)*0.1+$O$30</f>
        <v>6.2881482997803596E-6</v>
      </c>
      <c r="P616" s="4">
        <f>SUM($O$235:O616)</f>
        <v>7.1145495287884357E-4</v>
      </c>
      <c r="Q616" s="5">
        <f t="shared" si="142"/>
        <v>-6.9172774660124701E-6</v>
      </c>
      <c r="R616" s="4">
        <f>SUM($Q$54:Q616)*0.1+$O$8</f>
        <v>-3.9753989090353061E-5</v>
      </c>
      <c r="S616" s="4">
        <f>SUM($R$235:R616)</f>
        <v>2.3807610939378044E-2</v>
      </c>
      <c r="T616">
        <f t="shared" si="143"/>
        <v>4.0248235459904834E-5</v>
      </c>
      <c r="U616">
        <f t="shared" si="144"/>
        <v>2.3818238952340053E-2</v>
      </c>
      <c r="X616" s="1"/>
    </row>
    <row r="617" spans="1:24" x14ac:dyDescent="0.25">
      <c r="A617" s="7"/>
      <c r="B617">
        <f t="shared" si="129"/>
        <v>56.30000000000053</v>
      </c>
      <c r="C617">
        <f t="shared" si="130"/>
        <v>-349.17496710046828</v>
      </c>
      <c r="D617">
        <f t="shared" si="131"/>
        <v>536.53078104358633</v>
      </c>
      <c r="E617">
        <f t="shared" si="132"/>
        <v>-216.36149273648508</v>
      </c>
      <c r="F617">
        <f t="shared" si="133"/>
        <v>36287.327024952137</v>
      </c>
      <c r="G617">
        <f t="shared" si="134"/>
        <v>-6231.2109908108851</v>
      </c>
      <c r="H617">
        <f t="shared" si="135"/>
        <v>104699.77623101666</v>
      </c>
      <c r="I617">
        <f t="shared" si="136"/>
        <v>104885.03769955448</v>
      </c>
      <c r="J617" s="41">
        <f t="shared" si="137"/>
        <v>578.51324491873208</v>
      </c>
      <c r="K617">
        <f t="shared" si="138"/>
        <v>39.568526711144038</v>
      </c>
      <c r="L617">
        <f t="shared" si="139"/>
        <v>36.277486907674358</v>
      </c>
      <c r="M617" s="41">
        <f t="shared" si="140"/>
        <v>74.255211770622367</v>
      </c>
      <c r="N617" s="5">
        <f t="shared" si="141"/>
        <v>4.1241451566413486E-7</v>
      </c>
      <c r="O617" s="4">
        <f>SUM($N$54:N617)*0.1+$O$30</f>
        <v>6.3293897513467724E-6</v>
      </c>
      <c r="P617" s="4">
        <f>SUM($O$235:O617)</f>
        <v>7.1778434263019034E-4</v>
      </c>
      <c r="Q617" s="5">
        <f t="shared" si="142"/>
        <v>-6.9295852071346629E-6</v>
      </c>
      <c r="R617" s="4">
        <f>SUM($Q$54:Q617)*0.1+$O$8</f>
        <v>-4.0446947611066518E-5</v>
      </c>
      <c r="S617" s="4">
        <f>SUM($R$235:R617)</f>
        <v>2.3767163991766978E-2</v>
      </c>
      <c r="T617">
        <f t="shared" si="143"/>
        <v>4.0939183500368115E-5</v>
      </c>
      <c r="U617">
        <f t="shared" si="144"/>
        <v>2.3778000306461222E-2</v>
      </c>
      <c r="X617" s="1"/>
    </row>
    <row r="618" spans="1:24" x14ac:dyDescent="0.25">
      <c r="A618" s="7"/>
      <c r="B618">
        <f t="shared" si="129"/>
        <v>56.400000000000531</v>
      </c>
      <c r="C618">
        <f t="shared" si="130"/>
        <v>-349.17496710046828</v>
      </c>
      <c r="D618">
        <f t="shared" si="131"/>
        <v>536.53078104358633</v>
      </c>
      <c r="E618">
        <f t="shared" si="132"/>
        <v>-216.36149273648508</v>
      </c>
      <c r="F618">
        <f t="shared" si="133"/>
        <v>36287.327024952137</v>
      </c>
      <c r="G618">
        <f t="shared" si="134"/>
        <v>-6252.8471400845337</v>
      </c>
      <c r="H618">
        <f t="shared" si="135"/>
        <v>104885.73508755486</v>
      </c>
      <c r="I618">
        <f t="shared" si="136"/>
        <v>105071.95402301225</v>
      </c>
      <c r="J618" s="41">
        <f t="shared" si="137"/>
        <v>578.51324491873208</v>
      </c>
      <c r="K618">
        <f t="shared" si="138"/>
        <v>39.639042045835282</v>
      </c>
      <c r="L618">
        <f t="shared" si="139"/>
        <v>36.277486907674358</v>
      </c>
      <c r="M618" s="41">
        <f t="shared" si="140"/>
        <v>74.292811383881215</v>
      </c>
      <c r="N618" s="5">
        <f t="shared" si="141"/>
        <v>4.1384651051019088E-7</v>
      </c>
      <c r="O618" s="4">
        <f>SUM($N$54:N618)*0.1+$O$30</f>
        <v>6.3707744023977914E-6</v>
      </c>
      <c r="P618" s="4">
        <f>SUM($O$235:O618)</f>
        <v>7.2415511703258814E-4</v>
      </c>
      <c r="Q618" s="5">
        <f t="shared" si="142"/>
        <v>-6.9418929482568549E-6</v>
      </c>
      <c r="R618" s="4">
        <f>SUM($Q$54:Q618)*0.1+$O$8</f>
        <v>-4.1141136905892213E-5</v>
      </c>
      <c r="S618" s="4">
        <f>SUM($R$235:R618)</f>
        <v>2.3726022854861088E-2</v>
      </c>
      <c r="T618">
        <f t="shared" si="143"/>
        <v>4.1631477422685988E-5</v>
      </c>
      <c r="U618">
        <f t="shared" si="144"/>
        <v>2.3737071452538436E-2</v>
      </c>
      <c r="X618" s="1"/>
    </row>
    <row r="619" spans="1:24" x14ac:dyDescent="0.25">
      <c r="A619" s="7"/>
      <c r="B619">
        <f t="shared" ref="B619:B682" si="145">B618+0.1</f>
        <v>56.500000000000533</v>
      </c>
      <c r="C619">
        <f t="shared" si="130"/>
        <v>-349.17496710046828</v>
      </c>
      <c r="D619">
        <f t="shared" si="131"/>
        <v>536.53078104358633</v>
      </c>
      <c r="E619">
        <f t="shared" si="132"/>
        <v>-216.36149273648508</v>
      </c>
      <c r="F619">
        <f t="shared" si="133"/>
        <v>36287.327024952137</v>
      </c>
      <c r="G619">
        <f t="shared" si="134"/>
        <v>-6274.4832893581824</v>
      </c>
      <c r="H619">
        <f t="shared" si="135"/>
        <v>105071.69394409309</v>
      </c>
      <c r="I619">
        <f t="shared" si="136"/>
        <v>105258.87140203244</v>
      </c>
      <c r="J619" s="41">
        <f t="shared" si="137"/>
        <v>578.51324491873208</v>
      </c>
      <c r="K619">
        <f t="shared" si="138"/>
        <v>39.70955777874395</v>
      </c>
      <c r="L619">
        <f t="shared" si="139"/>
        <v>36.277486907674358</v>
      </c>
      <c r="M619" s="41">
        <f t="shared" si="140"/>
        <v>74.330459086385702</v>
      </c>
      <c r="N619" s="5">
        <f t="shared" si="141"/>
        <v>4.1527850535624689E-7</v>
      </c>
      <c r="O619" s="4">
        <f>SUM($N$54:N619)*0.1+$O$30</f>
        <v>6.4123022529334165E-6</v>
      </c>
      <c r="P619" s="4">
        <f>SUM($O$235:O619)</f>
        <v>7.3056741928552156E-4</v>
      </c>
      <c r="Q619" s="5">
        <f t="shared" si="142"/>
        <v>-6.9542006893790486E-6</v>
      </c>
      <c r="R619" s="4">
        <f>SUM($Q$54:Q619)*0.1+$O$8</f>
        <v>-4.1836556974830119E-5</v>
      </c>
      <c r="S619" s="4">
        <f>SUM($R$235:R619)</f>
        <v>2.3684186297886257E-2</v>
      </c>
      <c r="T619">
        <f t="shared" si="143"/>
        <v>4.232511216395276E-5</v>
      </c>
      <c r="U619">
        <f t="shared" si="144"/>
        <v>2.3695451237465488E-2</v>
      </c>
      <c r="X619" s="1"/>
    </row>
    <row r="620" spans="1:24" x14ac:dyDescent="0.25">
      <c r="A620" s="7"/>
      <c r="B620">
        <f t="shared" si="145"/>
        <v>56.600000000000534</v>
      </c>
      <c r="C620">
        <f t="shared" si="130"/>
        <v>-349.17496710046828</v>
      </c>
      <c r="D620">
        <f t="shared" si="131"/>
        <v>536.53078104358633</v>
      </c>
      <c r="E620">
        <f t="shared" si="132"/>
        <v>-216.36149273648508</v>
      </c>
      <c r="F620">
        <f t="shared" si="133"/>
        <v>36287.327024952137</v>
      </c>
      <c r="G620">
        <f t="shared" si="134"/>
        <v>-6296.1194386318311</v>
      </c>
      <c r="H620">
        <f t="shared" si="135"/>
        <v>105257.6528006313</v>
      </c>
      <c r="I620">
        <f t="shared" si="136"/>
        <v>105445.78983100162</v>
      </c>
      <c r="J620" s="41">
        <f t="shared" si="137"/>
        <v>578.51324491873208</v>
      </c>
      <c r="K620">
        <f t="shared" si="138"/>
        <v>39.780073907752339</v>
      </c>
      <c r="L620">
        <f t="shared" si="139"/>
        <v>36.277486907674358</v>
      </c>
      <c r="M620" s="41">
        <f t="shared" si="140"/>
        <v>74.368154805102506</v>
      </c>
      <c r="N620" s="5">
        <f t="shared" si="141"/>
        <v>4.1671050020230291E-7</v>
      </c>
      <c r="O620" s="4">
        <f>SUM($N$54:N620)*0.1+$O$30</f>
        <v>6.4539733029536467E-6</v>
      </c>
      <c r="P620" s="4">
        <f>SUM($O$235:O620)</f>
        <v>7.3702139258847521E-4</v>
      </c>
      <c r="Q620" s="5">
        <f t="shared" si="142"/>
        <v>-6.9665084305012415E-6</v>
      </c>
      <c r="R620" s="4">
        <f>SUM($Q$54:Q620)*0.1+$O$8</f>
        <v>-4.2533207817880262E-5</v>
      </c>
      <c r="S620" s="4">
        <f>SUM($R$235:R620)</f>
        <v>2.3641653090068375E-2</v>
      </c>
      <c r="T620">
        <f t="shared" si="143"/>
        <v>4.3020082969169517E-5</v>
      </c>
      <c r="U620">
        <f t="shared" si="144"/>
        <v>2.3653138509810333E-2</v>
      </c>
      <c r="X620" s="1"/>
    </row>
    <row r="621" spans="1:24" x14ac:dyDescent="0.25">
      <c r="A621" s="7"/>
      <c r="B621">
        <f t="shared" si="145"/>
        <v>56.700000000000536</v>
      </c>
      <c r="C621">
        <f t="shared" si="130"/>
        <v>-349.17496710046828</v>
      </c>
      <c r="D621">
        <f t="shared" si="131"/>
        <v>536.53078104358633</v>
      </c>
      <c r="E621">
        <f t="shared" si="132"/>
        <v>-216.36149273648508</v>
      </c>
      <c r="F621">
        <f t="shared" si="133"/>
        <v>36287.327024952137</v>
      </c>
      <c r="G621">
        <f t="shared" si="134"/>
        <v>-6317.7555879054798</v>
      </c>
      <c r="H621">
        <f t="shared" si="135"/>
        <v>105443.61165716952</v>
      </c>
      <c r="I621">
        <f t="shared" si="136"/>
        <v>105632.70930434609</v>
      </c>
      <c r="J621" s="41">
        <f t="shared" si="137"/>
        <v>578.51324491873208</v>
      </c>
      <c r="K621">
        <f t="shared" si="138"/>
        <v>39.850590430757748</v>
      </c>
      <c r="L621">
        <f t="shared" si="139"/>
        <v>36.277486907674358</v>
      </c>
      <c r="M621" s="41">
        <f t="shared" si="140"/>
        <v>74.405898467053362</v>
      </c>
      <c r="N621" s="5">
        <f t="shared" si="141"/>
        <v>4.1814249504835892E-7</v>
      </c>
      <c r="O621" s="4">
        <f>SUM($N$54:N621)*0.1+$O$30</f>
        <v>6.4957875524584823E-6</v>
      </c>
      <c r="P621" s="4">
        <f>SUM($O$235:O621)</f>
        <v>7.4351718014093371E-4</v>
      </c>
      <c r="Q621" s="5">
        <f t="shared" si="142"/>
        <v>-6.9788161716234344E-6</v>
      </c>
      <c r="R621" s="4">
        <f>SUM($Q$54:Q621)*0.1+$O$8</f>
        <v>-4.323108943504259E-5</v>
      </c>
      <c r="S621" s="4">
        <f>SUM($R$235:R621)</f>
        <v>2.3598422000633331E-2</v>
      </c>
      <c r="T621">
        <f t="shared" si="143"/>
        <v>4.3716385368272679E-5</v>
      </c>
      <c r="U621">
        <f t="shared" si="144"/>
        <v>2.3610132119857779E-2</v>
      </c>
      <c r="X621" s="1"/>
    </row>
    <row r="622" spans="1:24" x14ac:dyDescent="0.25">
      <c r="A622" s="7"/>
      <c r="B622">
        <f t="shared" si="145"/>
        <v>56.800000000000537</v>
      </c>
      <c r="C622">
        <f t="shared" si="130"/>
        <v>-349.17496710046828</v>
      </c>
      <c r="D622">
        <f t="shared" si="131"/>
        <v>536.53078104358633</v>
      </c>
      <c r="E622">
        <f t="shared" si="132"/>
        <v>-216.36149273648508</v>
      </c>
      <c r="F622">
        <f t="shared" si="133"/>
        <v>36287.327024952137</v>
      </c>
      <c r="G622">
        <f t="shared" si="134"/>
        <v>-6339.3917371791285</v>
      </c>
      <c r="H622">
        <f t="shared" si="135"/>
        <v>105629.57051370773</v>
      </c>
      <c r="I622">
        <f t="shared" si="136"/>
        <v>105819.62981653154</v>
      </c>
      <c r="J622" s="41">
        <f t="shared" si="137"/>
        <v>578.51324491873208</v>
      </c>
      <c r="K622">
        <f t="shared" si="138"/>
        <v>39.921107345672318</v>
      </c>
      <c r="L622">
        <f t="shared" si="139"/>
        <v>36.277486907674358</v>
      </c>
      <c r="M622" s="41">
        <f t="shared" si="140"/>
        <v>74.443689999315225</v>
      </c>
      <c r="N622" s="5">
        <f t="shared" si="141"/>
        <v>4.1957448989441488E-7</v>
      </c>
      <c r="O622" s="4">
        <f>SUM($N$54:N622)*0.1+$O$30</f>
        <v>6.5377450014479239E-6</v>
      </c>
      <c r="P622" s="4">
        <f>SUM($O$235:O622)</f>
        <v>7.5005492514238165E-4</v>
      </c>
      <c r="Q622" s="5">
        <f t="shared" si="142"/>
        <v>-6.9911239127456281E-6</v>
      </c>
      <c r="R622" s="4">
        <f>SUM($Q$54:Q622)*0.1+$O$8</f>
        <v>-4.3930201826317155E-5</v>
      </c>
      <c r="S622" s="4">
        <f>SUM($R$235:R622)</f>
        <v>2.3554491798807014E-2</v>
      </c>
      <c r="T622">
        <f t="shared" si="143"/>
        <v>4.4414015155184025E-5</v>
      </c>
      <c r="U622">
        <f t="shared" si="144"/>
        <v>2.3566430919653429E-2</v>
      </c>
      <c r="X622" s="1"/>
    </row>
    <row r="623" spans="1:24" x14ac:dyDescent="0.25">
      <c r="A623" s="7"/>
      <c r="B623">
        <f t="shared" si="145"/>
        <v>56.900000000000539</v>
      </c>
      <c r="C623">
        <f t="shared" si="130"/>
        <v>-349.17496710046828</v>
      </c>
      <c r="D623">
        <f t="shared" si="131"/>
        <v>536.53078104358633</v>
      </c>
      <c r="E623">
        <f t="shared" si="132"/>
        <v>-216.36149273648508</v>
      </c>
      <c r="F623">
        <f t="shared" si="133"/>
        <v>36287.327024952137</v>
      </c>
      <c r="G623">
        <f t="shared" si="134"/>
        <v>-6361.0278864527781</v>
      </c>
      <c r="H623">
        <f t="shared" si="135"/>
        <v>105815.52937024596</v>
      </c>
      <c r="I623">
        <f t="shared" si="136"/>
        <v>106006.5513620626</v>
      </c>
      <c r="J623" s="41">
        <f t="shared" si="137"/>
        <v>578.51324491873208</v>
      </c>
      <c r="K623">
        <f t="shared" si="138"/>
        <v>39.991624650422885</v>
      </c>
      <c r="L623">
        <f t="shared" si="139"/>
        <v>36.277486907674358</v>
      </c>
      <c r="M623" s="41">
        <f t="shared" si="140"/>
        <v>74.48152932902066</v>
      </c>
      <c r="N623" s="5">
        <f t="shared" si="141"/>
        <v>4.21006484740471E-7</v>
      </c>
      <c r="O623" s="4">
        <f>SUM($N$54:N623)*0.1+$O$30</f>
        <v>6.5798456499219708E-6</v>
      </c>
      <c r="P623" s="4">
        <f>SUM($O$235:O623)</f>
        <v>7.5663477079230363E-4</v>
      </c>
      <c r="Q623" s="5">
        <f t="shared" si="142"/>
        <v>-7.0034316538678218E-6</v>
      </c>
      <c r="R623" s="4">
        <f>SUM($Q$54:Q623)*0.1+$O$8</f>
        <v>-4.4630544991703931E-5</v>
      </c>
      <c r="S623" s="4">
        <f>SUM($R$235:R623)</f>
        <v>2.3509861253815309E-2</v>
      </c>
      <c r="T623">
        <f t="shared" si="143"/>
        <v>4.5112968368677608E-5</v>
      </c>
      <c r="U623">
        <f t="shared" si="144"/>
        <v>2.3522033763049024E-2</v>
      </c>
      <c r="X623" s="1"/>
    </row>
    <row r="624" spans="1:24" x14ac:dyDescent="0.25">
      <c r="A624" s="7"/>
      <c r="B624">
        <f t="shared" si="145"/>
        <v>57.00000000000054</v>
      </c>
      <c r="C624">
        <f t="shared" si="130"/>
        <v>-349.17496710046828</v>
      </c>
      <c r="D624">
        <f t="shared" si="131"/>
        <v>536.53078104358633</v>
      </c>
      <c r="E624">
        <f t="shared" si="132"/>
        <v>-216.36149273648508</v>
      </c>
      <c r="F624">
        <f t="shared" si="133"/>
        <v>36287.327024952137</v>
      </c>
      <c r="G624">
        <f t="shared" si="134"/>
        <v>-6382.6640357264268</v>
      </c>
      <c r="H624">
        <f t="shared" si="135"/>
        <v>106001.48822678417</v>
      </c>
      <c r="I624">
        <f t="shared" si="136"/>
        <v>106193.47393548259</v>
      </c>
      <c r="J624" s="41">
        <f t="shared" si="137"/>
        <v>578.51324491873208</v>
      </c>
      <c r="K624">
        <f t="shared" si="138"/>
        <v>40.062142342950878</v>
      </c>
      <c r="L624">
        <f t="shared" si="139"/>
        <v>36.277486907674358</v>
      </c>
      <c r="M624" s="41">
        <f t="shared" si="140"/>
        <v>74.519416383358177</v>
      </c>
      <c r="N624" s="5">
        <f t="shared" si="141"/>
        <v>4.2243847958652696E-7</v>
      </c>
      <c r="O624" s="4">
        <f>SUM($N$54:N624)*0.1+$O$30</f>
        <v>6.6220894978806237E-6</v>
      </c>
      <c r="P624" s="4">
        <f>SUM($O$235:O624)</f>
        <v>7.6325686029018428E-4</v>
      </c>
      <c r="Q624" s="5">
        <f t="shared" si="142"/>
        <v>-7.0157393949900146E-6</v>
      </c>
      <c r="R624" s="4">
        <f>SUM($Q$54:Q624)*0.1+$O$8</f>
        <v>-4.5332118931202945E-5</v>
      </c>
      <c r="S624" s="4">
        <f>SUM($R$235:R624)</f>
        <v>2.3464529134884105E-2</v>
      </c>
      <c r="T624">
        <f t="shared" si="143"/>
        <v>4.5813241274883282E-5</v>
      </c>
      <c r="U624">
        <f t="shared" si="144"/>
        <v>2.3476939505749146E-2</v>
      </c>
      <c r="X624" s="1"/>
    </row>
    <row r="625" spans="1:24" x14ac:dyDescent="0.25">
      <c r="A625" s="7"/>
      <c r="B625">
        <f t="shared" si="145"/>
        <v>57.100000000000541</v>
      </c>
      <c r="C625">
        <f t="shared" si="130"/>
        <v>-349.17496710046828</v>
      </c>
      <c r="D625">
        <f t="shared" si="131"/>
        <v>536.53078104358633</v>
      </c>
      <c r="E625">
        <f t="shared" si="132"/>
        <v>-216.36149273648508</v>
      </c>
      <c r="F625">
        <f t="shared" si="133"/>
        <v>36287.327024952137</v>
      </c>
      <c r="G625">
        <f t="shared" si="134"/>
        <v>-6404.3001850000755</v>
      </c>
      <c r="H625">
        <f t="shared" si="135"/>
        <v>106187.44708332239</v>
      </c>
      <c r="I625">
        <f t="shared" si="136"/>
        <v>106380.39753137316</v>
      </c>
      <c r="J625" s="41">
        <f t="shared" si="137"/>
        <v>578.51324491873208</v>
      </c>
      <c r="K625">
        <f t="shared" si="138"/>
        <v>40.132660421212208</v>
      </c>
      <c r="L625">
        <f t="shared" si="139"/>
        <v>36.277486907674358</v>
      </c>
      <c r="M625" s="41">
        <f t="shared" si="140"/>
        <v>74.557351089572563</v>
      </c>
      <c r="N625" s="5">
        <f t="shared" si="141"/>
        <v>4.2387047443258298E-7</v>
      </c>
      <c r="O625" s="4">
        <f>SUM($N$54:N625)*0.1+$O$30</f>
        <v>6.6644765453238828E-6</v>
      </c>
      <c r="P625" s="4">
        <f>SUM($O$235:O625)</f>
        <v>7.6992133683550818E-4</v>
      </c>
      <c r="Q625" s="5">
        <f t="shared" si="142"/>
        <v>-7.0280471361122075E-6</v>
      </c>
      <c r="R625" s="4">
        <f>SUM($Q$54:Q625)*0.1+$O$8</f>
        <v>-4.603492364481417E-5</v>
      </c>
      <c r="S625" s="4">
        <f>SUM($R$235:R625)</f>
        <v>2.3418494211239291E-2</v>
      </c>
      <c r="T625">
        <f t="shared" si="143"/>
        <v>4.651483035126585E-5</v>
      </c>
      <c r="U625">
        <f t="shared" si="144"/>
        <v>2.34311470053594E-2</v>
      </c>
      <c r="X625" s="1"/>
    </row>
    <row r="626" spans="1:24" x14ac:dyDescent="0.25">
      <c r="A626" s="7"/>
      <c r="B626">
        <f t="shared" si="145"/>
        <v>57.200000000000543</v>
      </c>
      <c r="C626">
        <f t="shared" si="130"/>
        <v>-349.17496710046828</v>
      </c>
      <c r="D626">
        <f t="shared" si="131"/>
        <v>536.53078104358633</v>
      </c>
      <c r="E626">
        <f t="shared" si="132"/>
        <v>-216.36149273648508</v>
      </c>
      <c r="F626">
        <f t="shared" si="133"/>
        <v>36287.327024952137</v>
      </c>
      <c r="G626">
        <f t="shared" si="134"/>
        <v>-6425.9363342737242</v>
      </c>
      <c r="H626">
        <f t="shared" si="135"/>
        <v>106373.40593986062</v>
      </c>
      <c r="I626">
        <f t="shared" si="136"/>
        <v>106567.32214435395</v>
      </c>
      <c r="J626" s="41">
        <f t="shared" si="137"/>
        <v>578.51324491873208</v>
      </c>
      <c r="K626">
        <f t="shared" si="138"/>
        <v>40.203178883177081</v>
      </c>
      <c r="L626">
        <f t="shared" si="139"/>
        <v>36.277486907674358</v>
      </c>
      <c r="M626" s="41">
        <f t="shared" si="140"/>
        <v>74.595333374965151</v>
      </c>
      <c r="N626" s="5">
        <f t="shared" si="141"/>
        <v>4.2530246927863899E-7</v>
      </c>
      <c r="O626" s="4">
        <f>SUM($N$54:N626)*0.1+$O$30</f>
        <v>6.7070067922517462E-6</v>
      </c>
      <c r="P626" s="4">
        <f>SUM($O$235:O626)</f>
        <v>7.7662834362775995E-4</v>
      </c>
      <c r="Q626" s="5">
        <f t="shared" si="142"/>
        <v>-7.040354877234402E-6</v>
      </c>
      <c r="R626" s="4">
        <f>SUM($Q$54:Q626)*0.1+$O$8</f>
        <v>-4.6738959132537606E-5</v>
      </c>
      <c r="S626" s="4">
        <f>SUM($R$235:R626)</f>
        <v>2.3371755252106753E-2</v>
      </c>
      <c r="T626">
        <f t="shared" si="143"/>
        <v>4.721773227193711E-5</v>
      </c>
      <c r="U626">
        <f t="shared" si="144"/>
        <v>2.3384655121436056E-2</v>
      </c>
      <c r="X626" s="1"/>
    </row>
    <row r="627" spans="1:24" x14ac:dyDescent="0.25">
      <c r="A627" s="7"/>
      <c r="B627">
        <f t="shared" si="145"/>
        <v>57.300000000000544</v>
      </c>
      <c r="C627">
        <f t="shared" si="130"/>
        <v>-349.17496710046828</v>
      </c>
      <c r="D627">
        <f t="shared" si="131"/>
        <v>536.53078104358633</v>
      </c>
      <c r="E627">
        <f t="shared" si="132"/>
        <v>-216.36149273648508</v>
      </c>
      <c r="F627">
        <f t="shared" si="133"/>
        <v>36287.327024952137</v>
      </c>
      <c r="G627">
        <f t="shared" si="134"/>
        <v>-6447.5724835473729</v>
      </c>
      <c r="H627">
        <f t="shared" si="135"/>
        <v>106559.36479639883</v>
      </c>
      <c r="I627">
        <f t="shared" si="136"/>
        <v>106754.24776908224</v>
      </c>
      <c r="J627" s="41">
        <f t="shared" si="137"/>
        <v>578.51324491873208</v>
      </c>
      <c r="K627">
        <f t="shared" si="138"/>
        <v>40.273697726829937</v>
      </c>
      <c r="L627">
        <f t="shared" si="139"/>
        <v>36.277486907674358</v>
      </c>
      <c r="M627" s="41">
        <f t="shared" si="140"/>
        <v>74.633363166894199</v>
      </c>
      <c r="N627" s="5">
        <f t="shared" si="141"/>
        <v>4.2673446412469501E-7</v>
      </c>
      <c r="O627" s="4">
        <f>SUM($N$54:N627)*0.1+$O$30</f>
        <v>6.7496802386642157E-6</v>
      </c>
      <c r="P627" s="4">
        <f>SUM($O$235:O627)</f>
        <v>7.8337802386642418E-4</v>
      </c>
      <c r="Q627" s="5">
        <f t="shared" si="142"/>
        <v>-7.0526626183565949E-6</v>
      </c>
      <c r="R627" s="4">
        <f>SUM($Q$54:Q627)*0.1+$O$8</f>
        <v>-4.7444225394373252E-5</v>
      </c>
      <c r="S627" s="4">
        <f>SUM($R$235:R627)</f>
        <v>2.3324311026712379E-2</v>
      </c>
      <c r="T627">
        <f t="shared" si="143"/>
        <v>4.7921943894173424E-5</v>
      </c>
      <c r="U627">
        <f t="shared" si="144"/>
        <v>2.3337462715537299E-2</v>
      </c>
      <c r="X627" s="1"/>
    </row>
    <row r="628" spans="1:24" x14ac:dyDescent="0.25">
      <c r="A628" s="7"/>
      <c r="B628">
        <f t="shared" si="145"/>
        <v>57.400000000000546</v>
      </c>
      <c r="C628">
        <f t="shared" si="130"/>
        <v>-349.17496710046828</v>
      </c>
      <c r="D628">
        <f t="shared" si="131"/>
        <v>536.53078104358633</v>
      </c>
      <c r="E628">
        <f t="shared" si="132"/>
        <v>-216.36149273648508</v>
      </c>
      <c r="F628">
        <f t="shared" si="133"/>
        <v>36287.327024952137</v>
      </c>
      <c r="G628">
        <f t="shared" si="134"/>
        <v>-6469.2086328210216</v>
      </c>
      <c r="H628">
        <f t="shared" si="135"/>
        <v>106745.32365293705</v>
      </c>
      <c r="I628">
        <f t="shared" si="136"/>
        <v>106941.17440025262</v>
      </c>
      <c r="J628" s="41">
        <f t="shared" si="137"/>
        <v>578.51324491873208</v>
      </c>
      <c r="K628">
        <f t="shared" si="138"/>
        <v>40.344216950169269</v>
      </c>
      <c r="L628">
        <f t="shared" si="139"/>
        <v>36.277486907674358</v>
      </c>
      <c r="M628" s="41">
        <f t="shared" si="140"/>
        <v>74.671440392775196</v>
      </c>
      <c r="N628" s="5">
        <f t="shared" si="141"/>
        <v>4.2816645897075102E-7</v>
      </c>
      <c r="O628" s="4">
        <f>SUM($N$54:N628)*0.1+$O$30</f>
        <v>6.7924968845612914E-6</v>
      </c>
      <c r="P628" s="4">
        <f>SUM($O$235:O628)</f>
        <v>7.901705207509855E-4</v>
      </c>
      <c r="Q628" s="5">
        <f t="shared" si="142"/>
        <v>-7.0649703594787878E-6</v>
      </c>
      <c r="R628" s="4">
        <f>SUM($Q$54:Q628)*0.1+$O$8</f>
        <v>-4.8150722430321109E-5</v>
      </c>
      <c r="S628" s="4">
        <f>SUM($R$235:R628)</f>
        <v>2.3276160304282058E-2</v>
      </c>
      <c r="T628">
        <f t="shared" si="143"/>
        <v>4.8627462246025169E-5</v>
      </c>
      <c r="U628">
        <f t="shared" si="144"/>
        <v>2.3289568651276044E-2</v>
      </c>
      <c r="X628" s="1"/>
    </row>
    <row r="629" spans="1:24" x14ac:dyDescent="0.25">
      <c r="A629" s="7"/>
      <c r="B629">
        <f t="shared" si="145"/>
        <v>57.500000000000547</v>
      </c>
      <c r="C629">
        <f t="shared" si="130"/>
        <v>-349.17496710046828</v>
      </c>
      <c r="D629">
        <f t="shared" si="131"/>
        <v>536.53078104358633</v>
      </c>
      <c r="E629">
        <f t="shared" si="132"/>
        <v>-216.36149273648508</v>
      </c>
      <c r="F629">
        <f t="shared" si="133"/>
        <v>36287.327024952137</v>
      </c>
      <c r="G629">
        <f t="shared" si="134"/>
        <v>-6490.8447820946703</v>
      </c>
      <c r="H629">
        <f t="shared" si="135"/>
        <v>106931.28250947528</v>
      </c>
      <c r="I629">
        <f t="shared" si="136"/>
        <v>107128.10203259674</v>
      </c>
      <c r="J629" s="41">
        <f t="shared" si="137"/>
        <v>578.51324491873208</v>
      </c>
      <c r="K629">
        <f t="shared" si="138"/>
        <v>40.414736551207568</v>
      </c>
      <c r="L629">
        <f t="shared" si="139"/>
        <v>36.277486907674358</v>
      </c>
      <c r="M629" s="41">
        <f t="shared" si="140"/>
        <v>74.70956498008114</v>
      </c>
      <c r="N629" s="5">
        <f t="shared" si="141"/>
        <v>4.2959845381680704E-7</v>
      </c>
      <c r="O629" s="4">
        <f>SUM($N$54:N629)*0.1+$O$30</f>
        <v>6.8354567299429722E-6</v>
      </c>
      <c r="P629" s="4">
        <f>SUM($O$235:O629)</f>
        <v>7.9700597748092849E-4</v>
      </c>
      <c r="Q629" s="5">
        <f t="shared" si="142"/>
        <v>-7.0772781006009815E-6</v>
      </c>
      <c r="R629" s="4">
        <f>SUM($Q$54:Q629)*0.1+$O$8</f>
        <v>-4.8858450240381232E-5</v>
      </c>
      <c r="S629" s="4">
        <f>SUM($R$235:R629)</f>
        <v>2.3227301854041676E-2</v>
      </c>
      <c r="T629">
        <f t="shared" si="143"/>
        <v>4.9334284514916515E-5</v>
      </c>
      <c r="U629">
        <f t="shared" si="144"/>
        <v>2.324097179437444E-2</v>
      </c>
      <c r="X629" s="1"/>
    </row>
    <row r="630" spans="1:24" x14ac:dyDescent="0.25">
      <c r="A630" s="7"/>
      <c r="B630">
        <f t="shared" si="145"/>
        <v>57.600000000000549</v>
      </c>
      <c r="C630">
        <f t="shared" si="130"/>
        <v>-349.17496710046828</v>
      </c>
      <c r="D630">
        <f t="shared" si="131"/>
        <v>536.53078104358633</v>
      </c>
      <c r="E630">
        <f t="shared" si="132"/>
        <v>-216.36149273648508</v>
      </c>
      <c r="F630">
        <f t="shared" si="133"/>
        <v>36287.327024952137</v>
      </c>
      <c r="G630">
        <f t="shared" si="134"/>
        <v>-6512.480931368319</v>
      </c>
      <c r="H630">
        <f t="shared" si="135"/>
        <v>107117.24136601349</v>
      </c>
      <c r="I630">
        <f t="shared" si="136"/>
        <v>107315.03066088285</v>
      </c>
      <c r="J630" s="41">
        <f t="shared" si="137"/>
        <v>578.51324491873208</v>
      </c>
      <c r="K630">
        <f t="shared" si="138"/>
        <v>40.485256527971117</v>
      </c>
      <c r="L630">
        <f t="shared" si="139"/>
        <v>36.277486907674358</v>
      </c>
      <c r="M630" s="41">
        <f t="shared" si="140"/>
        <v>74.747736856342897</v>
      </c>
      <c r="N630" s="5">
        <f t="shared" si="141"/>
        <v>4.3103044866286305E-7</v>
      </c>
      <c r="O630" s="4">
        <f>SUM($N$54:N630)*0.1+$O$30</f>
        <v>6.8785597748092583E-6</v>
      </c>
      <c r="P630" s="4">
        <f>SUM($O$235:O630)</f>
        <v>8.0388453725573777E-4</v>
      </c>
      <c r="Q630" s="5">
        <f t="shared" si="142"/>
        <v>-7.0895858417231743E-6</v>
      </c>
      <c r="R630" s="4">
        <f>SUM($Q$54:Q630)*0.1+$O$8</f>
        <v>-4.9567408824553538E-5</v>
      </c>
      <c r="S630" s="4">
        <f>SUM($R$235:R630)</f>
        <v>2.3177734445217122E-2</v>
      </c>
      <c r="T630">
        <f t="shared" si="143"/>
        <v>5.0042408037144376E-5</v>
      </c>
      <c r="U630">
        <f t="shared" si="144"/>
        <v>2.3191671012720131E-2</v>
      </c>
      <c r="X630" s="1"/>
    </row>
    <row r="631" spans="1:24" x14ac:dyDescent="0.25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-349.17496710046828</v>
      </c>
      <c r="D631">
        <f t="shared" ref="D631:D694" si="147">IF(B631&lt;$B$41,$B$13,IF(AND($B$41&lt;=B631,B631&lt;$B$41+$G$8),$B$13+$B$16,$B$13+$B$16+$B$10))</f>
        <v>536.53078104358633</v>
      </c>
      <c r="E631">
        <f t="shared" ref="E631:E694" si="148">IF(B631&lt;$B$41,$B$14,IF(AND($B$41&lt;=B631,B631&lt;$B$41+$G$8),$B$14+$B$17,$B$14+$B$17+$B$11))</f>
        <v>-216.36149273648508</v>
      </c>
      <c r="F631">
        <f t="shared" ref="F631:F694" si="149">IF(B631&lt;$B$41,-$G$6*$B$13,IF(AND($B$41&lt;=B631,B631&lt;$B$41+$G$8),-$G$6*$B$13,-$G$6*$B$13-$G$5*$B$10))</f>
        <v>36287.327024952137</v>
      </c>
      <c r="G631">
        <f t="shared" ref="G631:G694" si="150">IF(B631&lt;$B$41,$B$14*B631,IF(AND($B$41&lt;=B631,B631&lt;$B$41+$G$8),$B$14*B631-(-B631+$B$41)*$B$17,$B$14*B631-(-B631+$B$41)*$B$17-(-B631+$B$41+$G$8)*$B$11+$G$5*$B$12))</f>
        <v>-6534.1170806419686</v>
      </c>
      <c r="H631">
        <f t="shared" ref="H631:H694" si="151">IF(B631&lt;$B$41,-$B$13*B631,IF(AND($B$41&lt;=B631,B631&lt;=$B$41+$G$8),-$B$13*B631+(-B631+B618)*B593,-$B$13*B631+(-B631+$B$41)*$B$16+(-B631+$B$41+$G$8)*$B$10))</f>
        <v>107303.20022255171</v>
      </c>
      <c r="I631">
        <f t="shared" ref="I631:I694" si="152">SQRT(SUMSQ(H631,G631))</f>
        <v>107501.96027991563</v>
      </c>
      <c r="J631" s="41">
        <f t="shared" ref="J631:J694" si="153">SQRT(SUMSQ(D631:E631))</f>
        <v>578.51324491873208</v>
      </c>
      <c r="K631">
        <f t="shared" ref="K631:K694" si="154">32*I631/(PI()*$G$13^3)</f>
        <v>40.555776878499948</v>
      </c>
      <c r="L631">
        <f t="shared" ref="L631:L694" si="155">16*F631/(PI()*$G$13^3)*$G$23</f>
        <v>36.277486907674358</v>
      </c>
      <c r="M631" s="41">
        <f t="shared" ref="M631:M694" si="156">SQRT(K631^2+3*L631^2)</f>
        <v>74.785955949149468</v>
      </c>
      <c r="N631" s="5">
        <f t="shared" ref="N631:N694" si="157">-G631/($G$15*$B$42)</f>
        <v>4.3246244350891912E-7</v>
      </c>
      <c r="O631" s="4">
        <f>SUM($N$54:N631)*0.1+$O$30</f>
        <v>6.9218060191601497E-6</v>
      </c>
      <c r="P631" s="4">
        <f>SUM($O$235:O631)</f>
        <v>8.1080634327489794E-4</v>
      </c>
      <c r="Q631" s="5">
        <f t="shared" ref="Q631:Q694" si="158">-H631/($B$42*$G$15)</f>
        <v>-7.101893582845368E-6</v>
      </c>
      <c r="R631" s="4">
        <f>SUM($Q$54:Q631)*0.1+$O$8</f>
        <v>-5.0277598182838109E-5</v>
      </c>
      <c r="S631" s="4">
        <f>SUM($R$235:R631)</f>
        <v>2.3127456847034284E-2</v>
      </c>
      <c r="T631">
        <f t="shared" ref="T631:T694" si="159">SQRT(SUMSQ(O631,R631))</f>
        <v>5.0751830288195594E-5</v>
      </c>
      <c r="U631">
        <f t="shared" ref="U631:U694" si="160">SQRT(S631^2+P631^2)</f>
        <v>2.314166517642427E-2</v>
      </c>
      <c r="X631" s="1"/>
    </row>
    <row r="632" spans="1:24" x14ac:dyDescent="0.25">
      <c r="A632" s="7"/>
      <c r="B632">
        <f t="shared" si="145"/>
        <v>57.800000000000551</v>
      </c>
      <c r="C632">
        <f t="shared" si="146"/>
        <v>-349.17496710046828</v>
      </c>
      <c r="D632">
        <f t="shared" si="147"/>
        <v>536.53078104358633</v>
      </c>
      <c r="E632">
        <f t="shared" si="148"/>
        <v>-216.36149273648508</v>
      </c>
      <c r="F632">
        <f t="shared" si="149"/>
        <v>36287.327024952137</v>
      </c>
      <c r="G632">
        <f t="shared" si="150"/>
        <v>-6555.7532299156173</v>
      </c>
      <c r="H632">
        <f t="shared" si="151"/>
        <v>107489.15907908994</v>
      </c>
      <c r="I632">
        <f t="shared" si="152"/>
        <v>107688.89088453577</v>
      </c>
      <c r="J632" s="41">
        <f t="shared" si="153"/>
        <v>578.51324491873208</v>
      </c>
      <c r="K632">
        <f t="shared" si="154"/>
        <v>40.626297600847685</v>
      </c>
      <c r="L632">
        <f t="shared" si="155"/>
        <v>36.277486907674358</v>
      </c>
      <c r="M632" s="41">
        <f t="shared" si="156"/>
        <v>74.824222186148361</v>
      </c>
      <c r="N632" s="5">
        <f t="shared" si="157"/>
        <v>4.3389443835497513E-7</v>
      </c>
      <c r="O632" s="4">
        <f>SUM($N$54:N632)*0.1+$O$30</f>
        <v>6.9651954629956471E-6</v>
      </c>
      <c r="P632" s="4">
        <f>SUM($O$235:O632)</f>
        <v>8.1777153873789361E-4</v>
      </c>
      <c r="Q632" s="5">
        <f t="shared" si="158"/>
        <v>-7.1142013239675618E-6</v>
      </c>
      <c r="R632" s="4">
        <f>SUM($Q$54:Q632)*0.1+$O$8</f>
        <v>-5.0989018315234836E-5</v>
      </c>
      <c r="S632" s="4">
        <f>SUM($R$235:R632)</f>
        <v>2.3076467828719048E-2</v>
      </c>
      <c r="T632">
        <f t="shared" si="159"/>
        <v>5.1462548873808115E-5</v>
      </c>
      <c r="U632">
        <f t="shared" si="160"/>
        <v>2.3090953157881441E-2</v>
      </c>
      <c r="X632" s="1"/>
    </row>
    <row r="633" spans="1:24" x14ac:dyDescent="0.25">
      <c r="A633" s="7"/>
      <c r="B633">
        <f t="shared" si="145"/>
        <v>57.900000000000553</v>
      </c>
      <c r="C633">
        <f t="shared" si="146"/>
        <v>-349.17496710046828</v>
      </c>
      <c r="D633">
        <f t="shared" si="147"/>
        <v>536.53078104358633</v>
      </c>
      <c r="E633">
        <f t="shared" si="148"/>
        <v>-216.36149273648508</v>
      </c>
      <c r="F633">
        <f t="shared" si="149"/>
        <v>36287.327024952137</v>
      </c>
      <c r="G633">
        <f t="shared" si="150"/>
        <v>-6577.389379189266</v>
      </c>
      <c r="H633">
        <f t="shared" si="151"/>
        <v>107675.11793562815</v>
      </c>
      <c r="I633">
        <f t="shared" si="152"/>
        <v>107875.82246961968</v>
      </c>
      <c r="J633" s="41">
        <f t="shared" si="153"/>
        <v>578.51324491873208</v>
      </c>
      <c r="K633">
        <f t="shared" si="154"/>
        <v>40.696818693081426</v>
      </c>
      <c r="L633">
        <f t="shared" si="155"/>
        <v>36.277486907674358</v>
      </c>
      <c r="M633" s="41">
        <f t="shared" si="156"/>
        <v>74.862535495045819</v>
      </c>
      <c r="N633" s="5">
        <f t="shared" si="157"/>
        <v>4.3532643320103115E-7</v>
      </c>
      <c r="O633" s="4">
        <f>SUM($N$54:N633)*0.1+$O$30</f>
        <v>7.0087281063157506E-6</v>
      </c>
      <c r="P633" s="4">
        <f>SUM($O$235:O633)</f>
        <v>8.2478026684420938E-4</v>
      </c>
      <c r="Q633" s="5">
        <f t="shared" si="158"/>
        <v>-7.1265090650897546E-6</v>
      </c>
      <c r="R633" s="4">
        <f>SUM($Q$54:Q633)*0.1+$O$8</f>
        <v>-5.1701669221743802E-5</v>
      </c>
      <c r="S633" s="4">
        <f>SUM($R$235:R633)</f>
        <v>2.3024766159497303E-2</v>
      </c>
      <c r="T633">
        <f t="shared" si="159"/>
        <v>5.2174561521711621E-5</v>
      </c>
      <c r="U633">
        <f t="shared" si="160"/>
        <v>2.3039533831831487E-2</v>
      </c>
      <c r="X633" s="1"/>
    </row>
    <row r="634" spans="1:24" x14ac:dyDescent="0.25">
      <c r="A634" s="7"/>
      <c r="B634">
        <f t="shared" si="145"/>
        <v>58.000000000000554</v>
      </c>
      <c r="C634">
        <f t="shared" si="146"/>
        <v>0</v>
      </c>
      <c r="D634">
        <f t="shared" si="147"/>
        <v>1141.3195647927887</v>
      </c>
      <c r="E634">
        <f t="shared" si="148"/>
        <v>-470.54008188738692</v>
      </c>
      <c r="F634">
        <f t="shared" si="149"/>
        <v>0</v>
      </c>
      <c r="G634">
        <f t="shared" si="150"/>
        <v>14351.472497565042</v>
      </c>
      <c r="H634">
        <f t="shared" si="151"/>
        <v>34810.246726179408</v>
      </c>
      <c r="I634">
        <f t="shared" si="152"/>
        <v>37652.596723013012</v>
      </c>
      <c r="J634" s="41">
        <f t="shared" si="153"/>
        <v>1234.5113679676626</v>
      </c>
      <c r="K634">
        <f t="shared" si="154"/>
        <v>14.204674106579487</v>
      </c>
      <c r="L634">
        <f t="shared" si="155"/>
        <v>0</v>
      </c>
      <c r="M634" s="41">
        <f t="shared" si="156"/>
        <v>14.204674106579487</v>
      </c>
      <c r="N634" s="5">
        <f t="shared" si="157"/>
        <v>-9.4985639033548666E-7</v>
      </c>
      <c r="O634" s="4">
        <f>SUM($N$54:N634)*0.1+$O$30</f>
        <v>6.9137424672822021E-6</v>
      </c>
      <c r="P634" s="4">
        <f>SUM($O$235:O634)</f>
        <v>8.3169400931149158E-4</v>
      </c>
      <c r="Q634" s="5">
        <f t="shared" si="158"/>
        <v>-2.3039263258614352E-6</v>
      </c>
      <c r="R634" s="4">
        <f>SUM($Q$54:Q634)*0.1+$O$8</f>
        <v>-5.1932061854329957E-5</v>
      </c>
      <c r="S634" s="4">
        <f>SUM($R$235:R634)</f>
        <v>2.2972834097642975E-2</v>
      </c>
      <c r="T634">
        <f t="shared" si="159"/>
        <v>5.2390255614435154E-5</v>
      </c>
      <c r="U634">
        <f t="shared" si="160"/>
        <v>2.2987884230675784E-2</v>
      </c>
      <c r="X634" s="1"/>
    </row>
    <row r="635" spans="1:24" x14ac:dyDescent="0.25">
      <c r="A635" s="7"/>
      <c r="B635">
        <f t="shared" si="145"/>
        <v>58.100000000000556</v>
      </c>
      <c r="C635">
        <f t="shared" si="146"/>
        <v>0</v>
      </c>
      <c r="D635">
        <f t="shared" si="147"/>
        <v>1141.3195647927887</v>
      </c>
      <c r="E635">
        <f t="shared" si="148"/>
        <v>-470.54008188738692</v>
      </c>
      <c r="F635">
        <f t="shared" si="149"/>
        <v>0</v>
      </c>
      <c r="G635">
        <f t="shared" si="150"/>
        <v>14304.418489376301</v>
      </c>
      <c r="H635">
        <f t="shared" si="151"/>
        <v>34696.114769700129</v>
      </c>
      <c r="I635">
        <f t="shared" si="152"/>
        <v>37529.14558621624</v>
      </c>
      <c r="J635" s="41">
        <f t="shared" si="153"/>
        <v>1234.5113679676626</v>
      </c>
      <c r="K635">
        <f t="shared" si="154"/>
        <v>14.158101404590699</v>
      </c>
      <c r="L635">
        <f t="shared" si="155"/>
        <v>0</v>
      </c>
      <c r="M635" s="41">
        <f t="shared" si="156"/>
        <v>14.158101404590699</v>
      </c>
      <c r="N635" s="5">
        <f t="shared" si="157"/>
        <v>-9.4674210708848491E-7</v>
      </c>
      <c r="O635" s="4">
        <f>SUM($N$54:N635)*0.1+$O$30</f>
        <v>6.8190682565733538E-6</v>
      </c>
      <c r="P635" s="4">
        <f>SUM($O$235:O635)</f>
        <v>8.3851307756806497E-4</v>
      </c>
      <c r="Q635" s="5">
        <f t="shared" si="158"/>
        <v>-2.2963724690553321E-6</v>
      </c>
      <c r="R635" s="4">
        <f>SUM($Q$54:Q635)*0.1+$O$8</f>
        <v>-5.2161699101235483E-5</v>
      </c>
      <c r="S635" s="4">
        <f>SUM($R$235:R635)</f>
        <v>2.2920672398541737E-2</v>
      </c>
      <c r="T635">
        <f t="shared" si="159"/>
        <v>5.2605537208697308E-5</v>
      </c>
      <c r="U635">
        <f t="shared" si="160"/>
        <v>2.2936005044090085E-2</v>
      </c>
      <c r="X635" s="1"/>
    </row>
    <row r="636" spans="1:24" x14ac:dyDescent="0.25">
      <c r="A636" s="7"/>
      <c r="B636">
        <f t="shared" si="145"/>
        <v>58.200000000000557</v>
      </c>
      <c r="C636">
        <f t="shared" si="146"/>
        <v>0</v>
      </c>
      <c r="D636">
        <f t="shared" si="147"/>
        <v>1141.3195647927887</v>
      </c>
      <c r="E636">
        <f t="shared" si="148"/>
        <v>-470.54008188738692</v>
      </c>
      <c r="F636">
        <f t="shared" si="149"/>
        <v>0</v>
      </c>
      <c r="G636">
        <f t="shared" si="150"/>
        <v>14257.364481187564</v>
      </c>
      <c r="H636">
        <f t="shared" si="151"/>
        <v>34581.982813220857</v>
      </c>
      <c r="I636">
        <f t="shared" si="152"/>
        <v>37405.694449419483</v>
      </c>
      <c r="J636" s="41">
        <f t="shared" si="153"/>
        <v>1234.5113679676626</v>
      </c>
      <c r="K636">
        <f t="shared" si="154"/>
        <v>14.111528702601916</v>
      </c>
      <c r="L636">
        <f t="shared" si="155"/>
        <v>0</v>
      </c>
      <c r="M636" s="41">
        <f t="shared" si="156"/>
        <v>14.111528702601916</v>
      </c>
      <c r="N636" s="5">
        <f t="shared" si="157"/>
        <v>-9.4362782384148327E-7</v>
      </c>
      <c r="O636" s="4">
        <f>SUM($N$54:N636)*0.1+$O$30</f>
        <v>6.7247054741892055E-6</v>
      </c>
      <c r="P636" s="4">
        <f>SUM($O$235:O636)</f>
        <v>8.4523778304225418E-4</v>
      </c>
      <c r="Q636" s="5">
        <f t="shared" si="158"/>
        <v>-2.2888186122492295E-6</v>
      </c>
      <c r="R636" s="4">
        <f>SUM($Q$54:Q636)*0.1+$O$8</f>
        <v>-5.2390580962460409E-5</v>
      </c>
      <c r="S636" s="4">
        <f>SUM($R$235:R636)</f>
        <v>2.2868281817579276E-2</v>
      </c>
      <c r="T636">
        <f t="shared" si="159"/>
        <v>5.2820399821458275E-5</v>
      </c>
      <c r="U636">
        <f t="shared" si="160"/>
        <v>2.2883896962670257E-2</v>
      </c>
      <c r="X636" s="1"/>
    </row>
    <row r="637" spans="1:24" x14ac:dyDescent="0.25">
      <c r="A637" s="7"/>
      <c r="B637">
        <f t="shared" si="145"/>
        <v>58.300000000000558</v>
      </c>
      <c r="C637">
        <f t="shared" si="146"/>
        <v>0</v>
      </c>
      <c r="D637">
        <f t="shared" si="147"/>
        <v>1141.3195647927887</v>
      </c>
      <c r="E637">
        <f t="shared" si="148"/>
        <v>-470.54008188738692</v>
      </c>
      <c r="F637">
        <f t="shared" si="149"/>
        <v>0</v>
      </c>
      <c r="G637">
        <f t="shared" si="150"/>
        <v>14210.310472998823</v>
      </c>
      <c r="H637">
        <f t="shared" si="151"/>
        <v>34467.850856741577</v>
      </c>
      <c r="I637">
        <f t="shared" si="152"/>
        <v>37282.243312622719</v>
      </c>
      <c r="J637" s="41">
        <f t="shared" si="153"/>
        <v>1234.5113679676626</v>
      </c>
      <c r="K637">
        <f t="shared" si="154"/>
        <v>14.064956000613131</v>
      </c>
      <c r="L637">
        <f t="shared" si="155"/>
        <v>0</v>
      </c>
      <c r="M637" s="41">
        <f t="shared" si="156"/>
        <v>14.064956000613131</v>
      </c>
      <c r="N637" s="5">
        <f t="shared" si="157"/>
        <v>-9.4051354059448152E-7</v>
      </c>
      <c r="O637" s="4">
        <f>SUM($N$54:N637)*0.1+$O$30</f>
        <v>6.6306541201297582E-6</v>
      </c>
      <c r="P637" s="4">
        <f>SUM($O$235:O637)</f>
        <v>8.5186843716238397E-4</v>
      </c>
      <c r="Q637" s="5">
        <f t="shared" si="158"/>
        <v>-2.2812647554431259E-6</v>
      </c>
      <c r="R637" s="4">
        <f>SUM($Q$54:Q637)*0.1+$O$8</f>
        <v>-5.2618707438004705E-5</v>
      </c>
      <c r="S637" s="4">
        <f>SUM($R$235:R637)</f>
        <v>2.2815663110141271E-2</v>
      </c>
      <c r="T637">
        <f t="shared" si="159"/>
        <v>5.3034837102673617E-5</v>
      </c>
      <c r="U637">
        <f t="shared" si="160"/>
        <v>2.2831560677923329E-2</v>
      </c>
      <c r="X637" s="1"/>
    </row>
    <row r="638" spans="1:24" x14ac:dyDescent="0.25">
      <c r="A638" s="7"/>
      <c r="B638">
        <f t="shared" si="145"/>
        <v>58.40000000000056</v>
      </c>
      <c r="C638">
        <f t="shared" si="146"/>
        <v>0</v>
      </c>
      <c r="D638">
        <f t="shared" si="147"/>
        <v>1141.3195647927887</v>
      </c>
      <c r="E638">
        <f t="shared" si="148"/>
        <v>-470.54008188738692</v>
      </c>
      <c r="F638">
        <f t="shared" si="149"/>
        <v>0</v>
      </c>
      <c r="G638">
        <f t="shared" si="150"/>
        <v>14163.256464810083</v>
      </c>
      <c r="H638">
        <f t="shared" si="151"/>
        <v>34353.718900262291</v>
      </c>
      <c r="I638">
        <f t="shared" si="152"/>
        <v>37158.79217582594</v>
      </c>
      <c r="J638" s="41">
        <f t="shared" si="153"/>
        <v>1234.5113679676626</v>
      </c>
      <c r="K638">
        <f t="shared" si="154"/>
        <v>14.01838329862434</v>
      </c>
      <c r="L638">
        <f t="shared" si="155"/>
        <v>0</v>
      </c>
      <c r="M638" s="41">
        <f t="shared" si="156"/>
        <v>14.01838329862434</v>
      </c>
      <c r="N638" s="5">
        <f t="shared" si="157"/>
        <v>-9.3739925734747978E-7</v>
      </c>
      <c r="O638" s="4">
        <f>SUM($N$54:N638)*0.1+$O$30</f>
        <v>6.5369141943950109E-6</v>
      </c>
      <c r="P638" s="4">
        <f>SUM($O$235:O638)</f>
        <v>8.5840535135677898E-4</v>
      </c>
      <c r="Q638" s="5">
        <f t="shared" si="158"/>
        <v>-2.2737108986370224E-6</v>
      </c>
      <c r="R638" s="4">
        <f>SUM($Q$54:Q638)*0.1+$O$8</f>
        <v>-5.28460785278684E-5</v>
      </c>
      <c r="S638" s="4">
        <f>SUM($R$235:R638)</f>
        <v>2.2762817031613404E-2</v>
      </c>
      <c r="T638">
        <f t="shared" si="159"/>
        <v>5.3248842832107785E-5</v>
      </c>
      <c r="U638">
        <f t="shared" si="160"/>
        <v>2.2778996882258602E-2</v>
      </c>
      <c r="X638" s="1"/>
    </row>
    <row r="639" spans="1:24" x14ac:dyDescent="0.25">
      <c r="A639" s="7"/>
      <c r="B639">
        <f t="shared" si="145"/>
        <v>58.500000000000561</v>
      </c>
      <c r="C639">
        <f t="shared" si="146"/>
        <v>0</v>
      </c>
      <c r="D639">
        <f t="shared" si="147"/>
        <v>1141.3195647927887</v>
      </c>
      <c r="E639">
        <f t="shared" si="148"/>
        <v>-470.54008188738692</v>
      </c>
      <c r="F639">
        <f t="shared" si="149"/>
        <v>0</v>
      </c>
      <c r="G639">
        <f t="shared" si="150"/>
        <v>14116.202456621344</v>
      </c>
      <c r="H639">
        <f t="shared" si="151"/>
        <v>34239.586943783012</v>
      </c>
      <c r="I639">
        <f t="shared" si="152"/>
        <v>37035.341039029176</v>
      </c>
      <c r="J639" s="41">
        <f t="shared" si="153"/>
        <v>1234.5113679676626</v>
      </c>
      <c r="K639">
        <f t="shared" si="154"/>
        <v>13.971810596635555</v>
      </c>
      <c r="L639">
        <f t="shared" si="155"/>
        <v>0</v>
      </c>
      <c r="M639" s="41">
        <f t="shared" si="156"/>
        <v>13.971810596635555</v>
      </c>
      <c r="N639" s="5">
        <f t="shared" si="157"/>
        <v>-9.3428497410047813E-7</v>
      </c>
      <c r="O639" s="4">
        <f>SUM($N$54:N639)*0.1+$O$30</f>
        <v>6.443485696984963E-6</v>
      </c>
      <c r="P639" s="4">
        <f>SUM($O$235:O639)</f>
        <v>8.6484883705376396E-4</v>
      </c>
      <c r="Q639" s="5">
        <f t="shared" si="158"/>
        <v>-2.2661570418309193E-6</v>
      </c>
      <c r="R639" s="4">
        <f>SUM($Q$54:Q639)*0.1+$O$8</f>
        <v>-5.3072694232051494E-5</v>
      </c>
      <c r="S639" s="4">
        <f>SUM($R$235:R639)</f>
        <v>2.2709744337381352E-2</v>
      </c>
      <c r="T639">
        <f t="shared" si="159"/>
        <v>5.3462410916232367E-5</v>
      </c>
      <c r="U639">
        <f t="shared" si="160"/>
        <v>2.2726206268978939E-2</v>
      </c>
      <c r="X639" s="1"/>
    </row>
    <row r="640" spans="1:24" x14ac:dyDescent="0.25">
      <c r="A640" s="7"/>
      <c r="B640">
        <f t="shared" si="145"/>
        <v>58.600000000000563</v>
      </c>
      <c r="C640">
        <f t="shared" si="146"/>
        <v>0</v>
      </c>
      <c r="D640">
        <f t="shared" si="147"/>
        <v>1141.3195647927887</v>
      </c>
      <c r="E640">
        <f t="shared" si="148"/>
        <v>-470.54008188738692</v>
      </c>
      <c r="F640">
        <f t="shared" si="149"/>
        <v>0</v>
      </c>
      <c r="G640">
        <f t="shared" si="150"/>
        <v>14069.148448432607</v>
      </c>
      <c r="H640">
        <f t="shared" si="151"/>
        <v>34125.454987303739</v>
      </c>
      <c r="I640">
        <f t="shared" si="152"/>
        <v>36911.889902232411</v>
      </c>
      <c r="J640" s="41">
        <f t="shared" si="153"/>
        <v>1234.5113679676626</v>
      </c>
      <c r="K640">
        <f t="shared" si="154"/>
        <v>13.925237894646768</v>
      </c>
      <c r="L640">
        <f t="shared" si="155"/>
        <v>0</v>
      </c>
      <c r="M640" s="41">
        <f t="shared" si="156"/>
        <v>13.925237894646768</v>
      </c>
      <c r="N640" s="5">
        <f t="shared" si="157"/>
        <v>-9.3117069085347649E-7</v>
      </c>
      <c r="O640" s="4">
        <f>SUM($N$54:N640)*0.1+$O$30</f>
        <v>6.3503686278996151E-6</v>
      </c>
      <c r="P640" s="4">
        <f>SUM($O$235:O640)</f>
        <v>8.7119920568166356E-4</v>
      </c>
      <c r="Q640" s="5">
        <f t="shared" si="158"/>
        <v>-2.2586031850248162E-6</v>
      </c>
      <c r="R640" s="4">
        <f>SUM($Q$54:Q640)*0.1+$O$8</f>
        <v>-5.3298554550553959E-5</v>
      </c>
      <c r="S640" s="4">
        <f>SUM($R$235:R640)</f>
        <v>2.2656445782830797E-2</v>
      </c>
      <c r="T640">
        <f t="shared" si="159"/>
        <v>5.36755353852068E-5</v>
      </c>
      <c r="U640">
        <f t="shared" si="160"/>
        <v>2.267318953227207E-2</v>
      </c>
      <c r="X640" s="1"/>
    </row>
    <row r="641" spans="1:24" x14ac:dyDescent="0.25">
      <c r="A641" s="7"/>
      <c r="B641">
        <f t="shared" si="145"/>
        <v>58.700000000000564</v>
      </c>
      <c r="C641">
        <f t="shared" si="146"/>
        <v>0</v>
      </c>
      <c r="D641">
        <f t="shared" si="147"/>
        <v>1141.3195647927887</v>
      </c>
      <c r="E641">
        <f t="shared" si="148"/>
        <v>-470.54008188738692</v>
      </c>
      <c r="F641">
        <f t="shared" si="149"/>
        <v>0</v>
      </c>
      <c r="G641">
        <f t="shared" si="150"/>
        <v>14022.094440243865</v>
      </c>
      <c r="H641">
        <f t="shared" si="151"/>
        <v>34011.323030824446</v>
      </c>
      <c r="I641">
        <f t="shared" si="152"/>
        <v>36788.438765435632</v>
      </c>
      <c r="J641" s="41">
        <f t="shared" si="153"/>
        <v>1234.5113679676626</v>
      </c>
      <c r="K641">
        <f t="shared" si="154"/>
        <v>13.878665192657978</v>
      </c>
      <c r="L641">
        <f t="shared" si="155"/>
        <v>0</v>
      </c>
      <c r="M641" s="41">
        <f t="shared" si="156"/>
        <v>13.878665192657978</v>
      </c>
      <c r="N641" s="5">
        <f t="shared" si="157"/>
        <v>-9.2805640760647475E-7</v>
      </c>
      <c r="O641" s="4">
        <f>SUM($N$54:N641)*0.1+$O$30</f>
        <v>6.2575629871389682E-6</v>
      </c>
      <c r="P641" s="4">
        <f>SUM($O$235:O641)</f>
        <v>8.7745676866880253E-4</v>
      </c>
      <c r="Q641" s="5">
        <f t="shared" si="158"/>
        <v>-2.2510493282187123E-6</v>
      </c>
      <c r="R641" s="4">
        <f>SUM($Q$54:Q641)*0.1+$O$8</f>
        <v>-5.3523659483375823E-5</v>
      </c>
      <c r="S641" s="4">
        <f>SUM($R$235:R641)</f>
        <v>2.260292212334742E-2</v>
      </c>
      <c r="T641">
        <f t="shared" si="159"/>
        <v>5.3888210389939448E-5</v>
      </c>
      <c r="U641">
        <f t="shared" si="160"/>
        <v>2.2619947367202048E-2</v>
      </c>
      <c r="X641" s="1"/>
    </row>
    <row r="642" spans="1:24" x14ac:dyDescent="0.25">
      <c r="A642" s="7"/>
      <c r="B642">
        <f t="shared" si="145"/>
        <v>58.800000000000566</v>
      </c>
      <c r="C642">
        <f t="shared" si="146"/>
        <v>0</v>
      </c>
      <c r="D642">
        <f t="shared" si="147"/>
        <v>1141.3195647927887</v>
      </c>
      <c r="E642">
        <f t="shared" si="148"/>
        <v>-470.54008188738692</v>
      </c>
      <c r="F642">
        <f t="shared" si="149"/>
        <v>0</v>
      </c>
      <c r="G642">
        <f t="shared" si="150"/>
        <v>13975.040432055128</v>
      </c>
      <c r="H642">
        <f t="shared" si="151"/>
        <v>33897.191074345174</v>
      </c>
      <c r="I642">
        <f t="shared" si="152"/>
        <v>36664.987628638875</v>
      </c>
      <c r="J642" s="41">
        <f t="shared" si="153"/>
        <v>1234.5113679676626</v>
      </c>
      <c r="K642">
        <f t="shared" si="154"/>
        <v>13.832092490669195</v>
      </c>
      <c r="L642">
        <f t="shared" si="155"/>
        <v>0</v>
      </c>
      <c r="M642" s="41">
        <f t="shared" si="156"/>
        <v>13.832092490669195</v>
      </c>
      <c r="N642" s="5">
        <f t="shared" si="157"/>
        <v>-9.249421243594731E-7</v>
      </c>
      <c r="O642" s="4">
        <f>SUM($N$54:N642)*0.1+$O$30</f>
        <v>6.1650687747030213E-6</v>
      </c>
      <c r="P642" s="4">
        <f>SUM($O$235:O642)</f>
        <v>8.8362183744350551E-4</v>
      </c>
      <c r="Q642" s="5">
        <f t="shared" si="158"/>
        <v>-2.2434954714126096E-6</v>
      </c>
      <c r="R642" s="4">
        <f>SUM($Q$54:Q642)*0.1+$O$8</f>
        <v>-5.3748009030517058E-5</v>
      </c>
      <c r="S642" s="4">
        <f>SUM($R$235:R642)</f>
        <v>2.2549174114316901E-2</v>
      </c>
      <c r="T642">
        <f t="shared" si="159"/>
        <v>5.410043019922634E-5</v>
      </c>
      <c r="U642">
        <f t="shared" si="160"/>
        <v>2.2566480469700775E-2</v>
      </c>
      <c r="X642" s="1"/>
    </row>
    <row r="643" spans="1:24" x14ac:dyDescent="0.25">
      <c r="A643" s="7"/>
      <c r="B643">
        <f t="shared" si="145"/>
        <v>58.900000000000567</v>
      </c>
      <c r="C643">
        <f t="shared" si="146"/>
        <v>0</v>
      </c>
      <c r="D643">
        <f t="shared" si="147"/>
        <v>1141.3195647927887</v>
      </c>
      <c r="E643">
        <f t="shared" si="148"/>
        <v>-470.54008188738692</v>
      </c>
      <c r="F643">
        <f t="shared" si="149"/>
        <v>0</v>
      </c>
      <c r="G643">
        <f t="shared" si="150"/>
        <v>13927.986423866387</v>
      </c>
      <c r="H643">
        <f t="shared" si="151"/>
        <v>33783.059117865894</v>
      </c>
      <c r="I643">
        <f t="shared" si="152"/>
        <v>36541.536491842111</v>
      </c>
      <c r="J643" s="41">
        <f t="shared" si="153"/>
        <v>1234.5113679676626</v>
      </c>
      <c r="K643">
        <f t="shared" si="154"/>
        <v>13.785519788680411</v>
      </c>
      <c r="L643">
        <f t="shared" si="155"/>
        <v>0</v>
      </c>
      <c r="M643" s="41">
        <f t="shared" si="156"/>
        <v>13.785519788680411</v>
      </c>
      <c r="N643" s="5">
        <f t="shared" si="157"/>
        <v>-9.2182784111247136E-7</v>
      </c>
      <c r="O643" s="4">
        <f>SUM($N$54:N643)*0.1+$O$30</f>
        <v>6.0728859905917738E-6</v>
      </c>
      <c r="P643" s="4">
        <f>SUM($O$235:O643)</f>
        <v>8.8969472343409725E-4</v>
      </c>
      <c r="Q643" s="5">
        <f t="shared" si="158"/>
        <v>-2.2359416146065061E-6</v>
      </c>
      <c r="R643" s="4">
        <f>SUM($Q$54:Q643)*0.1+$O$8</f>
        <v>-5.3971603191977691E-5</v>
      </c>
      <c r="S643" s="4">
        <f>SUM($R$235:R643)</f>
        <v>2.2495202511124923E-2</v>
      </c>
      <c r="T643">
        <f t="shared" si="159"/>
        <v>5.4312189196965926E-5</v>
      </c>
      <c r="U643">
        <f t="shared" si="160"/>
        <v>2.2512789536559601E-2</v>
      </c>
      <c r="X643" s="1"/>
    </row>
    <row r="644" spans="1:24" x14ac:dyDescent="0.25">
      <c r="A644" s="7"/>
      <c r="B644">
        <f t="shared" si="145"/>
        <v>59.000000000000568</v>
      </c>
      <c r="C644">
        <f t="shared" si="146"/>
        <v>0</v>
      </c>
      <c r="D644">
        <f t="shared" si="147"/>
        <v>1141.3195647927887</v>
      </c>
      <c r="E644">
        <f t="shared" si="148"/>
        <v>-470.54008188738692</v>
      </c>
      <c r="F644">
        <f t="shared" si="149"/>
        <v>0</v>
      </c>
      <c r="G644">
        <f t="shared" si="150"/>
        <v>13880.932415677649</v>
      </c>
      <c r="H644">
        <f t="shared" si="151"/>
        <v>33668.927161386622</v>
      </c>
      <c r="I644">
        <f t="shared" si="152"/>
        <v>36418.085355045347</v>
      </c>
      <c r="J644" s="41">
        <f t="shared" si="153"/>
        <v>1234.5113679676626</v>
      </c>
      <c r="K644">
        <f t="shared" si="154"/>
        <v>13.738947086691624</v>
      </c>
      <c r="L644">
        <f t="shared" si="155"/>
        <v>0</v>
      </c>
      <c r="M644" s="41">
        <f t="shared" si="156"/>
        <v>13.738947086691624</v>
      </c>
      <c r="N644" s="5">
        <f t="shared" si="157"/>
        <v>-9.1871355786546972E-7</v>
      </c>
      <c r="O644" s="4">
        <f>SUM($N$54:N644)*0.1+$O$30</f>
        <v>5.9810146348052263E-6</v>
      </c>
      <c r="P644" s="4">
        <f>SUM($O$235:O644)</f>
        <v>8.9567573806890251E-4</v>
      </c>
      <c r="Q644" s="5">
        <f t="shared" si="158"/>
        <v>-2.2283877578004034E-6</v>
      </c>
      <c r="R644" s="4">
        <f>SUM($Q$54:Q644)*0.1+$O$8</f>
        <v>-5.4194441967757724E-5</v>
      </c>
      <c r="S644" s="4">
        <f>SUM($R$235:R644)</f>
        <v>2.2441008069157165E-2</v>
      </c>
      <c r="T644">
        <f t="shared" si="159"/>
        <v>5.452348187944726E-5</v>
      </c>
      <c r="U644">
        <f t="shared" si="160"/>
        <v>2.245887526542107E-2</v>
      </c>
      <c r="X644" s="1"/>
    </row>
    <row r="645" spans="1:24" x14ac:dyDescent="0.25">
      <c r="A645" s="7"/>
      <c r="B645">
        <f t="shared" si="145"/>
        <v>59.10000000000057</v>
      </c>
      <c r="C645">
        <f t="shared" si="146"/>
        <v>0</v>
      </c>
      <c r="D645">
        <f t="shared" si="147"/>
        <v>1141.3195647927887</v>
      </c>
      <c r="E645">
        <f t="shared" si="148"/>
        <v>-470.54008188738692</v>
      </c>
      <c r="F645">
        <f t="shared" si="149"/>
        <v>0</v>
      </c>
      <c r="G645">
        <f t="shared" si="150"/>
        <v>13833.878407488908</v>
      </c>
      <c r="H645">
        <f t="shared" si="151"/>
        <v>33554.795204907328</v>
      </c>
      <c r="I645">
        <f t="shared" si="152"/>
        <v>36294.634218248568</v>
      </c>
      <c r="J645" s="41">
        <f t="shared" si="153"/>
        <v>1234.5113679676626</v>
      </c>
      <c r="K645">
        <f t="shared" si="154"/>
        <v>13.692374384702834</v>
      </c>
      <c r="L645">
        <f t="shared" si="155"/>
        <v>0</v>
      </c>
      <c r="M645" s="41">
        <f t="shared" si="156"/>
        <v>13.692374384702834</v>
      </c>
      <c r="N645" s="5">
        <f t="shared" si="157"/>
        <v>-9.1559927461846797E-7</v>
      </c>
      <c r="O645" s="4">
        <f>SUM($N$54:N645)*0.1+$O$30</f>
        <v>5.8894547073433798E-6</v>
      </c>
      <c r="P645" s="4">
        <f>SUM($O$235:O645)</f>
        <v>9.0156519277624593E-4</v>
      </c>
      <c r="Q645" s="5">
        <f t="shared" si="158"/>
        <v>-2.2208339009942991E-6</v>
      </c>
      <c r="R645" s="4">
        <f>SUM($Q$54:Q645)*0.1+$O$8</f>
        <v>-5.4416525357857127E-5</v>
      </c>
      <c r="S645" s="4">
        <f>SUM($R$235:R645)</f>
        <v>2.2386591543799308E-2</v>
      </c>
      <c r="T645">
        <f t="shared" si="159"/>
        <v>5.4734302852709804E-5</v>
      </c>
      <c r="U645">
        <f t="shared" si="160"/>
        <v>2.2404738354770679E-2</v>
      </c>
      <c r="X645" s="1"/>
    </row>
    <row r="646" spans="1:24" x14ac:dyDescent="0.25">
      <c r="A646" s="7"/>
      <c r="B646">
        <f t="shared" si="145"/>
        <v>59.200000000000571</v>
      </c>
      <c r="C646">
        <f t="shared" si="146"/>
        <v>0</v>
      </c>
      <c r="D646">
        <f t="shared" si="147"/>
        <v>1141.3195647927887</v>
      </c>
      <c r="E646">
        <f t="shared" si="148"/>
        <v>-470.54008188738692</v>
      </c>
      <c r="F646">
        <f t="shared" si="149"/>
        <v>0</v>
      </c>
      <c r="G646">
        <f t="shared" si="150"/>
        <v>13786.824399300169</v>
      </c>
      <c r="H646">
        <f t="shared" si="151"/>
        <v>33440.663248428042</v>
      </c>
      <c r="I646">
        <f t="shared" si="152"/>
        <v>36171.183081451796</v>
      </c>
      <c r="J646" s="41">
        <f t="shared" si="153"/>
        <v>1234.5113679676626</v>
      </c>
      <c r="K646">
        <f t="shared" si="154"/>
        <v>13.645801682714046</v>
      </c>
      <c r="L646">
        <f t="shared" si="155"/>
        <v>0</v>
      </c>
      <c r="M646" s="41">
        <f t="shared" si="156"/>
        <v>13.645801682714046</v>
      </c>
      <c r="N646" s="5">
        <f t="shared" si="157"/>
        <v>-9.1248499137146622E-7</v>
      </c>
      <c r="O646" s="4">
        <f>SUM($N$54:N646)*0.1+$O$30</f>
        <v>5.7982062082062334E-6</v>
      </c>
      <c r="P646" s="4">
        <f>SUM($O$235:O646)</f>
        <v>9.0736339898445215E-4</v>
      </c>
      <c r="Q646" s="5">
        <f t="shared" si="158"/>
        <v>-2.2132800441881956E-6</v>
      </c>
      <c r="R646" s="4">
        <f>SUM($Q$54:Q646)*0.1+$O$8</f>
        <v>-5.4637853362275957E-5</v>
      </c>
      <c r="S646" s="4">
        <f>SUM($R$235:R646)</f>
        <v>2.2331953690437032E-2</v>
      </c>
      <c r="T646">
        <f t="shared" si="159"/>
        <v>5.4944646829972906E-5</v>
      </c>
      <c r="U646">
        <f t="shared" si="160"/>
        <v>2.2350379503928805E-2</v>
      </c>
      <c r="X646" s="1"/>
    </row>
    <row r="647" spans="1:24" x14ac:dyDescent="0.25">
      <c r="A647" s="7"/>
      <c r="B647">
        <f t="shared" si="145"/>
        <v>59.300000000000573</v>
      </c>
      <c r="C647">
        <f t="shared" si="146"/>
        <v>0</v>
      </c>
      <c r="D647">
        <f t="shared" si="147"/>
        <v>1141.3195647927887</v>
      </c>
      <c r="E647">
        <f t="shared" si="148"/>
        <v>-470.54008188738692</v>
      </c>
      <c r="F647">
        <f t="shared" si="149"/>
        <v>0</v>
      </c>
      <c r="G647">
        <f t="shared" si="150"/>
        <v>13739.770391111429</v>
      </c>
      <c r="H647">
        <f t="shared" si="151"/>
        <v>33326.531291948762</v>
      </c>
      <c r="I647">
        <f t="shared" si="152"/>
        <v>36047.731944655025</v>
      </c>
      <c r="J647" s="41">
        <f t="shared" si="153"/>
        <v>1234.5113679676626</v>
      </c>
      <c r="K647">
        <f t="shared" si="154"/>
        <v>13.599228980725258</v>
      </c>
      <c r="L647">
        <f t="shared" si="155"/>
        <v>0</v>
      </c>
      <c r="M647" s="41">
        <f t="shared" si="156"/>
        <v>13.599228980725258</v>
      </c>
      <c r="N647" s="5">
        <f t="shared" si="157"/>
        <v>-9.0937070812446458E-7</v>
      </c>
      <c r="O647" s="4">
        <f>SUM($N$54:N647)*0.1+$O$30</f>
        <v>5.707269137393787E-6</v>
      </c>
      <c r="P647" s="4">
        <f>SUM($O$235:O647)</f>
        <v>9.1307066812184592E-4</v>
      </c>
      <c r="Q647" s="5">
        <f t="shared" si="158"/>
        <v>-2.2057261873820925E-6</v>
      </c>
      <c r="R647" s="4">
        <f>SUM($Q$54:Q647)*0.1+$O$8</f>
        <v>-5.4858425981014184E-5</v>
      </c>
      <c r="S647" s="4">
        <f>SUM($R$235:R647)</f>
        <v>2.2277095264456016E-2</v>
      </c>
      <c r="T647">
        <f t="shared" si="159"/>
        <v>5.5154508629132573E-5</v>
      </c>
      <c r="U647">
        <f t="shared" si="160"/>
        <v>2.2295799413042654E-2</v>
      </c>
      <c r="X647" s="1"/>
    </row>
    <row r="648" spans="1:24" x14ac:dyDescent="0.25">
      <c r="A648" s="7"/>
      <c r="B648">
        <f t="shared" si="145"/>
        <v>59.400000000000574</v>
      </c>
      <c r="C648">
        <f t="shared" si="146"/>
        <v>0</v>
      </c>
      <c r="D648">
        <f t="shared" si="147"/>
        <v>1141.3195647927887</v>
      </c>
      <c r="E648">
        <f t="shared" si="148"/>
        <v>-470.54008188738692</v>
      </c>
      <c r="F648">
        <f t="shared" si="149"/>
        <v>0</v>
      </c>
      <c r="G648">
        <f t="shared" si="150"/>
        <v>13692.71638292269</v>
      </c>
      <c r="H648">
        <f t="shared" si="151"/>
        <v>33212.399335469476</v>
      </c>
      <c r="I648">
        <f t="shared" si="152"/>
        <v>35924.280807858253</v>
      </c>
      <c r="J648" s="41">
        <f t="shared" si="153"/>
        <v>1234.5113679676626</v>
      </c>
      <c r="K648">
        <f t="shared" si="154"/>
        <v>13.552656278736469</v>
      </c>
      <c r="L648">
        <f t="shared" si="155"/>
        <v>0</v>
      </c>
      <c r="M648" s="41">
        <f t="shared" si="156"/>
        <v>13.552656278736469</v>
      </c>
      <c r="N648" s="5">
        <f t="shared" si="157"/>
        <v>-9.0625642487746283E-7</v>
      </c>
      <c r="O648" s="4">
        <f>SUM($N$54:N648)*0.1+$O$30</f>
        <v>5.6166434949060408E-6</v>
      </c>
      <c r="P648" s="4">
        <f>SUM($O$235:O648)</f>
        <v>9.18687311616752E-4</v>
      </c>
      <c r="Q648" s="5">
        <f t="shared" si="158"/>
        <v>-2.1981723305759885E-6</v>
      </c>
      <c r="R648" s="4">
        <f>SUM($Q$54:Q648)*0.1+$O$8</f>
        <v>-5.5078243214071811E-5</v>
      </c>
      <c r="S648" s="4">
        <f>SUM($R$235:R648)</f>
        <v>2.2222017021241946E-2</v>
      </c>
      <c r="T648">
        <f t="shared" si="159"/>
        <v>5.5363883170324299E-5</v>
      </c>
      <c r="U648">
        <f t="shared" si="160"/>
        <v>2.2240998783078343E-2</v>
      </c>
      <c r="X648" s="1"/>
    </row>
    <row r="649" spans="1:24" x14ac:dyDescent="0.25">
      <c r="A649" s="7"/>
      <c r="B649">
        <f t="shared" si="145"/>
        <v>59.500000000000576</v>
      </c>
      <c r="C649">
        <f t="shared" si="146"/>
        <v>0</v>
      </c>
      <c r="D649">
        <f t="shared" si="147"/>
        <v>1141.3195647927887</v>
      </c>
      <c r="E649">
        <f t="shared" si="148"/>
        <v>-470.54008188738692</v>
      </c>
      <c r="F649">
        <f t="shared" si="149"/>
        <v>0</v>
      </c>
      <c r="G649">
        <f t="shared" si="150"/>
        <v>13645.662374733951</v>
      </c>
      <c r="H649">
        <f t="shared" si="151"/>
        <v>33098.267378990196</v>
      </c>
      <c r="I649">
        <f t="shared" si="152"/>
        <v>35800.829671061481</v>
      </c>
      <c r="J649" s="41">
        <f t="shared" si="153"/>
        <v>1234.5113679676626</v>
      </c>
      <c r="K649">
        <f t="shared" si="154"/>
        <v>13.506083576747681</v>
      </c>
      <c r="L649">
        <f t="shared" si="155"/>
        <v>0</v>
      </c>
      <c r="M649" s="41">
        <f t="shared" si="156"/>
        <v>13.506083576747681</v>
      </c>
      <c r="N649" s="5">
        <f t="shared" si="157"/>
        <v>-9.0314214163046119E-7</v>
      </c>
      <c r="O649" s="4">
        <f>SUM($N$54:N649)*0.1+$O$30</f>
        <v>5.5263292807429947E-6</v>
      </c>
      <c r="P649" s="4">
        <f>SUM($O$235:O649)</f>
        <v>9.2421364089749502E-4</v>
      </c>
      <c r="Q649" s="5">
        <f t="shared" si="158"/>
        <v>-2.1906184737698854E-6</v>
      </c>
      <c r="R649" s="4">
        <f>SUM($Q$54:Q649)*0.1+$O$8</f>
        <v>-5.5297305061448808E-5</v>
      </c>
      <c r="S649" s="4">
        <f>SUM($R$235:R649)</f>
        <v>2.2166719716180498E-2</v>
      </c>
      <c r="T649">
        <f t="shared" si="159"/>
        <v>5.5572765473549445E-5</v>
      </c>
      <c r="U649">
        <f t="shared" si="160"/>
        <v>2.2185978315813037E-2</v>
      </c>
      <c r="X649" s="1"/>
    </row>
    <row r="650" spans="1:24" x14ac:dyDescent="0.25">
      <c r="A650" s="7"/>
      <c r="B650">
        <f t="shared" si="145"/>
        <v>59.600000000000577</v>
      </c>
      <c r="C650">
        <f t="shared" si="146"/>
        <v>0</v>
      </c>
      <c r="D650">
        <f t="shared" si="147"/>
        <v>1141.3195647927887</v>
      </c>
      <c r="E650">
        <f t="shared" si="148"/>
        <v>-470.54008188738692</v>
      </c>
      <c r="F650">
        <f t="shared" si="149"/>
        <v>0</v>
      </c>
      <c r="G650">
        <f t="shared" si="150"/>
        <v>13598.608366545212</v>
      </c>
      <c r="H650">
        <f t="shared" si="151"/>
        <v>32984.135422510924</v>
      </c>
      <c r="I650">
        <f t="shared" si="152"/>
        <v>35677.378534264724</v>
      </c>
      <c r="J650" s="41">
        <f t="shared" si="153"/>
        <v>1234.5113679676626</v>
      </c>
      <c r="K650">
        <f t="shared" si="154"/>
        <v>13.4595108747589</v>
      </c>
      <c r="L650">
        <f t="shared" si="155"/>
        <v>0</v>
      </c>
      <c r="M650" s="41">
        <f t="shared" si="156"/>
        <v>13.4595108747589</v>
      </c>
      <c r="N650" s="5">
        <f t="shared" si="157"/>
        <v>-9.0002785838345944E-7</v>
      </c>
      <c r="O650" s="4">
        <f>SUM($N$54:N650)*0.1+$O$30</f>
        <v>5.4363264949046487E-6</v>
      </c>
      <c r="P650" s="4">
        <f>SUM($O$235:O650)</f>
        <v>9.2964996739239964E-4</v>
      </c>
      <c r="Q650" s="5">
        <f t="shared" si="158"/>
        <v>-2.1830646169637828E-6</v>
      </c>
      <c r="R650" s="4">
        <f>SUM($Q$54:Q650)*0.1+$O$8</f>
        <v>-5.5515611523145205E-5</v>
      </c>
      <c r="S650" s="4">
        <f>SUM($R$235:R650)</f>
        <v>2.2111204104657355E-2</v>
      </c>
      <c r="T650">
        <f t="shared" si="159"/>
        <v>5.5781150656363978E-5</v>
      </c>
      <c r="U650">
        <f t="shared" si="160"/>
        <v>2.2130738713827175E-2</v>
      </c>
      <c r="X650" s="1"/>
    </row>
    <row r="651" spans="1:24" x14ac:dyDescent="0.25">
      <c r="A651" s="7"/>
      <c r="B651">
        <f t="shared" si="145"/>
        <v>59.700000000000578</v>
      </c>
      <c r="C651">
        <f t="shared" si="146"/>
        <v>0</v>
      </c>
      <c r="D651">
        <f t="shared" si="147"/>
        <v>1141.3195647927887</v>
      </c>
      <c r="E651">
        <f t="shared" si="148"/>
        <v>-470.54008188738692</v>
      </c>
      <c r="F651">
        <f t="shared" si="149"/>
        <v>0</v>
      </c>
      <c r="G651">
        <f t="shared" si="150"/>
        <v>13551.554358356472</v>
      </c>
      <c r="H651">
        <f t="shared" si="151"/>
        <v>32870.003466031645</v>
      </c>
      <c r="I651">
        <f t="shared" si="152"/>
        <v>35553.92739746796</v>
      </c>
      <c r="J651" s="41">
        <f t="shared" si="153"/>
        <v>1234.5113679676626</v>
      </c>
      <c r="K651">
        <f t="shared" si="154"/>
        <v>13.412938172770113</v>
      </c>
      <c r="L651">
        <f t="shared" si="155"/>
        <v>0</v>
      </c>
      <c r="M651" s="41">
        <f t="shared" si="156"/>
        <v>13.412938172770113</v>
      </c>
      <c r="N651" s="5">
        <f t="shared" si="157"/>
        <v>-8.969135751364578E-7</v>
      </c>
      <c r="O651" s="4">
        <f>SUM($N$54:N651)*0.1+$O$30</f>
        <v>5.3466351373910028E-6</v>
      </c>
      <c r="P651" s="4">
        <f>SUM($O$235:O651)</f>
        <v>9.3499660252979061E-4</v>
      </c>
      <c r="Q651" s="5">
        <f t="shared" si="158"/>
        <v>-2.1755107601576792E-6</v>
      </c>
      <c r="R651" s="4">
        <f>SUM($Q$54:Q651)*0.1+$O$8</f>
        <v>-5.5733162599160973E-5</v>
      </c>
      <c r="S651" s="4">
        <f>SUM($R$235:R651)</f>
        <v>2.2055470942058193E-2</v>
      </c>
      <c r="T651">
        <f t="shared" si="159"/>
        <v>5.5989033931627177E-5</v>
      </c>
      <c r="U651">
        <f t="shared" si="160"/>
        <v>2.2075280680496807E-2</v>
      </c>
      <c r="X651" s="1"/>
    </row>
    <row r="652" spans="1:24" x14ac:dyDescent="0.25">
      <c r="A652" s="7"/>
      <c r="B652">
        <f t="shared" si="145"/>
        <v>59.80000000000058</v>
      </c>
      <c r="C652">
        <f t="shared" si="146"/>
        <v>0</v>
      </c>
      <c r="D652">
        <f t="shared" si="147"/>
        <v>1141.3195647927887</v>
      </c>
      <c r="E652">
        <f t="shared" si="148"/>
        <v>-470.54008188738692</v>
      </c>
      <c r="F652">
        <f t="shared" si="149"/>
        <v>0</v>
      </c>
      <c r="G652">
        <f t="shared" si="150"/>
        <v>13504.500350167733</v>
      </c>
      <c r="H652">
        <f t="shared" si="151"/>
        <v>32755.871509552355</v>
      </c>
      <c r="I652">
        <f t="shared" si="152"/>
        <v>35430.476260671181</v>
      </c>
      <c r="J652" s="41">
        <f t="shared" si="153"/>
        <v>1234.5113679676626</v>
      </c>
      <c r="K652">
        <f t="shared" si="154"/>
        <v>13.366365470781323</v>
      </c>
      <c r="L652">
        <f t="shared" si="155"/>
        <v>0</v>
      </c>
      <c r="M652" s="41">
        <f t="shared" si="156"/>
        <v>13.366365470781323</v>
      </c>
      <c r="N652" s="5">
        <f t="shared" si="157"/>
        <v>-8.9379929188945606E-7</v>
      </c>
      <c r="O652" s="4">
        <f>SUM($N$54:N652)*0.1+$O$30</f>
        <v>5.2572552082020569E-6</v>
      </c>
      <c r="P652" s="4">
        <f>SUM($O$235:O652)</f>
        <v>9.4025385773799266E-4</v>
      </c>
      <c r="Q652" s="5">
        <f t="shared" si="158"/>
        <v>-2.1679569033515753E-6</v>
      </c>
      <c r="R652" s="4">
        <f>SUM($Q$54:Q652)*0.1+$O$8</f>
        <v>-5.5949958289496139E-5</v>
      </c>
      <c r="S652" s="4">
        <f>SUM($R$235:R652)</f>
        <v>2.1999520983768697E-2</v>
      </c>
      <c r="T652">
        <f t="shared" si="159"/>
        <v>5.6196410605309351E-5</v>
      </c>
      <c r="U652">
        <f t="shared" si="160"/>
        <v>2.2019604919985971E-2</v>
      </c>
      <c r="X652" s="1"/>
    </row>
    <row r="653" spans="1:24" x14ac:dyDescent="0.25">
      <c r="A653" s="7"/>
      <c r="B653">
        <f t="shared" si="145"/>
        <v>59.900000000000581</v>
      </c>
      <c r="C653">
        <f t="shared" si="146"/>
        <v>0</v>
      </c>
      <c r="D653">
        <f t="shared" si="147"/>
        <v>1141.3195647927887</v>
      </c>
      <c r="E653">
        <f t="shared" si="148"/>
        <v>-470.54008188738692</v>
      </c>
      <c r="F653">
        <f t="shared" si="149"/>
        <v>0</v>
      </c>
      <c r="G653">
        <f t="shared" si="150"/>
        <v>13457.446341978994</v>
      </c>
      <c r="H653">
        <f t="shared" si="151"/>
        <v>32641.739553073079</v>
      </c>
      <c r="I653">
        <f t="shared" si="152"/>
        <v>35307.025123874417</v>
      </c>
      <c r="J653" s="41">
        <f t="shared" si="153"/>
        <v>1234.5113679676626</v>
      </c>
      <c r="K653">
        <f t="shared" si="154"/>
        <v>13.319792768792539</v>
      </c>
      <c r="L653">
        <f t="shared" si="155"/>
        <v>0</v>
      </c>
      <c r="M653" s="41">
        <f t="shared" si="156"/>
        <v>13.319792768792539</v>
      </c>
      <c r="N653" s="5">
        <f t="shared" si="157"/>
        <v>-8.9068500864245441E-7</v>
      </c>
      <c r="O653" s="4">
        <f>SUM($N$54:N653)*0.1+$O$30</f>
        <v>5.1681867073378121E-6</v>
      </c>
      <c r="P653" s="4">
        <f>SUM($O$235:O653)</f>
        <v>9.4542204444533046E-4</v>
      </c>
      <c r="Q653" s="5">
        <f t="shared" si="158"/>
        <v>-2.1604030465454722E-6</v>
      </c>
      <c r="R653" s="4">
        <f>SUM($Q$54:Q653)*0.1+$O$8</f>
        <v>-5.6165998594150704E-5</v>
      </c>
      <c r="S653" s="4">
        <f>SUM($R$235:R653)</f>
        <v>2.1943354985174544E-2</v>
      </c>
      <c r="T653">
        <f t="shared" si="159"/>
        <v>5.6403276074356195E-5</v>
      </c>
      <c r="U653">
        <f t="shared" si="160"/>
        <v>2.1963712137239182E-2</v>
      </c>
      <c r="X653" s="1"/>
    </row>
    <row r="654" spans="1:24" x14ac:dyDescent="0.25">
      <c r="A654" s="7"/>
      <c r="B654">
        <f t="shared" si="145"/>
        <v>60.000000000000583</v>
      </c>
      <c r="C654">
        <f t="shared" si="146"/>
        <v>0</v>
      </c>
      <c r="D654">
        <f t="shared" si="147"/>
        <v>1141.3195647927887</v>
      </c>
      <c r="E654">
        <f t="shared" si="148"/>
        <v>-470.54008188738692</v>
      </c>
      <c r="F654">
        <f t="shared" si="149"/>
        <v>0</v>
      </c>
      <c r="G654">
        <f t="shared" si="150"/>
        <v>13410.392333790254</v>
      </c>
      <c r="H654">
        <f t="shared" si="151"/>
        <v>32527.607596593803</v>
      </c>
      <c r="I654">
        <f t="shared" si="152"/>
        <v>35183.573987077652</v>
      </c>
      <c r="J654" s="41">
        <f t="shared" si="153"/>
        <v>1234.5113679676626</v>
      </c>
      <c r="K654">
        <f t="shared" si="154"/>
        <v>13.273220066803752</v>
      </c>
      <c r="L654">
        <f t="shared" si="155"/>
        <v>0</v>
      </c>
      <c r="M654" s="41">
        <f t="shared" si="156"/>
        <v>13.273220066803752</v>
      </c>
      <c r="N654" s="5">
        <f t="shared" si="157"/>
        <v>-8.8757072539545267E-7</v>
      </c>
      <c r="O654" s="4">
        <f>SUM($N$54:N654)*0.1+$O$30</f>
        <v>5.0794296347982665E-6</v>
      </c>
      <c r="P654" s="4">
        <f>SUM($O$235:O654)</f>
        <v>9.5050147408012875E-4</v>
      </c>
      <c r="Q654" s="5">
        <f t="shared" si="158"/>
        <v>-2.1528491897393695E-6</v>
      </c>
      <c r="R654" s="4">
        <f>SUM($Q$54:Q654)*0.1+$O$8</f>
        <v>-5.638128351312464E-5</v>
      </c>
      <c r="S654" s="4">
        <f>SUM($R$235:R654)</f>
        <v>2.188697370166142E-2</v>
      </c>
      <c r="T654">
        <f t="shared" si="159"/>
        <v>5.6609625824608728E-5</v>
      </c>
      <c r="U654">
        <f t="shared" si="160"/>
        <v>2.190760303797399E-2</v>
      </c>
      <c r="X654" s="1"/>
    </row>
    <row r="655" spans="1:24" x14ac:dyDescent="0.25">
      <c r="A655" s="7"/>
      <c r="B655">
        <f t="shared" si="145"/>
        <v>60.100000000000584</v>
      </c>
      <c r="C655">
        <f t="shared" si="146"/>
        <v>0</v>
      </c>
      <c r="D655">
        <f t="shared" si="147"/>
        <v>1141.3195647927887</v>
      </c>
      <c r="E655">
        <f t="shared" si="148"/>
        <v>-470.54008188738692</v>
      </c>
      <c r="F655">
        <f t="shared" si="149"/>
        <v>0</v>
      </c>
      <c r="G655">
        <f t="shared" si="150"/>
        <v>13363.338325601515</v>
      </c>
      <c r="H655">
        <f t="shared" si="151"/>
        <v>32413.475640114513</v>
      </c>
      <c r="I655">
        <f t="shared" si="152"/>
        <v>35060.122850280874</v>
      </c>
      <c r="J655" s="41">
        <f t="shared" si="153"/>
        <v>1234.5113679676626</v>
      </c>
      <c r="K655">
        <f t="shared" si="154"/>
        <v>13.226647364814962</v>
      </c>
      <c r="L655">
        <f t="shared" si="155"/>
        <v>0</v>
      </c>
      <c r="M655" s="41">
        <f t="shared" si="156"/>
        <v>13.226647364814962</v>
      </c>
      <c r="N655" s="5">
        <f t="shared" si="157"/>
        <v>-8.8445644214845102E-7</v>
      </c>
      <c r="O655" s="4">
        <f>SUM($N$54:N655)*0.1+$O$30</f>
        <v>4.9909839905834218E-6</v>
      </c>
      <c r="P655" s="4">
        <f>SUM($O$235:O655)</f>
        <v>9.5549245807071217E-4</v>
      </c>
      <c r="Q655" s="5">
        <f t="shared" si="158"/>
        <v>-2.1452953329332656E-6</v>
      </c>
      <c r="R655" s="4">
        <f>SUM($Q$54:Q655)*0.1+$O$8</f>
        <v>-5.6595813046417975E-5</v>
      </c>
      <c r="S655" s="4">
        <f>SUM($R$235:R655)</f>
        <v>2.1830377888615003E-2</v>
      </c>
      <c r="T655">
        <f t="shared" si="159"/>
        <v>5.6815455428777079E-5</v>
      </c>
      <c r="U655">
        <f t="shared" si="160"/>
        <v>2.1851278328673607E-2</v>
      </c>
      <c r="X655" s="1"/>
    </row>
    <row r="656" spans="1:24" x14ac:dyDescent="0.25">
      <c r="A656" s="7"/>
      <c r="B656">
        <f t="shared" si="145"/>
        <v>60.200000000000585</v>
      </c>
      <c r="C656">
        <f t="shared" si="146"/>
        <v>0</v>
      </c>
      <c r="D656">
        <f t="shared" si="147"/>
        <v>1141.3195647927887</v>
      </c>
      <c r="E656">
        <f t="shared" si="148"/>
        <v>-470.54008188738692</v>
      </c>
      <c r="F656">
        <f t="shared" si="149"/>
        <v>0</v>
      </c>
      <c r="G656">
        <f t="shared" si="150"/>
        <v>13316.284317412776</v>
      </c>
      <c r="H656">
        <f t="shared" si="151"/>
        <v>32299.343683635238</v>
      </c>
      <c r="I656">
        <f t="shared" si="152"/>
        <v>34936.671713484116</v>
      </c>
      <c r="J656" s="41">
        <f t="shared" si="153"/>
        <v>1234.5113679676626</v>
      </c>
      <c r="K656">
        <f t="shared" si="154"/>
        <v>13.180074662826179</v>
      </c>
      <c r="L656">
        <f t="shared" si="155"/>
        <v>0</v>
      </c>
      <c r="M656" s="41">
        <f t="shared" si="156"/>
        <v>13.180074662826179</v>
      </c>
      <c r="N656" s="5">
        <f t="shared" si="157"/>
        <v>-8.8134215890144928E-7</v>
      </c>
      <c r="O656" s="4">
        <f>SUM($N$54:N656)*0.1+$O$30</f>
        <v>4.9028497746932764E-6</v>
      </c>
      <c r="P656" s="4">
        <f>SUM($O$235:O656)</f>
        <v>9.6039530784540548E-4</v>
      </c>
      <c r="Q656" s="5">
        <f t="shared" si="158"/>
        <v>-2.1377414761271625E-6</v>
      </c>
      <c r="R656" s="4">
        <f>SUM($Q$54:Q656)*0.1+$O$8</f>
        <v>-5.6809587194030681E-5</v>
      </c>
      <c r="S656" s="4">
        <f>SUM($R$235:R656)</f>
        <v>2.1773568301420972E-2</v>
      </c>
      <c r="T656">
        <f t="shared" si="159"/>
        <v>5.7020760544466468E-5</v>
      </c>
      <c r="U656">
        <f t="shared" si="160"/>
        <v>2.1794738716579644E-2</v>
      </c>
      <c r="X656" s="1"/>
    </row>
    <row r="657" spans="1:24" x14ac:dyDescent="0.25">
      <c r="A657" s="7"/>
      <c r="B657">
        <f t="shared" si="145"/>
        <v>60.300000000000587</v>
      </c>
      <c r="C657">
        <f t="shared" si="146"/>
        <v>0</v>
      </c>
      <c r="D657">
        <f t="shared" si="147"/>
        <v>1141.3195647927887</v>
      </c>
      <c r="E657">
        <f t="shared" si="148"/>
        <v>-470.54008188738692</v>
      </c>
      <c r="F657">
        <f t="shared" si="149"/>
        <v>0</v>
      </c>
      <c r="G657">
        <f t="shared" si="150"/>
        <v>13269.230309224036</v>
      </c>
      <c r="H657">
        <f t="shared" si="151"/>
        <v>32185.211727155962</v>
      </c>
      <c r="I657">
        <f t="shared" si="152"/>
        <v>34813.220576687352</v>
      </c>
      <c r="J657" s="41">
        <f t="shared" si="153"/>
        <v>1234.5113679676626</v>
      </c>
      <c r="K657">
        <f t="shared" si="154"/>
        <v>13.133501960837394</v>
      </c>
      <c r="L657">
        <f t="shared" si="155"/>
        <v>0</v>
      </c>
      <c r="M657" s="41">
        <f t="shared" si="156"/>
        <v>13.133501960837394</v>
      </c>
      <c r="N657" s="5">
        <f t="shared" si="157"/>
        <v>-8.7822787565444764E-7</v>
      </c>
      <c r="O657" s="4">
        <f>SUM($N$54:N657)*0.1+$O$30</f>
        <v>4.8150269871278319E-6</v>
      </c>
      <c r="P657" s="4">
        <f>SUM($O$235:O657)</f>
        <v>9.6521033483253332E-4</v>
      </c>
      <c r="Q657" s="5">
        <f t="shared" si="158"/>
        <v>-2.1301876193210594E-6</v>
      </c>
      <c r="R657" s="4">
        <f>SUM($Q$54:Q657)*0.1+$O$8</f>
        <v>-5.7022605955962786E-5</v>
      </c>
      <c r="S657" s="4">
        <f>SUM($R$235:R657)</f>
        <v>2.1716545695465009E-2</v>
      </c>
      <c r="T657">
        <f t="shared" si="159"/>
        <v>5.7225536912254235E-5</v>
      </c>
      <c r="U657">
        <f t="shared" si="160"/>
        <v>2.1737984909684874E-2</v>
      </c>
      <c r="X657" s="1"/>
    </row>
    <row r="658" spans="1:24" x14ac:dyDescent="0.25">
      <c r="A658" s="7"/>
      <c r="B658">
        <f t="shared" si="145"/>
        <v>60.400000000000588</v>
      </c>
      <c r="C658">
        <f t="shared" si="146"/>
        <v>0</v>
      </c>
      <c r="D658">
        <f t="shared" si="147"/>
        <v>1141.3195647927887</v>
      </c>
      <c r="E658">
        <f t="shared" si="148"/>
        <v>-470.54008188738692</v>
      </c>
      <c r="F658">
        <f t="shared" si="149"/>
        <v>0</v>
      </c>
      <c r="G658">
        <f t="shared" si="150"/>
        <v>13222.176301035297</v>
      </c>
      <c r="H658">
        <f t="shared" si="151"/>
        <v>32071.079770676686</v>
      </c>
      <c r="I658">
        <f t="shared" si="152"/>
        <v>34689.769439890588</v>
      </c>
      <c r="J658" s="41">
        <f t="shared" si="153"/>
        <v>1234.5113679676626</v>
      </c>
      <c r="K658">
        <f t="shared" si="154"/>
        <v>13.086929258848608</v>
      </c>
      <c r="L658">
        <f t="shared" si="155"/>
        <v>0</v>
      </c>
      <c r="M658" s="41">
        <f t="shared" si="156"/>
        <v>13.086929258848608</v>
      </c>
      <c r="N658" s="5">
        <f t="shared" si="157"/>
        <v>-8.7511359240744589E-7</v>
      </c>
      <c r="O658" s="4">
        <f>SUM($N$54:N658)*0.1+$O$30</f>
        <v>4.7275156278870867E-6</v>
      </c>
      <c r="P658" s="4">
        <f>SUM($O$235:O658)</f>
        <v>9.6993785046042044E-4</v>
      </c>
      <c r="Q658" s="5">
        <f t="shared" si="158"/>
        <v>-2.1226337625149563E-6</v>
      </c>
      <c r="R658" s="4">
        <f>SUM($Q$54:Q658)*0.1+$O$8</f>
        <v>-5.7234869332214289E-5</v>
      </c>
      <c r="S658" s="4">
        <f>SUM($R$235:R658)</f>
        <v>2.1659310826132795E-2</v>
      </c>
      <c r="T658">
        <f t="shared" si="159"/>
        <v>5.7429780353816093E-5</v>
      </c>
      <c r="U658">
        <f t="shared" si="160"/>
        <v>2.1681017616726136E-2</v>
      </c>
      <c r="X658" s="1"/>
    </row>
    <row r="659" spans="1:24" x14ac:dyDescent="0.25">
      <c r="A659" s="7"/>
      <c r="B659">
        <f t="shared" si="145"/>
        <v>60.50000000000059</v>
      </c>
      <c r="C659">
        <f t="shared" si="146"/>
        <v>0</v>
      </c>
      <c r="D659">
        <f t="shared" si="147"/>
        <v>1141.3195647927887</v>
      </c>
      <c r="E659">
        <f t="shared" si="148"/>
        <v>-470.54008188738692</v>
      </c>
      <c r="F659">
        <f t="shared" si="149"/>
        <v>0</v>
      </c>
      <c r="G659">
        <f t="shared" si="150"/>
        <v>13175.122292846558</v>
      </c>
      <c r="H659">
        <f t="shared" si="151"/>
        <v>31956.947814197396</v>
      </c>
      <c r="I659">
        <f t="shared" si="152"/>
        <v>34566.318303093809</v>
      </c>
      <c r="J659" s="41">
        <f t="shared" si="153"/>
        <v>1234.5113679676626</v>
      </c>
      <c r="K659">
        <f t="shared" si="154"/>
        <v>13.040356556859818</v>
      </c>
      <c r="L659">
        <f t="shared" si="155"/>
        <v>0</v>
      </c>
      <c r="M659" s="41">
        <f t="shared" si="156"/>
        <v>13.040356556859818</v>
      </c>
      <c r="N659" s="5">
        <f t="shared" si="157"/>
        <v>-8.7199930916044425E-7</v>
      </c>
      <c r="O659" s="4">
        <f>SUM($N$54:N659)*0.1+$O$30</f>
        <v>4.6403156969710424E-6</v>
      </c>
      <c r="P659" s="4">
        <f>SUM($O$235:O659)</f>
        <v>9.7457816615739148E-4</v>
      </c>
      <c r="Q659" s="5">
        <f t="shared" si="158"/>
        <v>-2.1150799057088524E-6</v>
      </c>
      <c r="R659" s="4">
        <f>SUM($Q$54:Q659)*0.1+$O$8</f>
        <v>-5.7446377322785164E-5</v>
      </c>
      <c r="S659" s="4">
        <f>SUM($R$235:R659)</f>
        <v>2.1601864448810008E-2</v>
      </c>
      <c r="T659">
        <f t="shared" si="159"/>
        <v>5.7633486770100609E-5</v>
      </c>
      <c r="U659">
        <f t="shared" si="160"/>
        <v>2.1623837547177244E-2</v>
      </c>
      <c r="X659" s="1"/>
    </row>
    <row r="660" spans="1:24" x14ac:dyDescent="0.25">
      <c r="A660" s="7"/>
      <c r="B660">
        <f t="shared" si="145"/>
        <v>60.600000000000591</v>
      </c>
      <c r="C660">
        <f t="shared" si="146"/>
        <v>0</v>
      </c>
      <c r="D660">
        <f t="shared" si="147"/>
        <v>1141.3195647927887</v>
      </c>
      <c r="E660">
        <f t="shared" si="148"/>
        <v>-470.54008188738692</v>
      </c>
      <c r="F660">
        <f t="shared" si="149"/>
        <v>0</v>
      </c>
      <c r="G660">
        <f t="shared" si="150"/>
        <v>13128.068284657818</v>
      </c>
      <c r="H660">
        <f t="shared" si="151"/>
        <v>31842.815857718117</v>
      </c>
      <c r="I660">
        <f t="shared" si="152"/>
        <v>34442.867166297045</v>
      </c>
      <c r="J660" s="41">
        <f t="shared" si="153"/>
        <v>1234.5113679676626</v>
      </c>
      <c r="K660">
        <f t="shared" si="154"/>
        <v>12.993783854871031</v>
      </c>
      <c r="L660">
        <f t="shared" si="155"/>
        <v>0</v>
      </c>
      <c r="M660" s="41">
        <f t="shared" si="156"/>
        <v>12.993783854871031</v>
      </c>
      <c r="N660" s="5">
        <f t="shared" si="157"/>
        <v>-8.688850259134425E-7</v>
      </c>
      <c r="O660" s="4">
        <f>SUM($N$54:N660)*0.1+$O$30</f>
        <v>4.5534271943796983E-6</v>
      </c>
      <c r="P660" s="4">
        <f>SUM($O$235:O660)</f>
        <v>9.791315933517712E-4</v>
      </c>
      <c r="Q660" s="5">
        <f t="shared" si="158"/>
        <v>-2.1075260489027493E-6</v>
      </c>
      <c r="R660" s="4">
        <f>SUM($Q$54:Q660)*0.1+$O$8</f>
        <v>-5.7657129927675437E-5</v>
      </c>
      <c r="S660" s="4">
        <f>SUM($R$235:R660)</f>
        <v>2.1544207318882333E-2</v>
      </c>
      <c r="T660">
        <f t="shared" si="159"/>
        <v>5.7836652139550423E-5</v>
      </c>
      <c r="U660">
        <f t="shared" si="160"/>
        <v>2.1566445411242037E-2</v>
      </c>
      <c r="X660" s="1"/>
    </row>
    <row r="661" spans="1:24" x14ac:dyDescent="0.25">
      <c r="A661" s="7"/>
      <c r="B661">
        <f t="shared" si="145"/>
        <v>60.700000000000593</v>
      </c>
      <c r="C661">
        <f t="shared" si="146"/>
        <v>0</v>
      </c>
      <c r="D661">
        <f t="shared" si="147"/>
        <v>1141.3195647927887</v>
      </c>
      <c r="E661">
        <f t="shared" si="148"/>
        <v>-470.54008188738692</v>
      </c>
      <c r="F661">
        <f t="shared" si="149"/>
        <v>0</v>
      </c>
      <c r="G661">
        <f t="shared" si="150"/>
        <v>13081.014276469079</v>
      </c>
      <c r="H661">
        <f t="shared" si="151"/>
        <v>31728.683901238841</v>
      </c>
      <c r="I661">
        <f t="shared" si="152"/>
        <v>34319.41602950028</v>
      </c>
      <c r="J661" s="41">
        <f t="shared" si="153"/>
        <v>1234.5113679676626</v>
      </c>
      <c r="K661">
        <f t="shared" si="154"/>
        <v>12.947211152882247</v>
      </c>
      <c r="L661">
        <f t="shared" si="155"/>
        <v>0</v>
      </c>
      <c r="M661" s="41">
        <f t="shared" si="156"/>
        <v>12.947211152882247</v>
      </c>
      <c r="N661" s="5">
        <f t="shared" si="157"/>
        <v>-8.6577074266644086E-7</v>
      </c>
      <c r="O661" s="4">
        <f>SUM($N$54:N661)*0.1+$O$30</f>
        <v>4.4668501201130542E-6</v>
      </c>
      <c r="P661" s="4">
        <f>SUM($O$235:O661)</f>
        <v>9.8359844347188424E-4</v>
      </c>
      <c r="Q661" s="5">
        <f t="shared" si="158"/>
        <v>-2.0999721920966462E-6</v>
      </c>
      <c r="R661" s="4">
        <f>SUM($Q$54:Q661)*0.1+$O$8</f>
        <v>-5.7867127146885082E-5</v>
      </c>
      <c r="S661" s="4">
        <f>SUM($R$235:R661)</f>
        <v>2.1486340191735447E-2</v>
      </c>
      <c r="T661">
        <f t="shared" si="159"/>
        <v>5.8039272516368763E-5</v>
      </c>
      <c r="U661">
        <f t="shared" si="160"/>
        <v>2.1508841919847435E-2</v>
      </c>
      <c r="X661" s="1"/>
    </row>
    <row r="662" spans="1:24" x14ac:dyDescent="0.25">
      <c r="A662" s="7"/>
      <c r="B662">
        <f t="shared" si="145"/>
        <v>60.800000000000594</v>
      </c>
      <c r="C662">
        <f t="shared" si="146"/>
        <v>0</v>
      </c>
      <c r="D662">
        <f t="shared" si="147"/>
        <v>1141.3195647927887</v>
      </c>
      <c r="E662">
        <f t="shared" si="148"/>
        <v>-470.54008188738692</v>
      </c>
      <c r="F662">
        <f t="shared" si="149"/>
        <v>0</v>
      </c>
      <c r="G662">
        <f t="shared" si="150"/>
        <v>13033.960268280338</v>
      </c>
      <c r="H662">
        <f t="shared" si="151"/>
        <v>31614.551944759565</v>
      </c>
      <c r="I662">
        <f t="shared" si="152"/>
        <v>34195.964892703516</v>
      </c>
      <c r="J662" s="41">
        <f t="shared" si="153"/>
        <v>1234.5113679676626</v>
      </c>
      <c r="K662">
        <f t="shared" si="154"/>
        <v>12.900638450893462</v>
      </c>
      <c r="L662">
        <f t="shared" si="155"/>
        <v>0</v>
      </c>
      <c r="M662" s="41">
        <f t="shared" si="156"/>
        <v>12.900638450893462</v>
      </c>
      <c r="N662" s="5">
        <f t="shared" si="157"/>
        <v>-8.6265645941943901E-7</v>
      </c>
      <c r="O662" s="4">
        <f>SUM($N$54:N662)*0.1+$O$30</f>
        <v>4.3805844741711111E-6</v>
      </c>
      <c r="P662" s="4">
        <f>SUM($O$235:O662)</f>
        <v>9.8797902794605535E-4</v>
      </c>
      <c r="Q662" s="5">
        <f t="shared" si="158"/>
        <v>-2.0924183352905431E-6</v>
      </c>
      <c r="R662" s="4">
        <f>SUM($Q$54:Q662)*0.1+$O$8</f>
        <v>-5.8076368980414125E-5</v>
      </c>
      <c r="S662" s="4">
        <f>SUM($R$235:R662)</f>
        <v>2.1428263822755034E-2</v>
      </c>
      <c r="T662">
        <f t="shared" si="159"/>
        <v>5.8241344028830218E-5</v>
      </c>
      <c r="U662">
        <f t="shared" si="160"/>
        <v>2.1451027784636648E-2</v>
      </c>
      <c r="X662" s="1"/>
    </row>
    <row r="663" spans="1:24" x14ac:dyDescent="0.25">
      <c r="A663" s="7"/>
      <c r="B663">
        <f t="shared" si="145"/>
        <v>60.900000000000595</v>
      </c>
      <c r="C663">
        <f t="shared" si="146"/>
        <v>0</v>
      </c>
      <c r="D663">
        <f t="shared" si="147"/>
        <v>1141.3195647927887</v>
      </c>
      <c r="E663">
        <f t="shared" si="148"/>
        <v>-470.54008188738692</v>
      </c>
      <c r="F663">
        <f t="shared" si="149"/>
        <v>0</v>
      </c>
      <c r="G663">
        <f t="shared" si="150"/>
        <v>12986.9062600916</v>
      </c>
      <c r="H663">
        <f t="shared" si="151"/>
        <v>31500.419988280275</v>
      </c>
      <c r="I663">
        <f t="shared" si="152"/>
        <v>34072.513755906737</v>
      </c>
      <c r="J663" s="41">
        <f t="shared" si="153"/>
        <v>1234.5113679676626</v>
      </c>
      <c r="K663">
        <f t="shared" si="154"/>
        <v>12.85406574890467</v>
      </c>
      <c r="L663">
        <f t="shared" si="155"/>
        <v>0</v>
      </c>
      <c r="M663" s="41">
        <f t="shared" si="156"/>
        <v>12.85406574890467</v>
      </c>
      <c r="N663" s="5">
        <f t="shared" si="157"/>
        <v>-8.5954217617243747E-7</v>
      </c>
      <c r="O663" s="4">
        <f>SUM($N$54:N663)*0.1+$O$30</f>
        <v>4.2946302565538664E-6</v>
      </c>
      <c r="P663" s="4">
        <f>SUM($O$235:O663)</f>
        <v>9.9227365820260928E-4</v>
      </c>
      <c r="Q663" s="5">
        <f t="shared" si="158"/>
        <v>-2.0848644784844391E-6</v>
      </c>
      <c r="R663" s="4">
        <f>SUM($Q$54:Q663)*0.1+$O$8</f>
        <v>-5.8284855428262567E-5</v>
      </c>
      <c r="S663" s="4">
        <f>SUM($R$235:R663)</f>
        <v>2.1369978967326772E-2</v>
      </c>
      <c r="T663">
        <f t="shared" si="159"/>
        <v>5.8442862877634396E-5</v>
      </c>
      <c r="U663">
        <f t="shared" si="160"/>
        <v>2.139300371796236E-2</v>
      </c>
      <c r="X663" s="1"/>
    </row>
    <row r="664" spans="1:24" x14ac:dyDescent="0.25">
      <c r="A664" s="7"/>
      <c r="B664">
        <f t="shared" si="145"/>
        <v>61.000000000000597</v>
      </c>
      <c r="C664">
        <f t="shared" si="146"/>
        <v>0</v>
      </c>
      <c r="D664">
        <f t="shared" si="147"/>
        <v>1141.3195647927887</v>
      </c>
      <c r="E664">
        <f t="shared" si="148"/>
        <v>-470.54008188738692</v>
      </c>
      <c r="F664">
        <f t="shared" si="149"/>
        <v>0</v>
      </c>
      <c r="G664">
        <f t="shared" si="150"/>
        <v>12939.852251902861</v>
      </c>
      <c r="H664">
        <f t="shared" si="151"/>
        <v>31386.288031800999</v>
      </c>
      <c r="I664">
        <f t="shared" si="152"/>
        <v>33949.062619109973</v>
      </c>
      <c r="J664" s="41">
        <f t="shared" si="153"/>
        <v>1234.5113679676626</v>
      </c>
      <c r="K664">
        <f t="shared" si="154"/>
        <v>12.807493046915885</v>
      </c>
      <c r="L664">
        <f t="shared" si="155"/>
        <v>0</v>
      </c>
      <c r="M664" s="41">
        <f t="shared" si="156"/>
        <v>12.807493046915885</v>
      </c>
      <c r="N664" s="5">
        <f t="shared" si="157"/>
        <v>-8.5642789292543572E-7</v>
      </c>
      <c r="O664" s="4">
        <f>SUM($N$54:N664)*0.1+$O$30</f>
        <v>4.2089874672613226E-6</v>
      </c>
      <c r="P664" s="4">
        <f>SUM($O$235:O664)</f>
        <v>9.9648264566987057E-4</v>
      </c>
      <c r="Q664" s="5">
        <f t="shared" si="158"/>
        <v>-2.0773106216783365E-6</v>
      </c>
      <c r="R664" s="4">
        <f>SUM($Q$54:Q664)*0.1+$O$8</f>
        <v>-5.849258649043038E-5</v>
      </c>
      <c r="S664" s="4">
        <f>SUM($R$235:R664)</f>
        <v>2.1311486380836343E-2</v>
      </c>
      <c r="T664">
        <f t="shared" si="159"/>
        <v>5.8643825334301323E-5</v>
      </c>
      <c r="U664">
        <f t="shared" si="160"/>
        <v>2.1334770432880082E-2</v>
      </c>
      <c r="X664" s="1"/>
    </row>
    <row r="665" spans="1:24" x14ac:dyDescent="0.25">
      <c r="A665" s="7"/>
      <c r="B665">
        <f t="shared" si="145"/>
        <v>61.100000000000598</v>
      </c>
      <c r="C665">
        <f t="shared" si="146"/>
        <v>0</v>
      </c>
      <c r="D665">
        <f t="shared" si="147"/>
        <v>1141.3195647927887</v>
      </c>
      <c r="E665">
        <f t="shared" si="148"/>
        <v>-470.54008188738692</v>
      </c>
      <c r="F665">
        <f t="shared" si="149"/>
        <v>0</v>
      </c>
      <c r="G665">
        <f t="shared" si="150"/>
        <v>12892.798243714122</v>
      </c>
      <c r="H665">
        <f t="shared" si="151"/>
        <v>31272.156075321724</v>
      </c>
      <c r="I665">
        <f t="shared" si="152"/>
        <v>33825.611482313208</v>
      </c>
      <c r="J665" s="41">
        <f t="shared" si="153"/>
        <v>1234.5113679676626</v>
      </c>
      <c r="K665">
        <f t="shared" si="154"/>
        <v>12.760920344927101</v>
      </c>
      <c r="L665">
        <f t="shared" si="155"/>
        <v>0</v>
      </c>
      <c r="M665" s="41">
        <f t="shared" si="156"/>
        <v>12.760920344927101</v>
      </c>
      <c r="N665" s="5">
        <f t="shared" si="157"/>
        <v>-8.5331360967843408E-7</v>
      </c>
      <c r="O665" s="4">
        <f>SUM($N$54:N665)*0.1+$O$30</f>
        <v>4.1236561062934798E-6</v>
      </c>
      <c r="P665" s="4">
        <f>SUM($O$235:O665)</f>
        <v>1.000606301776164E-3</v>
      </c>
      <c r="Q665" s="5">
        <f t="shared" si="158"/>
        <v>-2.0697567648722334E-6</v>
      </c>
      <c r="R665" s="4">
        <f>SUM($Q$54:Q665)*0.1+$O$8</f>
        <v>-5.8699562166917592E-5</v>
      </c>
      <c r="S665" s="4">
        <f>SUM($R$235:R665)</f>
        <v>2.1252786818669427E-2</v>
      </c>
      <c r="T665">
        <f t="shared" si="159"/>
        <v>5.8844227739607521E-5</v>
      </c>
      <c r="U665">
        <f t="shared" si="160"/>
        <v>2.1276328643141492E-2</v>
      </c>
      <c r="X665" s="1"/>
    </row>
    <row r="666" spans="1:24" x14ac:dyDescent="0.25">
      <c r="A666" s="7"/>
      <c r="B666">
        <f t="shared" si="145"/>
        <v>61.2000000000006</v>
      </c>
      <c r="C666">
        <f t="shared" si="146"/>
        <v>0</v>
      </c>
      <c r="D666">
        <f t="shared" si="147"/>
        <v>1141.3195647927887</v>
      </c>
      <c r="E666">
        <f t="shared" si="148"/>
        <v>-470.54008188738692</v>
      </c>
      <c r="F666">
        <f t="shared" si="149"/>
        <v>0</v>
      </c>
      <c r="G666">
        <f t="shared" si="150"/>
        <v>12845.744235525382</v>
      </c>
      <c r="H666">
        <f t="shared" si="151"/>
        <v>31158.024118842433</v>
      </c>
      <c r="I666">
        <f t="shared" si="152"/>
        <v>33702.160345516437</v>
      </c>
      <c r="J666" s="41">
        <f t="shared" si="153"/>
        <v>1234.5113679676626</v>
      </c>
      <c r="K666">
        <f t="shared" si="154"/>
        <v>12.714347642938312</v>
      </c>
      <c r="L666">
        <f t="shared" si="155"/>
        <v>0</v>
      </c>
      <c r="M666" s="41">
        <f t="shared" si="156"/>
        <v>12.714347642938312</v>
      </c>
      <c r="N666" s="5">
        <f t="shared" si="157"/>
        <v>-8.5019932643143244E-7</v>
      </c>
      <c r="O666" s="4">
        <f>SUM($N$54:N666)*0.1+$O$30</f>
        <v>4.0386361736503362E-6</v>
      </c>
      <c r="P666" s="4">
        <f>SUM($O$235:O666)</f>
        <v>1.0046449379498142E-3</v>
      </c>
      <c r="Q666" s="5">
        <f t="shared" si="158"/>
        <v>-2.0622029080661294E-6</v>
      </c>
      <c r="R666" s="4">
        <f>SUM($Q$54:Q666)*0.1+$O$8</f>
        <v>-5.8905782457724175E-5</v>
      </c>
      <c r="S666" s="4">
        <f>SUM($R$235:R666)</f>
        <v>2.1193881036211702E-2</v>
      </c>
      <c r="T666">
        <f t="shared" si="159"/>
        <v>5.9044066502061344E-5</v>
      </c>
      <c r="U666">
        <f t="shared" si="160"/>
        <v>2.1217679063187899E-2</v>
      </c>
      <c r="X666" s="1"/>
    </row>
    <row r="667" spans="1:24" x14ac:dyDescent="0.25">
      <c r="A667" s="7"/>
      <c r="B667">
        <f t="shared" si="145"/>
        <v>61.300000000000601</v>
      </c>
      <c r="C667">
        <f t="shared" si="146"/>
        <v>0</v>
      </c>
      <c r="D667">
        <f t="shared" si="147"/>
        <v>1141.3195647927887</v>
      </c>
      <c r="E667">
        <f t="shared" si="148"/>
        <v>-470.54008188738692</v>
      </c>
      <c r="F667">
        <f t="shared" si="149"/>
        <v>0</v>
      </c>
      <c r="G667">
        <f t="shared" si="150"/>
        <v>12798.690227336643</v>
      </c>
      <c r="H667">
        <f t="shared" si="151"/>
        <v>31043.892162363158</v>
      </c>
      <c r="I667">
        <f t="shared" si="152"/>
        <v>33578.709208719672</v>
      </c>
      <c r="J667" s="41">
        <f t="shared" si="153"/>
        <v>1234.5113679676626</v>
      </c>
      <c r="K667">
        <f t="shared" si="154"/>
        <v>12.667774940949526</v>
      </c>
      <c r="L667">
        <f t="shared" si="155"/>
        <v>0</v>
      </c>
      <c r="M667" s="41">
        <f t="shared" si="156"/>
        <v>12.667774940949526</v>
      </c>
      <c r="N667" s="5">
        <f t="shared" si="157"/>
        <v>-8.4708504318443069E-7</v>
      </c>
      <c r="O667" s="4">
        <f>SUM($N$54:N667)*0.1+$O$30</f>
        <v>3.9539276693318936E-6</v>
      </c>
      <c r="P667" s="4">
        <f>SUM($O$235:O667)</f>
        <v>1.0085988656191461E-3</v>
      </c>
      <c r="Q667" s="5">
        <f t="shared" si="158"/>
        <v>-2.0546490512600263E-6</v>
      </c>
      <c r="R667" s="4">
        <f>SUM($Q$54:Q667)*0.1+$O$8</f>
        <v>-5.9111247362850157E-5</v>
      </c>
      <c r="S667" s="4">
        <f>SUM($R$235:R667)</f>
        <v>2.1134769788848852E-2</v>
      </c>
      <c r="T667">
        <f t="shared" si="159"/>
        <v>5.9243338096416954E-5</v>
      </c>
      <c r="U667">
        <f t="shared" si="160"/>
        <v>2.1158822408143756E-2</v>
      </c>
      <c r="X667" s="1"/>
    </row>
    <row r="668" spans="1:24" x14ac:dyDescent="0.25">
      <c r="A668" s="7"/>
      <c r="B668">
        <f t="shared" si="145"/>
        <v>61.400000000000603</v>
      </c>
      <c r="C668">
        <f t="shared" si="146"/>
        <v>0</v>
      </c>
      <c r="D668">
        <f t="shared" si="147"/>
        <v>1141.3195647927887</v>
      </c>
      <c r="E668">
        <f t="shared" si="148"/>
        <v>-470.54008188738692</v>
      </c>
      <c r="F668">
        <f t="shared" si="149"/>
        <v>0</v>
      </c>
      <c r="G668">
        <f t="shared" si="150"/>
        <v>12751.636219147904</v>
      </c>
      <c r="H668">
        <f t="shared" si="151"/>
        <v>30929.760205883882</v>
      </c>
      <c r="I668">
        <f t="shared" si="152"/>
        <v>33455.258071922908</v>
      </c>
      <c r="J668" s="41">
        <f t="shared" si="153"/>
        <v>1234.5113679676626</v>
      </c>
      <c r="K668">
        <f t="shared" si="154"/>
        <v>12.621202238960741</v>
      </c>
      <c r="L668">
        <f t="shared" si="155"/>
        <v>0</v>
      </c>
      <c r="M668" s="41">
        <f t="shared" si="156"/>
        <v>12.621202238960741</v>
      </c>
      <c r="N668" s="5">
        <f t="shared" si="157"/>
        <v>-8.4397075993742905E-7</v>
      </c>
      <c r="O668" s="4">
        <f>SUM($N$54:N668)*0.1+$O$30</f>
        <v>3.8695305933381511E-6</v>
      </c>
      <c r="P668" s="4">
        <f>SUM($O$235:O668)</f>
        <v>1.0124683962124844E-3</v>
      </c>
      <c r="Q668" s="5">
        <f t="shared" si="158"/>
        <v>-2.0470951944539233E-6</v>
      </c>
      <c r="R668" s="4">
        <f>SUM($Q$54:Q668)*0.1+$O$8</f>
        <v>-5.9315956882295592E-5</v>
      </c>
      <c r="S668" s="4">
        <f>SUM($R$235:R668)</f>
        <v>2.1075453831966556E-2</v>
      </c>
      <c r="T668">
        <f t="shared" si="159"/>
        <v>5.9442039062225389E-5</v>
      </c>
      <c r="U668">
        <f t="shared" si="160"/>
        <v>2.1099759393810227E-2</v>
      </c>
      <c r="X668" s="1"/>
    </row>
    <row r="669" spans="1:24" x14ac:dyDescent="0.25">
      <c r="A669" s="7"/>
      <c r="B669">
        <f t="shared" si="145"/>
        <v>61.500000000000604</v>
      </c>
      <c r="C669">
        <f t="shared" si="146"/>
        <v>0</v>
      </c>
      <c r="D669">
        <f t="shared" si="147"/>
        <v>1141.3195647927887</v>
      </c>
      <c r="E669">
        <f t="shared" si="148"/>
        <v>-470.54008188738692</v>
      </c>
      <c r="F669">
        <f t="shared" si="149"/>
        <v>0</v>
      </c>
      <c r="G669">
        <f t="shared" si="150"/>
        <v>12704.582210959165</v>
      </c>
      <c r="H669">
        <f t="shared" si="151"/>
        <v>30815.628249404606</v>
      </c>
      <c r="I669">
        <f t="shared" si="152"/>
        <v>33331.806935126144</v>
      </c>
      <c r="J669" s="41">
        <f t="shared" si="153"/>
        <v>1234.5113679676626</v>
      </c>
      <c r="K669">
        <f t="shared" si="154"/>
        <v>12.574629536971957</v>
      </c>
      <c r="L669">
        <f t="shared" si="155"/>
        <v>0</v>
      </c>
      <c r="M669" s="41">
        <f t="shared" si="156"/>
        <v>12.574629536971957</v>
      </c>
      <c r="N669" s="5">
        <f t="shared" si="157"/>
        <v>-8.408564766904273E-7</v>
      </c>
      <c r="O669" s="4">
        <f>SUM($N$54:N669)*0.1+$O$30</f>
        <v>3.7854449456691083E-6</v>
      </c>
      <c r="P669" s="4">
        <f>SUM($O$235:O669)</f>
        <v>1.0162538411581535E-3</v>
      </c>
      <c r="Q669" s="5">
        <f t="shared" si="158"/>
        <v>-2.0395413376478206E-6</v>
      </c>
      <c r="R669" s="4">
        <f>SUM($Q$54:Q669)*0.1+$O$8</f>
        <v>-5.9519911016060371E-5</v>
      </c>
      <c r="S669" s="4">
        <f>SUM($R$235:R669)</f>
        <v>2.1015933920950497E-2</v>
      </c>
      <c r="T669">
        <f t="shared" si="159"/>
        <v>5.9640166002421863E-5</v>
      </c>
      <c r="U669">
        <f t="shared" si="160"/>
        <v>2.104049073665884E-2</v>
      </c>
      <c r="X669" s="1"/>
    </row>
    <row r="670" spans="1:24" x14ac:dyDescent="0.25">
      <c r="A670" s="7"/>
      <c r="B670">
        <f t="shared" si="145"/>
        <v>61.600000000000605</v>
      </c>
      <c r="C670">
        <f t="shared" si="146"/>
        <v>0</v>
      </c>
      <c r="D670">
        <f t="shared" si="147"/>
        <v>1141.3195647927887</v>
      </c>
      <c r="E670">
        <f t="shared" si="148"/>
        <v>-470.54008188738692</v>
      </c>
      <c r="F670">
        <f t="shared" si="149"/>
        <v>0</v>
      </c>
      <c r="G670">
        <f t="shared" si="150"/>
        <v>12657.528202770423</v>
      </c>
      <c r="H670">
        <f t="shared" si="151"/>
        <v>30701.496292925316</v>
      </c>
      <c r="I670">
        <f t="shared" si="152"/>
        <v>33208.355798329365</v>
      </c>
      <c r="J670" s="41">
        <f t="shared" si="153"/>
        <v>1234.5113679676626</v>
      </c>
      <c r="K670">
        <f t="shared" si="154"/>
        <v>12.528056834983165</v>
      </c>
      <c r="L670">
        <f t="shared" si="155"/>
        <v>0</v>
      </c>
      <c r="M670" s="41">
        <f t="shared" si="156"/>
        <v>12.528056834983165</v>
      </c>
      <c r="N670" s="5">
        <f t="shared" si="157"/>
        <v>-8.3774219344342545E-7</v>
      </c>
      <c r="O670" s="4">
        <f>SUM($N$54:N670)*0.1+$O$30</f>
        <v>3.7016707263247655E-6</v>
      </c>
      <c r="P670" s="4">
        <f>SUM($O$235:O670)</f>
        <v>1.0199555118844783E-3</v>
      </c>
      <c r="Q670" s="5">
        <f t="shared" si="158"/>
        <v>-2.0319874808417162E-6</v>
      </c>
      <c r="R670" s="4">
        <f>SUM($Q$54:Q670)*0.1+$O$8</f>
        <v>-5.9723109764144575E-5</v>
      </c>
      <c r="S670" s="4">
        <f>SUM($R$235:R670)</f>
        <v>2.0956210811186354E-2</v>
      </c>
      <c r="T670">
        <f t="shared" si="159"/>
        <v>5.9837715581948734E-5</v>
      </c>
      <c r="U670">
        <f t="shared" si="160"/>
        <v>2.09810171538252E-2</v>
      </c>
      <c r="X670" s="1"/>
    </row>
    <row r="671" spans="1:24" x14ac:dyDescent="0.25">
      <c r="A671" s="7"/>
      <c r="B671">
        <f t="shared" si="145"/>
        <v>61.700000000000607</v>
      </c>
      <c r="C671">
        <f t="shared" si="146"/>
        <v>0</v>
      </c>
      <c r="D671">
        <f t="shared" si="147"/>
        <v>1141.3195647927887</v>
      </c>
      <c r="E671">
        <f t="shared" si="148"/>
        <v>-470.54008188738692</v>
      </c>
      <c r="F671">
        <f t="shared" si="149"/>
        <v>0</v>
      </c>
      <c r="G671">
        <f t="shared" si="150"/>
        <v>12610.474194581686</v>
      </c>
      <c r="H671">
        <f t="shared" si="151"/>
        <v>30587.36433644604</v>
      </c>
      <c r="I671">
        <f t="shared" si="152"/>
        <v>33084.904661532601</v>
      </c>
      <c r="J671" s="41">
        <f t="shared" si="153"/>
        <v>1234.5113679676626</v>
      </c>
      <c r="K671">
        <f t="shared" si="154"/>
        <v>12.48148413299438</v>
      </c>
      <c r="L671">
        <f t="shared" si="155"/>
        <v>0</v>
      </c>
      <c r="M671" s="41">
        <f t="shared" si="156"/>
        <v>12.48148413299438</v>
      </c>
      <c r="N671" s="5">
        <f t="shared" si="157"/>
        <v>-8.3462791019642392E-7</v>
      </c>
      <c r="O671" s="4">
        <f>SUM($N$54:N671)*0.1+$O$30</f>
        <v>3.6182079353051229E-6</v>
      </c>
      <c r="P671" s="4">
        <f>SUM($O$235:O671)</f>
        <v>1.0235737198197835E-3</v>
      </c>
      <c r="Q671" s="5">
        <f t="shared" si="158"/>
        <v>-2.0244336240356135E-6</v>
      </c>
      <c r="R671" s="4">
        <f>SUM($Q$54:Q671)*0.1+$O$8</f>
        <v>-5.9925553126548151E-5</v>
      </c>
      <c r="S671" s="4">
        <f>SUM($R$235:R671)</f>
        <v>2.0896285258059807E-2</v>
      </c>
      <c r="T671">
        <f t="shared" si="159"/>
        <v>6.0034684526412314E-5</v>
      </c>
      <c r="U671">
        <f t="shared" si="160"/>
        <v>2.0921339363102767E-2</v>
      </c>
      <c r="X671" s="1"/>
    </row>
    <row r="672" spans="1:24" x14ac:dyDescent="0.25">
      <c r="A672" s="7"/>
      <c r="B672">
        <f t="shared" si="145"/>
        <v>61.800000000000608</v>
      </c>
      <c r="C672">
        <f t="shared" si="146"/>
        <v>0</v>
      </c>
      <c r="D672">
        <f t="shared" si="147"/>
        <v>1141.3195647927887</v>
      </c>
      <c r="E672">
        <f t="shared" si="148"/>
        <v>-470.54008188738692</v>
      </c>
      <c r="F672">
        <f t="shared" si="149"/>
        <v>0</v>
      </c>
      <c r="G672">
        <f t="shared" si="150"/>
        <v>12563.420186392947</v>
      </c>
      <c r="H672">
        <f t="shared" si="151"/>
        <v>30473.232379966765</v>
      </c>
      <c r="I672">
        <f t="shared" si="152"/>
        <v>32961.453524735844</v>
      </c>
      <c r="J672" s="41">
        <f t="shared" si="153"/>
        <v>1234.5113679676626</v>
      </c>
      <c r="K672">
        <f t="shared" si="154"/>
        <v>12.434911431005597</v>
      </c>
      <c r="L672">
        <f t="shared" si="155"/>
        <v>0</v>
      </c>
      <c r="M672" s="41">
        <f t="shared" si="156"/>
        <v>12.434911431005597</v>
      </c>
      <c r="N672" s="5">
        <f t="shared" si="157"/>
        <v>-8.3151362694942227E-7</v>
      </c>
      <c r="O672" s="4">
        <f>SUM($N$54:N672)*0.1+$O$30</f>
        <v>3.5350565726101804E-6</v>
      </c>
      <c r="P672" s="4">
        <f>SUM($O$235:O672)</f>
        <v>1.0271087763923936E-3</v>
      </c>
      <c r="Q672" s="5">
        <f t="shared" si="158"/>
        <v>-2.0168797672295105E-6</v>
      </c>
      <c r="R672" s="4">
        <f>SUM($Q$54:Q672)*0.1+$O$8</f>
        <v>-6.0127241103271099E-5</v>
      </c>
      <c r="S672" s="4">
        <f>SUM($R$235:R672)</f>
        <v>2.0836158016956537E-2</v>
      </c>
      <c r="T672">
        <f t="shared" si="159"/>
        <v>6.0231069620773359E-5</v>
      </c>
      <c r="U672">
        <f t="shared" si="160"/>
        <v>2.0861458082936688E-2</v>
      </c>
      <c r="X672" s="1"/>
    </row>
    <row r="673" spans="1:24" x14ac:dyDescent="0.25">
      <c r="A673" s="7"/>
      <c r="B673">
        <f t="shared" si="145"/>
        <v>61.90000000000061</v>
      </c>
      <c r="C673">
        <f t="shared" si="146"/>
        <v>0</v>
      </c>
      <c r="D673">
        <f t="shared" si="147"/>
        <v>1141.3195647927887</v>
      </c>
      <c r="E673">
        <f t="shared" si="148"/>
        <v>-470.54008188738692</v>
      </c>
      <c r="F673">
        <f t="shared" si="149"/>
        <v>0</v>
      </c>
      <c r="G673">
        <f t="shared" si="150"/>
        <v>12516.366178204207</v>
      </c>
      <c r="H673">
        <f t="shared" si="151"/>
        <v>30359.100423487474</v>
      </c>
      <c r="I673">
        <f t="shared" si="152"/>
        <v>32838.002387939065</v>
      </c>
      <c r="J673" s="41">
        <f t="shared" si="153"/>
        <v>1234.5113679676626</v>
      </c>
      <c r="K673">
        <f t="shared" si="154"/>
        <v>12.388338729016807</v>
      </c>
      <c r="L673">
        <f t="shared" si="155"/>
        <v>0</v>
      </c>
      <c r="M673" s="41">
        <f t="shared" si="156"/>
        <v>12.388338729016807</v>
      </c>
      <c r="N673" s="5">
        <f t="shared" si="157"/>
        <v>-8.2839934370242053E-7</v>
      </c>
      <c r="O673" s="4">
        <f>SUM($N$54:N673)*0.1+$O$30</f>
        <v>3.4522166382399383E-6</v>
      </c>
      <c r="P673" s="4">
        <f>SUM($O$235:O673)</f>
        <v>1.0305609930306337E-3</v>
      </c>
      <c r="Q673" s="5">
        <f t="shared" si="158"/>
        <v>-2.0093259104234065E-6</v>
      </c>
      <c r="R673" s="4">
        <f>SUM($Q$54:Q673)*0.1+$O$8</f>
        <v>-6.0328173694313472E-5</v>
      </c>
      <c r="S673" s="4">
        <f>SUM($R$235:R673)</f>
        <v>2.0775829843262223E-2</v>
      </c>
      <c r="T673">
        <f t="shared" si="159"/>
        <v>6.0426867708070029E-5</v>
      </c>
      <c r="U673">
        <f t="shared" si="160"/>
        <v>2.0801374032417701E-2</v>
      </c>
      <c r="X673" s="1"/>
    </row>
    <row r="674" spans="1:24" x14ac:dyDescent="0.25">
      <c r="A674" s="7"/>
      <c r="B674">
        <f t="shared" si="145"/>
        <v>62.000000000000611</v>
      </c>
      <c r="C674">
        <f t="shared" si="146"/>
        <v>0</v>
      </c>
      <c r="D674">
        <f t="shared" si="147"/>
        <v>1141.3195647927887</v>
      </c>
      <c r="E674">
        <f t="shared" si="148"/>
        <v>-470.54008188738692</v>
      </c>
      <c r="F674">
        <f t="shared" si="149"/>
        <v>0</v>
      </c>
      <c r="G674">
        <f t="shared" si="150"/>
        <v>12469.312170015468</v>
      </c>
      <c r="H674">
        <f t="shared" si="151"/>
        <v>30244.968467008184</v>
      </c>
      <c r="I674">
        <f t="shared" si="152"/>
        <v>32714.551251142286</v>
      </c>
      <c r="J674" s="41">
        <f t="shared" si="153"/>
        <v>1234.5113679676626</v>
      </c>
      <c r="K674">
        <f t="shared" si="154"/>
        <v>12.341766027028015</v>
      </c>
      <c r="L674">
        <f t="shared" si="155"/>
        <v>0</v>
      </c>
      <c r="M674" s="41">
        <f t="shared" si="156"/>
        <v>12.341766027028015</v>
      </c>
      <c r="N674" s="5">
        <f t="shared" si="157"/>
        <v>-8.2528506045541888E-7</v>
      </c>
      <c r="O674" s="4">
        <f>SUM($N$54:N674)*0.1+$O$30</f>
        <v>3.3696881321943969E-6</v>
      </c>
      <c r="P674" s="4">
        <f>SUM($O$235:O674)</f>
        <v>1.0339306811628281E-3</v>
      </c>
      <c r="Q674" s="5">
        <f t="shared" si="158"/>
        <v>-2.0017720536173026E-6</v>
      </c>
      <c r="R674" s="4">
        <f>SUM($Q$54:Q674)*0.1+$O$8</f>
        <v>-6.0528350899675189E-5</v>
      </c>
      <c r="S674" s="4">
        <f>SUM($R$235:R674)</f>
        <v>2.0715301492362549E-2</v>
      </c>
      <c r="T674">
        <f t="shared" si="159"/>
        <v>6.0622075688172062E-5</v>
      </c>
      <c r="U674">
        <f t="shared" si="160"/>
        <v>2.0741087931276121E-2</v>
      </c>
      <c r="X674" s="1"/>
    </row>
    <row r="675" spans="1:24" x14ac:dyDescent="0.25">
      <c r="A675" s="7"/>
      <c r="B675">
        <f t="shared" si="145"/>
        <v>62.100000000000612</v>
      </c>
      <c r="C675">
        <f t="shared" si="146"/>
        <v>0</v>
      </c>
      <c r="D675">
        <f t="shared" si="147"/>
        <v>1141.3195647927887</v>
      </c>
      <c r="E675">
        <f t="shared" si="148"/>
        <v>-470.54008188738692</v>
      </c>
      <c r="F675">
        <f t="shared" si="149"/>
        <v>0</v>
      </c>
      <c r="G675">
        <f t="shared" si="150"/>
        <v>12422.258161826729</v>
      </c>
      <c r="H675">
        <f t="shared" si="151"/>
        <v>30130.836510528909</v>
      </c>
      <c r="I675">
        <f t="shared" si="152"/>
        <v>32591.100114345521</v>
      </c>
      <c r="J675" s="41">
        <f t="shared" si="153"/>
        <v>1234.5113679676626</v>
      </c>
      <c r="K675">
        <f t="shared" si="154"/>
        <v>12.29519332503923</v>
      </c>
      <c r="L675">
        <f t="shared" si="155"/>
        <v>0</v>
      </c>
      <c r="M675" s="41">
        <f t="shared" si="156"/>
        <v>12.29519332503923</v>
      </c>
      <c r="N675" s="5">
        <f t="shared" si="157"/>
        <v>-8.2217077720841714E-7</v>
      </c>
      <c r="O675" s="4">
        <f>SUM($N$54:N675)*0.1+$O$30</f>
        <v>3.2874710544735551E-6</v>
      </c>
      <c r="P675" s="4">
        <f>SUM($O$235:O675)</f>
        <v>1.0372181522173016E-3</v>
      </c>
      <c r="Q675" s="5">
        <f t="shared" si="158"/>
        <v>-1.9942181968111995E-6</v>
      </c>
      <c r="R675" s="4">
        <f>SUM($Q$54:Q675)*0.1+$O$8</f>
        <v>-6.0727772719356332E-5</v>
      </c>
      <c r="S675" s="4">
        <f>SUM($R$235:R675)</f>
        <v>2.0654573719643191E-2</v>
      </c>
      <c r="T675">
        <f t="shared" si="159"/>
        <v>6.0816690516566258E-5</v>
      </c>
      <c r="U675">
        <f t="shared" si="160"/>
        <v>2.0680600499875825E-2</v>
      </c>
      <c r="X675" s="1"/>
    </row>
    <row r="676" spans="1:24" x14ac:dyDescent="0.25">
      <c r="A676" s="7"/>
      <c r="B676">
        <f t="shared" si="145"/>
        <v>62.200000000000614</v>
      </c>
      <c r="C676">
        <f t="shared" si="146"/>
        <v>0</v>
      </c>
      <c r="D676">
        <f t="shared" si="147"/>
        <v>1141.3195647927887</v>
      </c>
      <c r="E676">
        <f t="shared" si="148"/>
        <v>-470.54008188738692</v>
      </c>
      <c r="F676">
        <f t="shared" si="149"/>
        <v>0</v>
      </c>
      <c r="G676">
        <f t="shared" si="150"/>
        <v>12375.204153637989</v>
      </c>
      <c r="H676">
        <f t="shared" si="151"/>
        <v>30016.704554049633</v>
      </c>
      <c r="I676">
        <f t="shared" si="152"/>
        <v>32467.648977548757</v>
      </c>
      <c r="J676" s="41">
        <f t="shared" si="153"/>
        <v>1234.5113679676626</v>
      </c>
      <c r="K676">
        <f t="shared" si="154"/>
        <v>12.248620623050444</v>
      </c>
      <c r="L676">
        <f t="shared" si="155"/>
        <v>0</v>
      </c>
      <c r="M676" s="41">
        <f t="shared" si="156"/>
        <v>12.248620623050444</v>
      </c>
      <c r="N676" s="5">
        <f t="shared" si="157"/>
        <v>-8.190564939614155E-7</v>
      </c>
      <c r="O676" s="4">
        <f>SUM($N$54:N676)*0.1+$O$30</f>
        <v>3.2055654050774133E-6</v>
      </c>
      <c r="P676" s="4">
        <f>SUM($O$235:O676)</f>
        <v>1.040423717622379E-3</v>
      </c>
      <c r="Q676" s="5">
        <f t="shared" si="158"/>
        <v>-1.9866643400050964E-6</v>
      </c>
      <c r="R676" s="4">
        <f>SUM($Q$54:Q676)*0.1+$O$8</f>
        <v>-6.0926439153356847E-5</v>
      </c>
      <c r="S676" s="4">
        <f>SUM($R$235:R676)</f>
        <v>2.0593647280489836E-2</v>
      </c>
      <c r="T676">
        <f t="shared" si="159"/>
        <v>6.1010709203171233E-5</v>
      </c>
      <c r="U676">
        <f t="shared" si="160"/>
        <v>2.0619912459208394E-2</v>
      </c>
      <c r="X676" s="1"/>
    </row>
    <row r="677" spans="1:24" x14ac:dyDescent="0.25">
      <c r="A677" s="7"/>
      <c r="B677">
        <f t="shared" si="145"/>
        <v>62.300000000000615</v>
      </c>
      <c r="C677">
        <f t="shared" si="146"/>
        <v>0</v>
      </c>
      <c r="D677">
        <f t="shared" si="147"/>
        <v>1141.3195647927887</v>
      </c>
      <c r="E677">
        <f t="shared" si="148"/>
        <v>-470.54008188738692</v>
      </c>
      <c r="F677">
        <f t="shared" si="149"/>
        <v>0</v>
      </c>
      <c r="G677">
        <f t="shared" si="150"/>
        <v>12328.150145449248</v>
      </c>
      <c r="H677">
        <f t="shared" si="151"/>
        <v>29902.572597570343</v>
      </c>
      <c r="I677">
        <f t="shared" si="152"/>
        <v>32344.197840751982</v>
      </c>
      <c r="J677" s="41">
        <f t="shared" si="153"/>
        <v>1234.5113679676626</v>
      </c>
      <c r="K677">
        <f t="shared" si="154"/>
        <v>12.202047921061656</v>
      </c>
      <c r="L677">
        <f t="shared" si="155"/>
        <v>0</v>
      </c>
      <c r="M677" s="41">
        <f t="shared" si="156"/>
        <v>12.202047921061656</v>
      </c>
      <c r="N677" s="5">
        <f t="shared" si="157"/>
        <v>-8.1594221071441364E-7</v>
      </c>
      <c r="O677" s="4">
        <f>SUM($N$54:N677)*0.1+$O$30</f>
        <v>3.1239711840059722E-6</v>
      </c>
      <c r="P677" s="4">
        <f>SUM($O$235:O677)</f>
        <v>1.0435476888063849E-3</v>
      </c>
      <c r="Q677" s="5">
        <f t="shared" si="158"/>
        <v>-1.9791104831989924E-6</v>
      </c>
      <c r="R677" s="4">
        <f>SUM($Q$54:Q677)*0.1+$O$8</f>
        <v>-6.1124350201676732E-5</v>
      </c>
      <c r="S677" s="4">
        <f>SUM($R$235:R677)</f>
        <v>2.053252293028816E-2</v>
      </c>
      <c r="T677">
        <f t="shared" si="159"/>
        <v>6.120412881118167E-5</v>
      </c>
      <c r="U677">
        <f t="shared" si="160"/>
        <v>2.0559024530887215E-2</v>
      </c>
      <c r="X677" s="1"/>
    </row>
    <row r="678" spans="1:24" x14ac:dyDescent="0.25">
      <c r="A678" s="7"/>
      <c r="B678">
        <f t="shared" si="145"/>
        <v>62.400000000000617</v>
      </c>
      <c r="C678">
        <f t="shared" si="146"/>
        <v>0</v>
      </c>
      <c r="D678">
        <f t="shared" si="147"/>
        <v>1141.3195647927887</v>
      </c>
      <c r="E678">
        <f t="shared" si="148"/>
        <v>-470.54008188738692</v>
      </c>
      <c r="F678">
        <f t="shared" si="149"/>
        <v>0</v>
      </c>
      <c r="G678">
        <f t="shared" si="150"/>
        <v>12281.096137260509</v>
      </c>
      <c r="H678">
        <f t="shared" si="151"/>
        <v>29788.440641091067</v>
      </c>
      <c r="I678">
        <f t="shared" si="152"/>
        <v>32220.746703955218</v>
      </c>
      <c r="J678" s="41">
        <f t="shared" si="153"/>
        <v>1234.5113679676626</v>
      </c>
      <c r="K678">
        <f t="shared" si="154"/>
        <v>12.155475219072869</v>
      </c>
      <c r="L678">
        <f t="shared" si="155"/>
        <v>0</v>
      </c>
      <c r="M678" s="41">
        <f t="shared" si="156"/>
        <v>12.155475219072869</v>
      </c>
      <c r="N678" s="5">
        <f t="shared" si="157"/>
        <v>-8.128279274674119E-7</v>
      </c>
      <c r="O678" s="4">
        <f>SUM($N$54:N678)*0.1+$O$30</f>
        <v>3.0426883912592307E-6</v>
      </c>
      <c r="P678" s="4">
        <f>SUM($O$235:O678)</f>
        <v>1.0465903771976442E-3</v>
      </c>
      <c r="Q678" s="5">
        <f t="shared" si="158"/>
        <v>-1.9715566263928893E-6</v>
      </c>
      <c r="R678" s="4">
        <f>SUM($Q$54:Q678)*0.1+$O$8</f>
        <v>-6.1321505864316044E-5</v>
      </c>
      <c r="S678" s="4">
        <f>SUM($R$235:R678)</f>
        <v>2.0471201424423845E-2</v>
      </c>
      <c r="T678">
        <f t="shared" si="159"/>
        <v>6.1396946455940713E-5</v>
      </c>
      <c r="U678">
        <f t="shared" si="160"/>
        <v>2.0497937437141709E-2</v>
      </c>
      <c r="X678" s="1"/>
    </row>
    <row r="679" spans="1:24" x14ac:dyDescent="0.25">
      <c r="A679" s="7"/>
      <c r="B679">
        <f t="shared" si="145"/>
        <v>62.500000000000618</v>
      </c>
      <c r="C679">
        <f t="shared" si="146"/>
        <v>0</v>
      </c>
      <c r="D679">
        <f t="shared" si="147"/>
        <v>1141.3195647927887</v>
      </c>
      <c r="E679">
        <f t="shared" si="148"/>
        <v>-470.54008188738692</v>
      </c>
      <c r="F679">
        <f t="shared" si="149"/>
        <v>0</v>
      </c>
      <c r="G679">
        <f t="shared" si="150"/>
        <v>12234.04212907177</v>
      </c>
      <c r="H679">
        <f t="shared" si="151"/>
        <v>29674.308684611788</v>
      </c>
      <c r="I679">
        <f t="shared" si="152"/>
        <v>32097.29556715845</v>
      </c>
      <c r="J679" s="41">
        <f t="shared" si="153"/>
        <v>1234.5113679676626</v>
      </c>
      <c r="K679">
        <f t="shared" si="154"/>
        <v>12.108902517084083</v>
      </c>
      <c r="L679">
        <f t="shared" si="155"/>
        <v>0</v>
      </c>
      <c r="M679" s="41">
        <f t="shared" si="156"/>
        <v>12.108902517084083</v>
      </c>
      <c r="N679" s="5">
        <f t="shared" si="157"/>
        <v>-8.0971364422041025E-7</v>
      </c>
      <c r="O679" s="4">
        <f>SUM($N$54:N679)*0.1+$O$30</f>
        <v>2.9617170268371897E-6</v>
      </c>
      <c r="P679" s="4">
        <f>SUM($O$235:O679)</f>
        <v>1.0495520942244813E-3</v>
      </c>
      <c r="Q679" s="5">
        <f t="shared" si="158"/>
        <v>-1.9640027695867863E-6</v>
      </c>
      <c r="R679" s="4">
        <f>SUM($Q$54:Q679)*0.1+$O$8</f>
        <v>-6.15179061412747E-5</v>
      </c>
      <c r="S679" s="4">
        <f>SUM($R$235:R679)</f>
        <v>2.0409683518282571E-2</v>
      </c>
      <c r="T679">
        <f t="shared" si="159"/>
        <v>6.158915930383966E-5</v>
      </c>
      <c r="U679">
        <f t="shared" si="160"/>
        <v>2.0436651900811596E-2</v>
      </c>
      <c r="X679" s="1"/>
    </row>
    <row r="680" spans="1:24" x14ac:dyDescent="0.25">
      <c r="A680" s="7"/>
      <c r="B680">
        <f t="shared" si="145"/>
        <v>62.60000000000062</v>
      </c>
      <c r="C680">
        <f t="shared" si="146"/>
        <v>0</v>
      </c>
      <c r="D680">
        <f t="shared" si="147"/>
        <v>1141.3195647927887</v>
      </c>
      <c r="E680">
        <f t="shared" si="148"/>
        <v>-470.54008188738692</v>
      </c>
      <c r="F680">
        <f t="shared" si="149"/>
        <v>0</v>
      </c>
      <c r="G680">
        <f t="shared" si="150"/>
        <v>12186.98812088303</v>
      </c>
      <c r="H680">
        <f t="shared" si="151"/>
        <v>29560.176728132501</v>
      </c>
      <c r="I680">
        <f t="shared" si="152"/>
        <v>31973.844430361678</v>
      </c>
      <c r="J680" s="41">
        <f t="shared" si="153"/>
        <v>1234.5113679676626</v>
      </c>
      <c r="K680">
        <f t="shared" si="154"/>
        <v>12.062329815095294</v>
      </c>
      <c r="L680">
        <f t="shared" si="155"/>
        <v>0</v>
      </c>
      <c r="M680" s="41">
        <f t="shared" si="156"/>
        <v>12.062329815095294</v>
      </c>
      <c r="N680" s="5">
        <f t="shared" si="157"/>
        <v>-8.0659936097340861E-7</v>
      </c>
      <c r="O680" s="4">
        <f>SUM($N$54:N680)*0.1+$O$30</f>
        <v>2.8810570907398488E-6</v>
      </c>
      <c r="P680" s="4">
        <f>SUM($O$235:O680)</f>
        <v>1.0524331513152212E-3</v>
      </c>
      <c r="Q680" s="5">
        <f t="shared" si="158"/>
        <v>-1.9564489127806827E-6</v>
      </c>
      <c r="R680" s="4">
        <f>SUM($Q$54:Q680)*0.1+$O$8</f>
        <v>-6.1713551032552781E-5</v>
      </c>
      <c r="S680" s="4">
        <f>SUM($R$235:R680)</f>
        <v>2.0347969967250017E-2</v>
      </c>
      <c r="T680">
        <f t="shared" si="159"/>
        <v>6.1780764571244974E-5</v>
      </c>
      <c r="U680">
        <f t="shared" si="160"/>
        <v>2.037516864534122E-2</v>
      </c>
      <c r="X680" s="1"/>
    </row>
    <row r="681" spans="1:24" x14ac:dyDescent="0.25">
      <c r="A681" s="7"/>
      <c r="B681">
        <f t="shared" si="145"/>
        <v>62.700000000000621</v>
      </c>
      <c r="C681">
        <f t="shared" si="146"/>
        <v>0</v>
      </c>
      <c r="D681">
        <f t="shared" si="147"/>
        <v>1141.3195647927887</v>
      </c>
      <c r="E681">
        <f t="shared" si="148"/>
        <v>-470.54008188738692</v>
      </c>
      <c r="F681">
        <f t="shared" si="149"/>
        <v>0</v>
      </c>
      <c r="G681">
        <f t="shared" si="150"/>
        <v>12139.934112694291</v>
      </c>
      <c r="H681">
        <f t="shared" si="151"/>
        <v>29446.044771653222</v>
      </c>
      <c r="I681">
        <f t="shared" si="152"/>
        <v>31850.39329356491</v>
      </c>
      <c r="J681" s="41">
        <f t="shared" si="153"/>
        <v>1234.5113679676626</v>
      </c>
      <c r="K681">
        <f t="shared" si="154"/>
        <v>12.015757113106508</v>
      </c>
      <c r="L681">
        <f t="shared" si="155"/>
        <v>0</v>
      </c>
      <c r="M681" s="41">
        <f t="shared" si="156"/>
        <v>12.015757113106508</v>
      </c>
      <c r="N681" s="5">
        <f t="shared" si="157"/>
        <v>-8.0348507772640687E-7</v>
      </c>
      <c r="O681" s="4">
        <f>SUM($N$54:N681)*0.1+$O$30</f>
        <v>2.8007085829672084E-6</v>
      </c>
      <c r="P681" s="4">
        <f>SUM($O$235:O681)</f>
        <v>1.0552338598981883E-3</v>
      </c>
      <c r="Q681" s="5">
        <f t="shared" si="158"/>
        <v>-1.9488950559745792E-6</v>
      </c>
      <c r="R681" s="4">
        <f>SUM($Q$54:Q681)*0.1+$O$8</f>
        <v>-6.1908440538150234E-5</v>
      </c>
      <c r="S681" s="4">
        <f>SUM($R$235:R681)</f>
        <v>2.0286061526711866E-2</v>
      </c>
      <c r="T681">
        <f t="shared" si="159"/>
        <v>6.1971759523450596E-5</v>
      </c>
      <c r="U681">
        <f t="shared" si="160"/>
        <v>2.0313488394773926E-2</v>
      </c>
      <c r="X681" s="1"/>
    </row>
    <row r="682" spans="1:24" x14ac:dyDescent="0.25">
      <c r="A682" s="7"/>
      <c r="B682">
        <f t="shared" si="145"/>
        <v>62.800000000000622</v>
      </c>
      <c r="C682">
        <f t="shared" si="146"/>
        <v>0</v>
      </c>
      <c r="D682">
        <f t="shared" si="147"/>
        <v>1141.3195647927887</v>
      </c>
      <c r="E682">
        <f t="shared" si="148"/>
        <v>-470.54008188738692</v>
      </c>
      <c r="F682">
        <f t="shared" si="149"/>
        <v>0</v>
      </c>
      <c r="G682">
        <f t="shared" si="150"/>
        <v>12092.880104505552</v>
      </c>
      <c r="H682">
        <f t="shared" si="151"/>
        <v>29331.912815173946</v>
      </c>
      <c r="I682">
        <f t="shared" si="152"/>
        <v>31726.942156768146</v>
      </c>
      <c r="J682" s="41">
        <f t="shared" si="153"/>
        <v>1234.5113679676626</v>
      </c>
      <c r="K682">
        <f t="shared" si="154"/>
        <v>11.969184411117723</v>
      </c>
      <c r="L682">
        <f t="shared" si="155"/>
        <v>0</v>
      </c>
      <c r="M682" s="41">
        <f t="shared" si="156"/>
        <v>11.969184411117723</v>
      </c>
      <c r="N682" s="5">
        <f t="shared" si="157"/>
        <v>-8.0037079447940522E-7</v>
      </c>
      <c r="O682" s="4">
        <f>SUM($N$54:N682)*0.1+$O$30</f>
        <v>2.7206715035192677E-6</v>
      </c>
      <c r="P682" s="4">
        <f>SUM($O$235:O682)</f>
        <v>1.0579545314017076E-3</v>
      </c>
      <c r="Q682" s="5">
        <f t="shared" si="158"/>
        <v>-1.9413411991684765E-6</v>
      </c>
      <c r="R682" s="4">
        <f>SUM($Q$54:Q682)*0.1+$O$8</f>
        <v>-6.2102574658067059E-5</v>
      </c>
      <c r="S682" s="4">
        <f>SUM($R$235:R682)</f>
        <v>2.0223958952053801E-2</v>
      </c>
      <c r="T682">
        <f t="shared" si="159"/>
        <v>6.2162141473656255E-5</v>
      </c>
      <c r="U682">
        <f t="shared" si="160"/>
        <v>2.0251611873746505E-2</v>
      </c>
      <c r="X682" s="1"/>
    </row>
    <row r="683" spans="1:24" x14ac:dyDescent="0.25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1141.3195647927887</v>
      </c>
      <c r="E683">
        <f t="shared" si="148"/>
        <v>-470.54008188738692</v>
      </c>
      <c r="F683">
        <f t="shared" si="149"/>
        <v>0</v>
      </c>
      <c r="G683">
        <f t="shared" si="150"/>
        <v>12045.826096316814</v>
      </c>
      <c r="H683">
        <f t="shared" si="151"/>
        <v>29217.78085869467</v>
      </c>
      <c r="I683">
        <f t="shared" si="152"/>
        <v>31603.491019971381</v>
      </c>
      <c r="J683" s="41">
        <f t="shared" si="153"/>
        <v>1234.5113679676626</v>
      </c>
      <c r="K683">
        <f t="shared" si="154"/>
        <v>11.922611709128939</v>
      </c>
      <c r="L683">
        <f t="shared" si="155"/>
        <v>0</v>
      </c>
      <c r="M683" s="41">
        <f t="shared" si="156"/>
        <v>11.922611709128939</v>
      </c>
      <c r="N683" s="5">
        <f t="shared" si="157"/>
        <v>-7.9725651123240358E-7</v>
      </c>
      <c r="O683" s="4">
        <f>SUM($N$54:N683)*0.1+$O$30</f>
        <v>2.6409458523960276E-6</v>
      </c>
      <c r="P683" s="4">
        <f>SUM($O$235:O683)</f>
        <v>1.0605954772541038E-3</v>
      </c>
      <c r="Q683" s="5">
        <f t="shared" si="158"/>
        <v>-1.9337873423623735E-6</v>
      </c>
      <c r="R683" s="4">
        <f>SUM($Q$54:Q683)*0.1+$O$8</f>
        <v>-6.2295953392303309E-5</v>
      </c>
      <c r="S683" s="4">
        <f>SUM($R$235:R683)</f>
        <v>2.0161662998661498E-2</v>
      </c>
      <c r="T683">
        <f t="shared" si="159"/>
        <v>6.2351907781970186E-5</v>
      </c>
      <c r="U683">
        <f t="shared" si="160"/>
        <v>2.0189539807483677E-2</v>
      </c>
      <c r="X683" s="1"/>
    </row>
    <row r="684" spans="1:24" x14ac:dyDescent="0.25">
      <c r="A684" s="7"/>
      <c r="B684">
        <f t="shared" si="161"/>
        <v>63.000000000000625</v>
      </c>
      <c r="C684">
        <f t="shared" si="146"/>
        <v>0</v>
      </c>
      <c r="D684">
        <f t="shared" si="147"/>
        <v>1141.3195647927887</v>
      </c>
      <c r="E684">
        <f t="shared" si="148"/>
        <v>-470.54008188738692</v>
      </c>
      <c r="F684">
        <f t="shared" si="149"/>
        <v>0</v>
      </c>
      <c r="G684">
        <f t="shared" si="150"/>
        <v>11998.772088128073</v>
      </c>
      <c r="H684">
        <f t="shared" si="151"/>
        <v>29103.64890221538</v>
      </c>
      <c r="I684">
        <f t="shared" si="152"/>
        <v>31480.039883174606</v>
      </c>
      <c r="J684" s="41">
        <f t="shared" si="153"/>
        <v>1234.5113679676626</v>
      </c>
      <c r="K684">
        <f t="shared" si="154"/>
        <v>11.876039007140148</v>
      </c>
      <c r="L684">
        <f t="shared" si="155"/>
        <v>0</v>
      </c>
      <c r="M684" s="41">
        <f t="shared" si="156"/>
        <v>11.876039007140148</v>
      </c>
      <c r="N684" s="5">
        <f t="shared" si="157"/>
        <v>-7.9414222798540184E-7</v>
      </c>
      <c r="O684" s="4">
        <f>SUM($N$54:N684)*0.1+$O$30</f>
        <v>2.5615316295974875E-6</v>
      </c>
      <c r="P684" s="4">
        <f>SUM($O$235:O684)</f>
        <v>1.0631570088837012E-3</v>
      </c>
      <c r="Q684" s="5">
        <f t="shared" si="158"/>
        <v>-1.9262334855562695E-6</v>
      </c>
      <c r="R684" s="4">
        <f>SUM($Q$54:Q684)*0.1+$O$8</f>
        <v>-6.2488576740858903E-5</v>
      </c>
      <c r="S684" s="4">
        <f>SUM($R$235:R684)</f>
        <v>2.0099174421920638E-2</v>
      </c>
      <c r="T684">
        <f t="shared" si="159"/>
        <v>6.2541055854435656E-5</v>
      </c>
      <c r="U684">
        <f t="shared" si="160"/>
        <v>2.0127272921792644E-2</v>
      </c>
      <c r="X684" s="1"/>
    </row>
    <row r="685" spans="1:24" x14ac:dyDescent="0.25">
      <c r="A685" s="88"/>
      <c r="B685">
        <f t="shared" si="161"/>
        <v>63.100000000000627</v>
      </c>
      <c r="C685">
        <f t="shared" si="146"/>
        <v>0</v>
      </c>
      <c r="D685">
        <f t="shared" si="147"/>
        <v>1141.3195647927887</v>
      </c>
      <c r="E685">
        <f t="shared" si="148"/>
        <v>-470.54008188738692</v>
      </c>
      <c r="F685">
        <f t="shared" si="149"/>
        <v>0</v>
      </c>
      <c r="G685">
        <f t="shared" si="150"/>
        <v>11951.718079939334</v>
      </c>
      <c r="H685">
        <f t="shared" si="151"/>
        <v>28989.516945736104</v>
      </c>
      <c r="I685">
        <f t="shared" si="152"/>
        <v>31356.588746377842</v>
      </c>
      <c r="J685" s="41">
        <f t="shared" si="153"/>
        <v>1234.5113679676626</v>
      </c>
      <c r="K685">
        <f t="shared" si="154"/>
        <v>11.829466305151364</v>
      </c>
      <c r="L685">
        <f t="shared" si="155"/>
        <v>0</v>
      </c>
      <c r="M685" s="41">
        <f t="shared" si="156"/>
        <v>11.829466305151364</v>
      </c>
      <c r="N685" s="5">
        <f t="shared" si="157"/>
        <v>-7.9102794473840009E-7</v>
      </c>
      <c r="O685" s="4">
        <f>SUM($N$54:N685)*0.1+$O$30</f>
        <v>2.4824288351236472E-6</v>
      </c>
      <c r="P685" s="4">
        <f>SUM($O$235:O685)</f>
        <v>1.0656394377188249E-3</v>
      </c>
      <c r="Q685" s="5">
        <f t="shared" si="158"/>
        <v>-1.9186796287501664E-6</v>
      </c>
      <c r="R685" s="4">
        <f>SUM($Q$54:Q685)*0.1+$O$8</f>
        <v>-6.2680444703733923E-5</v>
      </c>
      <c r="S685" s="4">
        <f>SUM($R$235:R685)</f>
        <v>2.0036493977216904E-2</v>
      </c>
      <c r="T685">
        <f t="shared" si="159"/>
        <v>6.2729583142081378E-5</v>
      </c>
      <c r="U685">
        <f t="shared" si="160"/>
        <v>2.00648119430577E-2</v>
      </c>
      <c r="X685" s="1"/>
    </row>
    <row r="686" spans="1:24" x14ac:dyDescent="0.25">
      <c r="A686" s="191"/>
      <c r="B686">
        <f t="shared" si="161"/>
        <v>63.200000000000628</v>
      </c>
      <c r="C686">
        <f t="shared" si="146"/>
        <v>0</v>
      </c>
      <c r="D686">
        <f t="shared" si="147"/>
        <v>1141.3195647927887</v>
      </c>
      <c r="E686">
        <f t="shared" si="148"/>
        <v>-470.54008188738692</v>
      </c>
      <c r="F686">
        <f t="shared" si="149"/>
        <v>0</v>
      </c>
      <c r="G686">
        <f t="shared" si="150"/>
        <v>11904.664071750594</v>
      </c>
      <c r="H686">
        <f t="shared" si="151"/>
        <v>28875.384989256829</v>
      </c>
      <c r="I686">
        <f t="shared" si="152"/>
        <v>31233.137609581077</v>
      </c>
      <c r="J686" s="41">
        <f t="shared" si="153"/>
        <v>1234.5113679676626</v>
      </c>
      <c r="K686">
        <f t="shared" si="154"/>
        <v>11.782893603162577</v>
      </c>
      <c r="L686">
        <f t="shared" si="155"/>
        <v>0</v>
      </c>
      <c r="M686" s="41">
        <f t="shared" si="156"/>
        <v>11.782893603162577</v>
      </c>
      <c r="N686" s="5">
        <f t="shared" si="157"/>
        <v>-7.8791366149139845E-7</v>
      </c>
      <c r="O686" s="4">
        <f>SUM($N$54:N686)*0.1+$O$30</f>
        <v>2.4036374689745073E-6</v>
      </c>
      <c r="P686" s="4">
        <f>SUM($O$235:O686)</f>
        <v>1.0680430751877994E-3</v>
      </c>
      <c r="Q686" s="5">
        <f t="shared" si="158"/>
        <v>-1.9111257719440633E-6</v>
      </c>
      <c r="R686" s="4">
        <f>SUM($Q$54:Q686)*0.1+$O$8</f>
        <v>-6.2871557280928315E-5</v>
      </c>
      <c r="S686" s="4">
        <f>SUM($R$235:R686)</f>
        <v>1.9973622419935975E-2</v>
      </c>
      <c r="T686">
        <f t="shared" si="159"/>
        <v>6.2917487139993987E-5</v>
      </c>
      <c r="U686">
        <f t="shared" si="160"/>
        <v>2.0002157598234888E-2</v>
      </c>
      <c r="X686" s="1"/>
    </row>
    <row r="687" spans="1:24" x14ac:dyDescent="0.25">
      <c r="A687" s="7"/>
      <c r="B687">
        <f t="shared" si="161"/>
        <v>63.30000000000063</v>
      </c>
      <c r="C687">
        <f t="shared" si="146"/>
        <v>0</v>
      </c>
      <c r="D687">
        <f t="shared" si="147"/>
        <v>1141.3195647927887</v>
      </c>
      <c r="E687">
        <f t="shared" si="148"/>
        <v>-470.54008188738692</v>
      </c>
      <c r="F687">
        <f t="shared" si="149"/>
        <v>0</v>
      </c>
      <c r="G687">
        <f t="shared" si="150"/>
        <v>11857.610063561855</v>
      </c>
      <c r="H687">
        <f t="shared" si="151"/>
        <v>28761.253032777553</v>
      </c>
      <c r="I687">
        <f t="shared" si="152"/>
        <v>31109.686472784313</v>
      </c>
      <c r="J687" s="41">
        <f t="shared" si="153"/>
        <v>1234.5113679676626</v>
      </c>
      <c r="K687">
        <f t="shared" si="154"/>
        <v>11.736320901173793</v>
      </c>
      <c r="L687">
        <f t="shared" si="155"/>
        <v>0</v>
      </c>
      <c r="M687" s="41">
        <f t="shared" si="156"/>
        <v>11.736320901173793</v>
      </c>
      <c r="N687" s="5">
        <f t="shared" si="157"/>
        <v>-7.847993782443967E-7</v>
      </c>
      <c r="O687" s="4">
        <f>SUM($N$54:N687)*0.1+$O$30</f>
        <v>2.325157531150068E-6</v>
      </c>
      <c r="P687" s="4">
        <f>SUM($O$235:O687)</f>
        <v>1.0703682327189495E-3</v>
      </c>
      <c r="Q687" s="5">
        <f t="shared" si="158"/>
        <v>-1.9035719151379604E-6</v>
      </c>
      <c r="R687" s="4">
        <f>SUM($Q$54:Q687)*0.1+$O$8</f>
        <v>-6.3061914472442078E-5</v>
      </c>
      <c r="S687" s="4">
        <f>SUM($R$235:R687)</f>
        <v>1.9910560505463533E-2</v>
      </c>
      <c r="T687">
        <f t="shared" si="159"/>
        <v>6.3104765386413276E-5</v>
      </c>
      <c r="U687">
        <f t="shared" si="160"/>
        <v>1.9939310614846696E-2</v>
      </c>
      <c r="X687" s="1"/>
    </row>
    <row r="688" spans="1:24" x14ac:dyDescent="0.25">
      <c r="A688" s="7"/>
      <c r="B688">
        <f t="shared" si="161"/>
        <v>63.400000000000631</v>
      </c>
      <c r="C688">
        <f t="shared" si="146"/>
        <v>0</v>
      </c>
      <c r="D688">
        <f t="shared" si="147"/>
        <v>1141.3195647927887</v>
      </c>
      <c r="E688">
        <f t="shared" si="148"/>
        <v>-470.54008188738692</v>
      </c>
      <c r="F688">
        <f t="shared" si="149"/>
        <v>0</v>
      </c>
      <c r="G688">
        <f t="shared" si="150"/>
        <v>11810.556055373116</v>
      </c>
      <c r="H688">
        <f t="shared" si="151"/>
        <v>28647.121076298263</v>
      </c>
      <c r="I688">
        <f t="shared" si="152"/>
        <v>30986.235335987538</v>
      </c>
      <c r="J688" s="41">
        <f t="shared" si="153"/>
        <v>1234.5113679676626</v>
      </c>
      <c r="K688">
        <f t="shared" si="154"/>
        <v>11.689748199185003</v>
      </c>
      <c r="L688">
        <f t="shared" si="155"/>
        <v>0</v>
      </c>
      <c r="M688" s="41">
        <f t="shared" si="156"/>
        <v>11.689748199185003</v>
      </c>
      <c r="N688" s="5">
        <f t="shared" si="157"/>
        <v>-7.8168509499739506E-7</v>
      </c>
      <c r="O688" s="4">
        <f>SUM($N$54:N688)*0.1+$O$30</f>
        <v>2.2469890216503283E-6</v>
      </c>
      <c r="P688" s="4">
        <f>SUM($O$235:O688)</f>
        <v>1.0726152217405999E-3</v>
      </c>
      <c r="Q688" s="5">
        <f t="shared" si="158"/>
        <v>-1.8960180583318565E-6</v>
      </c>
      <c r="R688" s="4">
        <f>SUM($Q$54:Q688)*0.1+$O$8</f>
        <v>-6.3251516278275266E-5</v>
      </c>
      <c r="S688" s="4">
        <f>SUM($R$235:R688)</f>
        <v>1.9847308989185259E-2</v>
      </c>
      <c r="T688">
        <f t="shared" si="159"/>
        <v>6.3291415461848682E-5</v>
      </c>
      <c r="U688">
        <f t="shared" si="160"/>
        <v>1.9876271720976838E-2</v>
      </c>
      <c r="X688" s="1"/>
    </row>
    <row r="689" spans="1:24" x14ac:dyDescent="0.25">
      <c r="A689" s="7"/>
      <c r="B689">
        <f t="shared" si="161"/>
        <v>63.500000000000632</v>
      </c>
      <c r="C689">
        <f t="shared" si="146"/>
        <v>0</v>
      </c>
      <c r="D689">
        <f t="shared" si="147"/>
        <v>1141.3195647927887</v>
      </c>
      <c r="E689">
        <f t="shared" si="148"/>
        <v>-470.54008188738692</v>
      </c>
      <c r="F689">
        <f t="shared" si="149"/>
        <v>0</v>
      </c>
      <c r="G689">
        <f t="shared" si="150"/>
        <v>11763.502047184376</v>
      </c>
      <c r="H689">
        <f t="shared" si="151"/>
        <v>28532.989119818987</v>
      </c>
      <c r="I689">
        <f t="shared" si="152"/>
        <v>30862.784199190774</v>
      </c>
      <c r="J689" s="41">
        <f t="shared" si="153"/>
        <v>1234.5113679676626</v>
      </c>
      <c r="K689">
        <f t="shared" si="154"/>
        <v>11.643175497196218</v>
      </c>
      <c r="L689">
        <f t="shared" si="155"/>
        <v>0</v>
      </c>
      <c r="M689" s="41">
        <f t="shared" si="156"/>
        <v>11.643175497196218</v>
      </c>
      <c r="N689" s="5">
        <f t="shared" si="157"/>
        <v>-7.7857081175039331E-7</v>
      </c>
      <c r="O689" s="4">
        <f>SUM($N$54:N689)*0.1+$O$30</f>
        <v>2.1691319404752888E-6</v>
      </c>
      <c r="P689" s="4">
        <f>SUM($O$235:O689)</f>
        <v>1.0747843536810752E-3</v>
      </c>
      <c r="Q689" s="5">
        <f t="shared" si="158"/>
        <v>-1.8884642015257534E-6</v>
      </c>
      <c r="R689" s="4">
        <f>SUM($Q$54:Q689)*0.1+$O$8</f>
        <v>-6.3440362698427799E-5</v>
      </c>
      <c r="S689" s="4">
        <f>SUM($R$235:R689)</f>
        <v>1.9783868626486831E-2</v>
      </c>
      <c r="T689">
        <f t="shared" si="159"/>
        <v>6.3477434988216551E-5</v>
      </c>
      <c r="U689">
        <f t="shared" si="160"/>
        <v>1.981304164526506E-2</v>
      </c>
      <c r="X689" s="1"/>
    </row>
    <row r="690" spans="1:24" x14ac:dyDescent="0.25">
      <c r="A690" s="7"/>
      <c r="B690">
        <f t="shared" si="161"/>
        <v>63.600000000000634</v>
      </c>
      <c r="C690">
        <f t="shared" si="146"/>
        <v>0</v>
      </c>
      <c r="D690">
        <f t="shared" si="147"/>
        <v>1141.3195647927887</v>
      </c>
      <c r="E690">
        <f t="shared" si="148"/>
        <v>-470.54008188738692</v>
      </c>
      <c r="F690">
        <f t="shared" si="149"/>
        <v>0</v>
      </c>
      <c r="G690">
        <f t="shared" si="150"/>
        <v>11716.448038995637</v>
      </c>
      <c r="H690">
        <f t="shared" si="151"/>
        <v>28418.857163339711</v>
      </c>
      <c r="I690">
        <f t="shared" si="152"/>
        <v>30739.333062394009</v>
      </c>
      <c r="J690" s="41">
        <f t="shared" si="153"/>
        <v>1234.5113679676626</v>
      </c>
      <c r="K690">
        <f t="shared" si="154"/>
        <v>11.596602795207433</v>
      </c>
      <c r="L690">
        <f t="shared" si="155"/>
        <v>0</v>
      </c>
      <c r="M690" s="41">
        <f t="shared" si="156"/>
        <v>11.596602795207433</v>
      </c>
      <c r="N690" s="5">
        <f t="shared" si="157"/>
        <v>-7.7545652850339167E-7</v>
      </c>
      <c r="O690" s="4">
        <f>SUM($N$54:N690)*0.1+$O$30</f>
        <v>2.0915862876249497E-6</v>
      </c>
      <c r="P690" s="4">
        <f>SUM($O$235:O690)</f>
        <v>1.0768759399687E-3</v>
      </c>
      <c r="Q690" s="5">
        <f t="shared" si="158"/>
        <v>-1.8809103447196505E-6</v>
      </c>
      <c r="R690" s="4">
        <f>SUM($Q$54:Q690)*0.1+$O$8</f>
        <v>-6.3628453732899785E-5</v>
      </c>
      <c r="S690" s="4">
        <f>SUM($R$235:R690)</f>
        <v>1.9720240172753933E-2</v>
      </c>
      <c r="T690">
        <f t="shared" si="159"/>
        <v>6.3662821627998468E-5</v>
      </c>
      <c r="U690">
        <f t="shared" si="160"/>
        <v>1.9749621116902004E-2</v>
      </c>
      <c r="X690" s="1"/>
    </row>
    <row r="691" spans="1:24" x14ac:dyDescent="0.25">
      <c r="A691" s="7"/>
      <c r="B691">
        <f t="shared" si="161"/>
        <v>63.700000000000635</v>
      </c>
      <c r="C691">
        <f t="shared" si="146"/>
        <v>0</v>
      </c>
      <c r="D691">
        <f t="shared" si="147"/>
        <v>1141.3195647927887</v>
      </c>
      <c r="E691">
        <f t="shared" si="148"/>
        <v>-470.54008188738692</v>
      </c>
      <c r="F691">
        <f t="shared" si="149"/>
        <v>0</v>
      </c>
      <c r="G691">
        <f t="shared" si="150"/>
        <v>11669.394030806898</v>
      </c>
      <c r="H691">
        <f t="shared" si="151"/>
        <v>28304.725206860421</v>
      </c>
      <c r="I691">
        <f t="shared" si="152"/>
        <v>30615.881925597234</v>
      </c>
      <c r="J691" s="41">
        <f t="shared" si="153"/>
        <v>1234.5113679676626</v>
      </c>
      <c r="K691">
        <f t="shared" si="154"/>
        <v>11.550030093218643</v>
      </c>
      <c r="L691">
        <f t="shared" si="155"/>
        <v>0</v>
      </c>
      <c r="M691" s="41">
        <f t="shared" si="156"/>
        <v>11.550030093218643</v>
      </c>
      <c r="N691" s="5">
        <f t="shared" si="157"/>
        <v>-7.7234224525638992E-7</v>
      </c>
      <c r="O691" s="4">
        <f>SUM($N$54:N691)*0.1+$O$30</f>
        <v>2.0143520630993108E-6</v>
      </c>
      <c r="P691" s="4">
        <f>SUM($O$235:O691)</f>
        <v>1.0788902920317992E-3</v>
      </c>
      <c r="Q691" s="5">
        <f t="shared" si="158"/>
        <v>-1.8733564879135466E-6</v>
      </c>
      <c r="R691" s="4">
        <f>SUM($Q$54:Q691)*0.1+$O$8</f>
        <v>-6.3815789381691169E-5</v>
      </c>
      <c r="S691" s="4">
        <f>SUM($R$235:R691)</f>
        <v>1.9656424383372242E-2</v>
      </c>
      <c r="T691">
        <f t="shared" si="159"/>
        <v>6.3847573083418598E-5</v>
      </c>
      <c r="U691">
        <f t="shared" si="160"/>
        <v>1.9686010865624132E-2</v>
      </c>
      <c r="X691" s="1"/>
    </row>
    <row r="692" spans="1:24" x14ac:dyDescent="0.25">
      <c r="A692" s="7"/>
      <c r="B692">
        <f t="shared" si="161"/>
        <v>63.800000000000637</v>
      </c>
      <c r="C692">
        <f t="shared" si="146"/>
        <v>0</v>
      </c>
      <c r="D692">
        <f t="shared" si="147"/>
        <v>1141.3195647927887</v>
      </c>
      <c r="E692">
        <f t="shared" si="148"/>
        <v>-470.54008188738692</v>
      </c>
      <c r="F692">
        <f t="shared" si="149"/>
        <v>0</v>
      </c>
      <c r="G692">
        <f t="shared" si="150"/>
        <v>11622.340022618158</v>
      </c>
      <c r="H692">
        <f t="shared" si="151"/>
        <v>28190.593250381145</v>
      </c>
      <c r="I692">
        <f t="shared" si="152"/>
        <v>30492.43078880047</v>
      </c>
      <c r="J692" s="41">
        <f t="shared" si="153"/>
        <v>1234.5113679676626</v>
      </c>
      <c r="K692">
        <f t="shared" si="154"/>
        <v>11.503457391229857</v>
      </c>
      <c r="L692">
        <f t="shared" si="155"/>
        <v>0</v>
      </c>
      <c r="M692" s="41">
        <f t="shared" si="156"/>
        <v>11.503457391229857</v>
      </c>
      <c r="N692" s="5">
        <f t="shared" si="157"/>
        <v>-7.6922796200938828E-7</v>
      </c>
      <c r="O692" s="4">
        <f>SUM($N$54:N692)*0.1+$O$30</f>
        <v>1.937429266898372E-6</v>
      </c>
      <c r="P692" s="4">
        <f>SUM($O$235:O692)</f>
        <v>1.0808277212986976E-3</v>
      </c>
      <c r="Q692" s="5">
        <f t="shared" si="158"/>
        <v>-1.8658026311074435E-6</v>
      </c>
      <c r="R692" s="4">
        <f>SUM($Q$54:Q692)*0.1+$O$8</f>
        <v>-6.4002369644801924E-5</v>
      </c>
      <c r="S692" s="4">
        <f>SUM($R$235:R692)</f>
        <v>1.9592422013727441E-2</v>
      </c>
      <c r="T692">
        <f t="shared" si="159"/>
        <v>6.403168709564115E-5</v>
      </c>
      <c r="U692">
        <f t="shared" si="160"/>
        <v>1.9622211621708685E-2</v>
      </c>
      <c r="X692" s="1"/>
    </row>
    <row r="693" spans="1:24" x14ac:dyDescent="0.25">
      <c r="A693" s="7"/>
      <c r="B693">
        <f t="shared" si="161"/>
        <v>63.900000000000638</v>
      </c>
      <c r="C693">
        <f t="shared" si="146"/>
        <v>0</v>
      </c>
      <c r="D693">
        <f t="shared" si="147"/>
        <v>1141.3195647927887</v>
      </c>
      <c r="E693">
        <f t="shared" si="148"/>
        <v>-470.54008188738692</v>
      </c>
      <c r="F693">
        <f t="shared" si="149"/>
        <v>0</v>
      </c>
      <c r="G693">
        <f t="shared" si="150"/>
        <v>11575.286014429419</v>
      </c>
      <c r="H693">
        <f t="shared" si="151"/>
        <v>28076.46129390187</v>
      </c>
      <c r="I693">
        <f t="shared" si="152"/>
        <v>30368.979652003705</v>
      </c>
      <c r="J693" s="41">
        <f t="shared" si="153"/>
        <v>1234.5113679676626</v>
      </c>
      <c r="K693">
        <f t="shared" si="154"/>
        <v>11.456884689241072</v>
      </c>
      <c r="L693">
        <f t="shared" si="155"/>
        <v>0</v>
      </c>
      <c r="M693" s="41">
        <f t="shared" si="156"/>
        <v>11.456884689241072</v>
      </c>
      <c r="N693" s="5">
        <f t="shared" si="157"/>
        <v>-7.6611367876238653E-7</v>
      </c>
      <c r="O693" s="4">
        <f>SUM($N$54:N693)*0.1+$O$30</f>
        <v>1.8608178990221335E-6</v>
      </c>
      <c r="P693" s="4">
        <f>SUM($O$235:O693)</f>
        <v>1.0826885391977197E-3</v>
      </c>
      <c r="Q693" s="5">
        <f t="shared" si="158"/>
        <v>-1.8582487743013406E-6</v>
      </c>
      <c r="R693" s="4">
        <f>SUM($Q$54:Q693)*0.1+$O$8</f>
        <v>-6.4188194522232079E-5</v>
      </c>
      <c r="S693" s="4">
        <f>SUM($R$235:R693)</f>
        <v>1.952823381920521E-2</v>
      </c>
      <c r="T693">
        <f t="shared" si="159"/>
        <v>6.4215161443986307E-5</v>
      </c>
      <c r="U693">
        <f t="shared" si="160"/>
        <v>1.9558224115968713E-2</v>
      </c>
      <c r="X693" s="1"/>
    </row>
    <row r="694" spans="1:24" x14ac:dyDescent="0.25">
      <c r="A694" s="7"/>
      <c r="B694">
        <f t="shared" si="161"/>
        <v>64.000000000000639</v>
      </c>
      <c r="C694">
        <f t="shared" si="146"/>
        <v>0</v>
      </c>
      <c r="D694">
        <f t="shared" si="147"/>
        <v>1141.3195647927887</v>
      </c>
      <c r="E694">
        <f t="shared" si="148"/>
        <v>-470.54008188738692</v>
      </c>
      <c r="F694">
        <f t="shared" si="149"/>
        <v>0</v>
      </c>
      <c r="G694">
        <f t="shared" si="150"/>
        <v>11528.23200624068</v>
      </c>
      <c r="H694">
        <f t="shared" si="151"/>
        <v>27962.329337422594</v>
      </c>
      <c r="I694">
        <f t="shared" si="152"/>
        <v>30245.528515206945</v>
      </c>
      <c r="J694" s="41">
        <f t="shared" si="153"/>
        <v>1234.5113679676626</v>
      </c>
      <c r="K694">
        <f t="shared" si="154"/>
        <v>11.410311987252289</v>
      </c>
      <c r="L694">
        <f t="shared" si="155"/>
        <v>0</v>
      </c>
      <c r="M694" s="41">
        <f t="shared" si="156"/>
        <v>11.410311987252289</v>
      </c>
      <c r="N694" s="5">
        <f t="shared" si="157"/>
        <v>-7.6299939551538489E-7</v>
      </c>
      <c r="O694" s="4">
        <f>SUM($N$54:N694)*0.1+$O$30</f>
        <v>1.7845179594705948E-6</v>
      </c>
      <c r="P694" s="4">
        <f>SUM($O$235:O694)</f>
        <v>1.0844730571571903E-3</v>
      </c>
      <c r="Q694" s="5">
        <f t="shared" si="158"/>
        <v>-1.8506949174952375E-6</v>
      </c>
      <c r="R694" s="4">
        <f>SUM($Q$54:Q694)*0.1+$O$8</f>
        <v>-6.4373264013981604E-5</v>
      </c>
      <c r="S694" s="4">
        <f>SUM($R$235:R694)</f>
        <v>1.9463860555191229E-2</v>
      </c>
      <c r="T694">
        <f t="shared" si="159"/>
        <v>6.4397993945164564E-5</v>
      </c>
      <c r="U694">
        <f t="shared" si="160"/>
        <v>1.9494049079748131E-2</v>
      </c>
      <c r="X694" s="1"/>
    </row>
    <row r="695" spans="1:24" x14ac:dyDescent="0.25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1141.3195647927887</v>
      </c>
      <c r="E695">
        <f t="shared" ref="E695:E758" si="164">IF(B695&lt;$B$41,$B$14,IF(AND($B$41&lt;=B695,B695&lt;$B$41+$G$8),$B$14+$B$17,$B$14+$B$17+$B$11))</f>
        <v>-470.54008188738692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11481.177998051944</v>
      </c>
      <c r="H695">
        <f t="shared" ref="H695:H758" si="167">IF(B695&lt;$B$41,-$B$13*B695,IF(AND($B$41&lt;=B695,B695&lt;=$B$41+$G$8),-$B$13*B695+(-B695+B682)*B657,-$B$13*B695+(-B695+$B$41)*$B$16+(-B695+$B$41+$G$8)*$B$10))</f>
        <v>27848.197380943308</v>
      </c>
      <c r="I695">
        <f t="shared" ref="I695:I758" si="168">SQRT(SUMSQ(H695,G695))</f>
        <v>30122.077378410169</v>
      </c>
      <c r="J695" s="41">
        <f t="shared" ref="J695:J758" si="169">SQRT(SUMSQ(D695:E695))</f>
        <v>1234.5113679676626</v>
      </c>
      <c r="K695">
        <f t="shared" ref="K695:K758" si="170">32*I695/(PI()*$G$13^3)</f>
        <v>11.363739285263499</v>
      </c>
      <c r="L695">
        <f t="shared" ref="L695:L758" si="171">16*F695/(PI()*$G$13^3)*$G$23</f>
        <v>0</v>
      </c>
      <c r="M695" s="41">
        <f t="shared" ref="M695:M758" si="172">SQRT(K695^2+3*L695^2)</f>
        <v>11.363739285263499</v>
      </c>
      <c r="N695" s="5">
        <f t="shared" ref="N695:N758" si="173">-G695/($G$15*$B$42)</f>
        <v>-7.5988511226838336E-7</v>
      </c>
      <c r="O695" s="4">
        <f>SUM($N$54:N695)*0.1+$O$30</f>
        <v>1.7085294482437567E-6</v>
      </c>
      <c r="P695" s="4">
        <f>SUM($O$235:O695)</f>
        <v>1.086181586605434E-3</v>
      </c>
      <c r="Q695" s="5">
        <f t="shared" ref="Q695:Q758" si="174">-H695/($B$42*$G$15)</f>
        <v>-1.8431410606891338E-6</v>
      </c>
      <c r="R695" s="4">
        <f>SUM($Q$54:Q695)*0.1+$O$8</f>
        <v>-6.4557578120050528E-5</v>
      </c>
      <c r="S695" s="4">
        <f>SUM($R$235:R695)</f>
        <v>1.9399302977071178E-2</v>
      </c>
      <c r="T695">
        <f t="shared" ref="T695:T758" si="175">SQRT(SUMSQ(O695,R695))</f>
        <v>6.4580182452529059E-5</v>
      </c>
      <c r="U695">
        <f t="shared" ref="U695:U758" si="176">SQRT(S695^2+P695^2)</f>
        <v>1.9429687244916821E-2</v>
      </c>
      <c r="X695" s="1"/>
    </row>
    <row r="696" spans="1:24" x14ac:dyDescent="0.25">
      <c r="A696" s="7"/>
      <c r="B696">
        <f t="shared" si="161"/>
        <v>64.200000000000628</v>
      </c>
      <c r="C696">
        <f t="shared" si="162"/>
        <v>0</v>
      </c>
      <c r="D696">
        <f t="shared" si="163"/>
        <v>1141.3195647927887</v>
      </c>
      <c r="E696">
        <f t="shared" si="164"/>
        <v>-470.54008188738692</v>
      </c>
      <c r="F696">
        <f t="shared" si="165"/>
        <v>0</v>
      </c>
      <c r="G696">
        <f t="shared" si="166"/>
        <v>11434.123989863208</v>
      </c>
      <c r="H696">
        <f t="shared" si="167"/>
        <v>27734.065424464035</v>
      </c>
      <c r="I696">
        <f t="shared" si="168"/>
        <v>29998.626241613412</v>
      </c>
      <c r="J696" s="41">
        <f t="shared" si="169"/>
        <v>1234.5113679676626</v>
      </c>
      <c r="K696">
        <f t="shared" si="170"/>
        <v>11.317166583274716</v>
      </c>
      <c r="L696">
        <f t="shared" si="171"/>
        <v>0</v>
      </c>
      <c r="M696" s="41">
        <f t="shared" si="172"/>
        <v>11.317166583274716</v>
      </c>
      <c r="N696" s="5">
        <f t="shared" si="173"/>
        <v>-7.5677082902138193E-7</v>
      </c>
      <c r="O696" s="4">
        <f>SUM($N$54:N696)*0.1+$O$30</f>
        <v>1.6328523653416185E-6</v>
      </c>
      <c r="P696" s="4">
        <f>SUM($O$235:O696)</f>
        <v>1.0878144389707756E-3</v>
      </c>
      <c r="Q696" s="5">
        <f t="shared" si="174"/>
        <v>-1.8355872038830311E-6</v>
      </c>
      <c r="R696" s="4">
        <f>SUM($Q$54:Q696)*0.1+$O$8</f>
        <v>-6.4741136840438851E-5</v>
      </c>
      <c r="S696" s="4">
        <f>SUM($R$235:R696)</f>
        <v>1.9334561840230739E-2</v>
      </c>
      <c r="T696">
        <f t="shared" si="175"/>
        <v>6.4761724855345152E-5</v>
      </c>
      <c r="U696">
        <f t="shared" si="176"/>
        <v>1.9365139343865821E-2</v>
      </c>
      <c r="X696" s="1"/>
    </row>
    <row r="697" spans="1:24" x14ac:dyDescent="0.25">
      <c r="A697" s="7"/>
      <c r="B697">
        <f t="shared" si="161"/>
        <v>64.300000000000622</v>
      </c>
      <c r="C697">
        <f t="shared" si="162"/>
        <v>0</v>
      </c>
      <c r="D697">
        <f t="shared" si="163"/>
        <v>1141.3195647927887</v>
      </c>
      <c r="E697">
        <f t="shared" si="164"/>
        <v>-470.54008188738692</v>
      </c>
      <c r="F697">
        <f t="shared" si="165"/>
        <v>0</v>
      </c>
      <c r="G697">
        <f t="shared" si="166"/>
        <v>11387.069981674471</v>
      </c>
      <c r="H697">
        <f t="shared" si="167"/>
        <v>27619.933467984763</v>
      </c>
      <c r="I697">
        <f t="shared" si="168"/>
        <v>29875.175104816655</v>
      </c>
      <c r="J697" s="41">
        <f t="shared" si="169"/>
        <v>1234.5113679676626</v>
      </c>
      <c r="K697">
        <f t="shared" si="170"/>
        <v>11.270593881285933</v>
      </c>
      <c r="L697">
        <f t="shared" si="171"/>
        <v>0</v>
      </c>
      <c r="M697" s="41">
        <f t="shared" si="172"/>
        <v>11.270593881285933</v>
      </c>
      <c r="N697" s="5">
        <f t="shared" si="173"/>
        <v>-7.5365654577438039E-7</v>
      </c>
      <c r="O697" s="4">
        <f>SUM($N$54:N697)*0.1+$O$30</f>
        <v>1.5574867107641804E-6</v>
      </c>
      <c r="P697" s="4">
        <f>SUM($O$235:O697)</f>
        <v>1.0893719256815399E-3</v>
      </c>
      <c r="Q697" s="5">
        <f t="shared" si="174"/>
        <v>-1.8280333470769282E-6</v>
      </c>
      <c r="R697" s="4">
        <f>SUM($Q$54:Q697)*0.1+$O$8</f>
        <v>-6.4923940175146545E-5</v>
      </c>
      <c r="S697" s="4">
        <f>SUM($R$235:R697)</f>
        <v>1.9269637900055592E-2</v>
      </c>
      <c r="T697">
        <f t="shared" si="175"/>
        <v>6.4942619078077026E-5</v>
      </c>
      <c r="U697">
        <f t="shared" si="176"/>
        <v>1.9300406109502514E-2</v>
      </c>
      <c r="X697" s="1"/>
    </row>
    <row r="698" spans="1:24" x14ac:dyDescent="0.25">
      <c r="A698" s="7"/>
      <c r="B698">
        <f t="shared" si="161"/>
        <v>64.400000000000617</v>
      </c>
      <c r="C698">
        <f t="shared" si="162"/>
        <v>0</v>
      </c>
      <c r="D698">
        <f t="shared" si="163"/>
        <v>1141.3195647927887</v>
      </c>
      <c r="E698">
        <f t="shared" si="164"/>
        <v>-470.54008188738692</v>
      </c>
      <c r="F698">
        <f t="shared" si="165"/>
        <v>0</v>
      </c>
      <c r="G698">
        <f t="shared" si="166"/>
        <v>11340.015973485737</v>
      </c>
      <c r="H698">
        <f t="shared" si="167"/>
        <v>27505.801511505491</v>
      </c>
      <c r="I698">
        <f t="shared" si="168"/>
        <v>29751.723968019895</v>
      </c>
      <c r="J698" s="41">
        <f t="shared" si="169"/>
        <v>1234.5113679676626</v>
      </c>
      <c r="K698">
        <f t="shared" si="170"/>
        <v>11.22402117929715</v>
      </c>
      <c r="L698">
        <f t="shared" si="171"/>
        <v>0</v>
      </c>
      <c r="M698" s="41">
        <f t="shared" si="172"/>
        <v>11.22402117929715</v>
      </c>
      <c r="N698" s="5">
        <f t="shared" si="173"/>
        <v>-7.5054226252737907E-7</v>
      </c>
      <c r="O698" s="4">
        <f>SUM($N$54:N698)*0.1+$O$30</f>
        <v>1.4824324845114424E-6</v>
      </c>
      <c r="P698" s="4">
        <f>SUM($O$235:O698)</f>
        <v>1.0908543581660513E-3</v>
      </c>
      <c r="Q698" s="5">
        <f t="shared" si="174"/>
        <v>-1.8204794902708256E-6</v>
      </c>
      <c r="R698" s="4">
        <f>SUM($Q$54:Q698)*0.1+$O$8</f>
        <v>-6.5105988124173638E-5</v>
      </c>
      <c r="S698" s="4">
        <f>SUM($R$235:R698)</f>
        <v>1.920453191193142E-2</v>
      </c>
      <c r="T698">
        <f t="shared" si="175"/>
        <v>6.5122863079690945E-5</v>
      </c>
      <c r="U698">
        <f t="shared" si="176"/>
        <v>1.9235488275245891E-2</v>
      </c>
      <c r="X698" s="1"/>
    </row>
    <row r="699" spans="1:24" x14ac:dyDescent="0.25">
      <c r="A699" s="7"/>
      <c r="B699">
        <f t="shared" si="161"/>
        <v>64.500000000000611</v>
      </c>
      <c r="C699">
        <f t="shared" si="162"/>
        <v>0</v>
      </c>
      <c r="D699">
        <f t="shared" si="163"/>
        <v>1141.3195647927887</v>
      </c>
      <c r="E699">
        <f t="shared" si="164"/>
        <v>-470.54008188738692</v>
      </c>
      <c r="F699">
        <f t="shared" si="165"/>
        <v>0</v>
      </c>
      <c r="G699">
        <f t="shared" si="166"/>
        <v>11292.961965297</v>
      </c>
      <c r="H699">
        <f t="shared" si="167"/>
        <v>27391.669555026219</v>
      </c>
      <c r="I699">
        <f t="shared" si="168"/>
        <v>29628.272831223134</v>
      </c>
      <c r="J699" s="41">
        <f t="shared" si="169"/>
        <v>1234.5113679676626</v>
      </c>
      <c r="K699">
        <f t="shared" si="170"/>
        <v>11.177448477308365</v>
      </c>
      <c r="L699">
        <f t="shared" si="171"/>
        <v>0</v>
      </c>
      <c r="M699" s="41">
        <f t="shared" si="172"/>
        <v>11.177448477308365</v>
      </c>
      <c r="N699" s="5">
        <f t="shared" si="173"/>
        <v>-7.4742797928037743E-7</v>
      </c>
      <c r="O699" s="4">
        <f>SUM($N$54:N699)*0.1+$O$30</f>
        <v>1.4076896865834047E-6</v>
      </c>
      <c r="P699" s="4">
        <f>SUM($O$235:O699)</f>
        <v>1.0922620478526347E-3</v>
      </c>
      <c r="Q699" s="5">
        <f t="shared" si="174"/>
        <v>-1.8129256334647227E-6</v>
      </c>
      <c r="R699" s="4">
        <f>SUM($Q$54:Q699)*0.1+$O$8</f>
        <v>-6.5287280687520102E-5</v>
      </c>
      <c r="S699" s="4">
        <f>SUM($R$235:R699)</f>
        <v>1.9139244631243901E-2</v>
      </c>
      <c r="T699">
        <f t="shared" si="175"/>
        <v>6.5302454852974315E-5</v>
      </c>
      <c r="U699">
        <f t="shared" si="176"/>
        <v>1.9170386575021844E-2</v>
      </c>
      <c r="X699" s="1"/>
    </row>
    <row r="700" spans="1:24" x14ac:dyDescent="0.25">
      <c r="A700" s="7"/>
      <c r="B700">
        <f t="shared" si="161"/>
        <v>64.600000000000605</v>
      </c>
      <c r="C700">
        <f t="shared" si="162"/>
        <v>0</v>
      </c>
      <c r="D700">
        <f t="shared" si="163"/>
        <v>1141.3195647927887</v>
      </c>
      <c r="E700">
        <f t="shared" si="164"/>
        <v>-470.54008188738692</v>
      </c>
      <c r="F700">
        <f t="shared" si="165"/>
        <v>0</v>
      </c>
      <c r="G700">
        <f t="shared" si="166"/>
        <v>11245.907957108264</v>
      </c>
      <c r="H700">
        <f t="shared" si="167"/>
        <v>27277.537598546951</v>
      </c>
      <c r="I700">
        <f t="shared" si="168"/>
        <v>29504.821694426377</v>
      </c>
      <c r="J700" s="41">
        <f t="shared" si="169"/>
        <v>1234.5113679676626</v>
      </c>
      <c r="K700">
        <f t="shared" si="170"/>
        <v>11.130875775319582</v>
      </c>
      <c r="L700">
        <f t="shared" si="171"/>
        <v>0</v>
      </c>
      <c r="M700" s="41">
        <f t="shared" si="172"/>
        <v>11.130875775319582</v>
      </c>
      <c r="N700" s="5">
        <f t="shared" si="173"/>
        <v>-7.44313696033376E-7</v>
      </c>
      <c r="O700" s="4">
        <f>SUM($N$54:N700)*0.1+$O$30</f>
        <v>1.3332583169800671E-6</v>
      </c>
      <c r="P700" s="4">
        <f>SUM($O$235:O700)</f>
        <v>1.0935953061696148E-3</v>
      </c>
      <c r="Q700" s="5">
        <f t="shared" si="174"/>
        <v>-1.8053717766586202E-6</v>
      </c>
      <c r="R700" s="4">
        <f>SUM($Q$54:Q700)*0.1+$O$8</f>
        <v>-6.5467817865185965E-5</v>
      </c>
      <c r="S700" s="4">
        <f>SUM($R$235:R700)</f>
        <v>1.9073776813378716E-2</v>
      </c>
      <c r="T700">
        <f t="shared" si="175"/>
        <v>6.5481392423870761E-5</v>
      </c>
      <c r="U700">
        <f t="shared" si="176"/>
        <v>1.910510174325852E-2</v>
      </c>
      <c r="X700" s="1"/>
    </row>
    <row r="701" spans="1:24" x14ac:dyDescent="0.25">
      <c r="A701" s="7"/>
      <c r="B701">
        <f t="shared" si="161"/>
        <v>64.7000000000006</v>
      </c>
      <c r="C701">
        <f t="shared" si="162"/>
        <v>0</v>
      </c>
      <c r="D701">
        <f t="shared" si="163"/>
        <v>1141.3195647927887</v>
      </c>
      <c r="E701">
        <f t="shared" si="164"/>
        <v>-470.54008188738692</v>
      </c>
      <c r="F701">
        <f t="shared" si="165"/>
        <v>0</v>
      </c>
      <c r="G701">
        <f t="shared" si="166"/>
        <v>11198.853948919528</v>
      </c>
      <c r="H701">
        <f t="shared" si="167"/>
        <v>27163.405642067679</v>
      </c>
      <c r="I701">
        <f t="shared" si="168"/>
        <v>29381.37055762962</v>
      </c>
      <c r="J701" s="41">
        <f t="shared" si="169"/>
        <v>1234.5113679676626</v>
      </c>
      <c r="K701">
        <f t="shared" si="170"/>
        <v>11.084303073330801</v>
      </c>
      <c r="L701">
        <f t="shared" si="171"/>
        <v>0</v>
      </c>
      <c r="M701" s="41">
        <f t="shared" si="172"/>
        <v>11.084303073330801</v>
      </c>
      <c r="N701" s="5">
        <f t="shared" si="173"/>
        <v>-7.4119941278637457E-7</v>
      </c>
      <c r="O701" s="4">
        <f>SUM($N$54:N701)*0.1+$O$30</f>
        <v>1.2591383757014296E-6</v>
      </c>
      <c r="P701" s="4">
        <f>SUM($O$235:O701)</f>
        <v>1.0948544445453163E-3</v>
      </c>
      <c r="Q701" s="5">
        <f t="shared" si="174"/>
        <v>-1.7978179198525175E-6</v>
      </c>
      <c r="R701" s="4">
        <f>SUM($Q$54:Q701)*0.1+$O$8</f>
        <v>-6.5647599657171226E-5</v>
      </c>
      <c r="S701" s="4">
        <f>SUM($R$235:R701)</f>
        <v>1.9008129213721546E-2</v>
      </c>
      <c r="T701">
        <f t="shared" si="175"/>
        <v>6.5659673850830173E-5</v>
      </c>
      <c r="U701">
        <f t="shared" si="176"/>
        <v>1.9039634514881717E-2</v>
      </c>
      <c r="X701" s="1"/>
    </row>
    <row r="702" spans="1:24" x14ac:dyDescent="0.25">
      <c r="A702" s="7"/>
      <c r="B702">
        <f t="shared" si="161"/>
        <v>64.800000000000594</v>
      </c>
      <c r="C702">
        <f t="shared" si="162"/>
        <v>0</v>
      </c>
      <c r="D702">
        <f t="shared" si="163"/>
        <v>1141.3195647927887</v>
      </c>
      <c r="E702">
        <f t="shared" si="164"/>
        <v>-470.54008188738692</v>
      </c>
      <c r="F702">
        <f t="shared" si="165"/>
        <v>0</v>
      </c>
      <c r="G702">
        <f t="shared" si="166"/>
        <v>11151.799940730793</v>
      </c>
      <c r="H702">
        <f t="shared" si="167"/>
        <v>27049.273685588407</v>
      </c>
      <c r="I702">
        <f t="shared" si="168"/>
        <v>29257.919420832863</v>
      </c>
      <c r="J702" s="41">
        <f t="shared" si="169"/>
        <v>1234.5113679676626</v>
      </c>
      <c r="K702">
        <f t="shared" si="170"/>
        <v>11.037730371342018</v>
      </c>
      <c r="L702">
        <f t="shared" si="171"/>
        <v>0</v>
      </c>
      <c r="M702" s="41">
        <f t="shared" si="172"/>
        <v>11.037730371342018</v>
      </c>
      <c r="N702" s="5">
        <f t="shared" si="173"/>
        <v>-7.3808512953937314E-7</v>
      </c>
      <c r="O702" s="4">
        <f>SUM($N$54:N702)*0.1+$O$30</f>
        <v>1.1853298627474924E-6</v>
      </c>
      <c r="P702" s="4">
        <f>SUM($O$235:O702)</f>
        <v>1.0960397744080638E-3</v>
      </c>
      <c r="Q702" s="5">
        <f t="shared" si="174"/>
        <v>-1.7902640630464147E-6</v>
      </c>
      <c r="R702" s="4">
        <f>SUM($Q$54:Q702)*0.1+$O$8</f>
        <v>-6.5826626063475858E-5</v>
      </c>
      <c r="S702" s="4">
        <f>SUM($R$235:R702)</f>
        <v>1.8942302587658069E-2</v>
      </c>
      <c r="T702">
        <f t="shared" si="175"/>
        <v>6.5837297224173781E-5</v>
      </c>
      <c r="U702">
        <f t="shared" si="176"/>
        <v>1.8973985625310306E-2</v>
      </c>
      <c r="X702" s="1"/>
    </row>
    <row r="703" spans="1:24" x14ac:dyDescent="0.25">
      <c r="A703" s="7"/>
      <c r="B703">
        <f t="shared" si="161"/>
        <v>64.900000000000588</v>
      </c>
      <c r="C703">
        <f t="shared" si="162"/>
        <v>0</v>
      </c>
      <c r="D703">
        <f t="shared" si="163"/>
        <v>1141.3195647927887</v>
      </c>
      <c r="E703">
        <f t="shared" si="164"/>
        <v>-470.54008188738692</v>
      </c>
      <c r="F703">
        <f t="shared" si="165"/>
        <v>0</v>
      </c>
      <c r="G703">
        <f t="shared" si="166"/>
        <v>11104.745932542055</v>
      </c>
      <c r="H703">
        <f t="shared" si="167"/>
        <v>26935.141729109135</v>
      </c>
      <c r="I703">
        <f t="shared" si="168"/>
        <v>29134.468284036102</v>
      </c>
      <c r="J703" s="41">
        <f t="shared" si="169"/>
        <v>1234.5113679676626</v>
      </c>
      <c r="K703">
        <f t="shared" si="170"/>
        <v>10.991157669353234</v>
      </c>
      <c r="L703">
        <f t="shared" si="171"/>
        <v>0</v>
      </c>
      <c r="M703" s="41">
        <f t="shared" si="172"/>
        <v>10.991157669353234</v>
      </c>
      <c r="N703" s="5">
        <f t="shared" si="173"/>
        <v>-7.349708462923715E-7</v>
      </c>
      <c r="O703" s="4">
        <f>SUM($N$54:N703)*0.1+$O$30</f>
        <v>1.1118327781182551E-6</v>
      </c>
      <c r="P703" s="4">
        <f>SUM($O$235:O703)</f>
        <v>1.097151607186182E-3</v>
      </c>
      <c r="Q703" s="5">
        <f t="shared" si="174"/>
        <v>-1.782710206240312E-6</v>
      </c>
      <c r="R703" s="4">
        <f>SUM($Q$54:Q703)*0.1+$O$8</f>
        <v>-6.6004897084099889E-5</v>
      </c>
      <c r="S703" s="4">
        <f>SUM($R$235:R703)</f>
        <v>1.887629769057397E-2</v>
      </c>
      <c r="T703">
        <f t="shared" si="175"/>
        <v>6.6014260665473766E-5</v>
      </c>
      <c r="U703">
        <f t="shared" si="176"/>
        <v>1.8908155810451726E-2</v>
      </c>
      <c r="X703" s="1"/>
    </row>
    <row r="704" spans="1:24" x14ac:dyDescent="0.25">
      <c r="A704" s="7"/>
      <c r="B704">
        <f t="shared" si="161"/>
        <v>65.000000000000583</v>
      </c>
      <c r="C704">
        <f t="shared" si="162"/>
        <v>0</v>
      </c>
      <c r="D704">
        <f t="shared" si="163"/>
        <v>1141.3195647927887</v>
      </c>
      <c r="E704">
        <f t="shared" si="164"/>
        <v>-470.54008188738692</v>
      </c>
      <c r="F704">
        <f t="shared" si="165"/>
        <v>0</v>
      </c>
      <c r="G704">
        <f t="shared" si="166"/>
        <v>11057.691924353319</v>
      </c>
      <c r="H704">
        <f t="shared" si="167"/>
        <v>26821.009772629848</v>
      </c>
      <c r="I704">
        <f t="shared" si="168"/>
        <v>29011.01714723933</v>
      </c>
      <c r="J704" s="41">
        <f t="shared" si="169"/>
        <v>1234.5113679676626</v>
      </c>
      <c r="K704">
        <f t="shared" si="170"/>
        <v>10.944584967364445</v>
      </c>
      <c r="L704">
        <f t="shared" si="171"/>
        <v>0</v>
      </c>
      <c r="M704" s="41">
        <f t="shared" si="172"/>
        <v>10.944584967364445</v>
      </c>
      <c r="N704" s="5">
        <f t="shared" si="173"/>
        <v>-7.3185656304537007E-7</v>
      </c>
      <c r="O704" s="4">
        <f>SUM($N$54:N704)*0.1+$O$30</f>
        <v>1.0386471218137181E-6</v>
      </c>
      <c r="P704" s="4">
        <f>SUM($O$235:O704)</f>
        <v>1.0981902543079956E-3</v>
      </c>
      <c r="Q704" s="5">
        <f t="shared" si="174"/>
        <v>-1.7751563494342083E-6</v>
      </c>
      <c r="R704" s="4">
        <f>SUM($Q$54:Q704)*0.1+$O$8</f>
        <v>-6.6182412719043292E-5</v>
      </c>
      <c r="S704" s="4">
        <f>SUM($R$235:R704)</f>
        <v>1.8810115277854925E-2</v>
      </c>
      <c r="T704">
        <f t="shared" si="175"/>
        <v>6.6190562326946849E-5</v>
      </c>
      <c r="U704">
        <f t="shared" si="176"/>
        <v>1.8842145806697505E-2</v>
      </c>
      <c r="X704" s="1"/>
    </row>
    <row r="705" spans="1:24" x14ac:dyDescent="0.25">
      <c r="A705" s="7"/>
      <c r="B705">
        <f t="shared" si="161"/>
        <v>65.100000000000577</v>
      </c>
      <c r="C705">
        <f t="shared" si="162"/>
        <v>0</v>
      </c>
      <c r="D705">
        <f t="shared" si="163"/>
        <v>1141.3195647927887</v>
      </c>
      <c r="E705">
        <f t="shared" si="164"/>
        <v>-470.54008188738692</v>
      </c>
      <c r="F705">
        <f t="shared" si="165"/>
        <v>0</v>
      </c>
      <c r="G705">
        <f t="shared" si="166"/>
        <v>11010.637916164584</v>
      </c>
      <c r="H705">
        <f t="shared" si="167"/>
        <v>26706.877816150576</v>
      </c>
      <c r="I705">
        <f t="shared" si="168"/>
        <v>28887.56601044257</v>
      </c>
      <c r="J705" s="41">
        <f t="shared" si="169"/>
        <v>1234.5113679676626</v>
      </c>
      <c r="K705">
        <f t="shared" si="170"/>
        <v>10.898012265375662</v>
      </c>
      <c r="L705">
        <f t="shared" si="171"/>
        <v>0</v>
      </c>
      <c r="M705" s="41">
        <f t="shared" si="172"/>
        <v>10.898012265375662</v>
      </c>
      <c r="N705" s="5">
        <f t="shared" si="173"/>
        <v>-7.2874227979836864E-7</v>
      </c>
      <c r="O705" s="4">
        <f>SUM($N$54:N705)*0.1+$O$30</f>
        <v>9.6577289383388124E-7</v>
      </c>
      <c r="P705" s="4">
        <f>SUM($O$235:O705)</f>
        <v>1.0991560272018296E-3</v>
      </c>
      <c r="Q705" s="5">
        <f t="shared" si="174"/>
        <v>-1.7676024926281056E-6</v>
      </c>
      <c r="R705" s="4">
        <f>SUM($Q$54:Q705)*0.1+$O$8</f>
        <v>-6.6359172968306093E-5</v>
      </c>
      <c r="S705" s="4">
        <f>SUM($R$235:R705)</f>
        <v>1.8743756104886621E-2</v>
      </c>
      <c r="T705">
        <f t="shared" si="175"/>
        <v>6.6366200390861844E-5</v>
      </c>
      <c r="U705">
        <f t="shared" si="176"/>
        <v>1.8775956350918815E-2</v>
      </c>
      <c r="X705" s="1"/>
    </row>
    <row r="706" spans="1:24" x14ac:dyDescent="0.25">
      <c r="A706" s="7"/>
      <c r="B706">
        <f t="shared" si="161"/>
        <v>65.200000000000571</v>
      </c>
      <c r="C706">
        <f t="shared" si="162"/>
        <v>0</v>
      </c>
      <c r="D706">
        <f t="shared" si="163"/>
        <v>1141.3195647927887</v>
      </c>
      <c r="E706">
        <f t="shared" si="164"/>
        <v>-470.54008188738692</v>
      </c>
      <c r="F706">
        <f t="shared" si="165"/>
        <v>0</v>
      </c>
      <c r="G706">
        <f t="shared" si="166"/>
        <v>10963.583907975848</v>
      </c>
      <c r="H706">
        <f t="shared" si="167"/>
        <v>26592.745859671304</v>
      </c>
      <c r="I706">
        <f t="shared" si="168"/>
        <v>28764.114873645813</v>
      </c>
      <c r="J706" s="41">
        <f t="shared" si="169"/>
        <v>1234.5113679676626</v>
      </c>
      <c r="K706">
        <f t="shared" si="170"/>
        <v>10.851439563386879</v>
      </c>
      <c r="L706">
        <f t="shared" si="171"/>
        <v>0</v>
      </c>
      <c r="M706" s="41">
        <f t="shared" si="172"/>
        <v>10.851439563386879</v>
      </c>
      <c r="N706" s="5">
        <f t="shared" si="173"/>
        <v>-7.2562799655136721E-7</v>
      </c>
      <c r="O706" s="4">
        <f>SUM($N$54:N706)*0.1+$O$30</f>
        <v>8.9321009417874445E-7</v>
      </c>
      <c r="P706" s="4">
        <f>SUM($O$235:O706)</f>
        <v>1.1000492372960082E-3</v>
      </c>
      <c r="Q706" s="5">
        <f t="shared" si="174"/>
        <v>-1.7600486358220027E-6</v>
      </c>
      <c r="R706" s="4">
        <f>SUM($Q$54:Q706)*0.1+$O$8</f>
        <v>-6.6535177831888293E-5</v>
      </c>
      <c r="S706" s="4">
        <f>SUM($R$235:R706)</f>
        <v>1.8677220927054733E-2</v>
      </c>
      <c r="T706">
        <f t="shared" si="175"/>
        <v>6.6541173068960407E-5</v>
      </c>
      <c r="U706">
        <f t="shared" si="176"/>
        <v>1.8709588180462092E-2</v>
      </c>
      <c r="X706" s="1"/>
    </row>
    <row r="707" spans="1:24" x14ac:dyDescent="0.25">
      <c r="A707" s="7"/>
      <c r="B707">
        <f t="shared" si="161"/>
        <v>65.300000000000566</v>
      </c>
      <c r="C707">
        <f t="shared" si="162"/>
        <v>0</v>
      </c>
      <c r="D707">
        <f t="shared" si="163"/>
        <v>1141.3195647927887</v>
      </c>
      <c r="E707">
        <f t="shared" si="164"/>
        <v>-470.54008188738692</v>
      </c>
      <c r="F707">
        <f t="shared" si="165"/>
        <v>0</v>
      </c>
      <c r="G707">
        <f t="shared" si="166"/>
        <v>10916.529899787112</v>
      </c>
      <c r="H707">
        <f t="shared" si="167"/>
        <v>26478.613903192047</v>
      </c>
      <c r="I707">
        <f t="shared" si="168"/>
        <v>28640.663736849066</v>
      </c>
      <c r="J707" s="41">
        <f t="shared" si="169"/>
        <v>1234.5113679676626</v>
      </c>
      <c r="K707">
        <f t="shared" si="170"/>
        <v>10.8048668613981</v>
      </c>
      <c r="L707">
        <f t="shared" si="171"/>
        <v>0</v>
      </c>
      <c r="M707" s="41">
        <f t="shared" si="172"/>
        <v>10.8048668613981</v>
      </c>
      <c r="N707" s="5">
        <f t="shared" si="173"/>
        <v>-7.2251371330436578E-7</v>
      </c>
      <c r="O707" s="4">
        <f>SUM($N$54:N707)*0.1+$O$30</f>
        <v>8.2095872284830798E-7</v>
      </c>
      <c r="P707" s="4">
        <f>SUM($O$235:O707)</f>
        <v>1.1008701960188566E-3</v>
      </c>
      <c r="Q707" s="5">
        <f t="shared" si="174"/>
        <v>-1.7524947790159009E-6</v>
      </c>
      <c r="R707" s="4">
        <f>SUM($Q$54:Q707)*0.1+$O$8</f>
        <v>-6.6710427309789864E-5</v>
      </c>
      <c r="S707" s="4">
        <f>SUM($R$235:R707)</f>
        <v>1.8610510499744944E-2</v>
      </c>
      <c r="T707">
        <f t="shared" si="175"/>
        <v>6.6715478601891016E-5</v>
      </c>
      <c r="U707">
        <f t="shared" si="176"/>
        <v>1.864304203314468E-2</v>
      </c>
      <c r="X707" s="1"/>
    </row>
    <row r="708" spans="1:24" x14ac:dyDescent="0.25">
      <c r="A708" s="7"/>
      <c r="B708">
        <f t="shared" si="161"/>
        <v>65.40000000000056</v>
      </c>
      <c r="C708">
        <f t="shared" si="162"/>
        <v>0</v>
      </c>
      <c r="D708">
        <f t="shared" si="163"/>
        <v>1141.3195647927887</v>
      </c>
      <c r="E708">
        <f t="shared" si="164"/>
        <v>-470.54008188738692</v>
      </c>
      <c r="F708">
        <f t="shared" si="165"/>
        <v>0</v>
      </c>
      <c r="G708">
        <f t="shared" si="166"/>
        <v>10869.475891598375</v>
      </c>
      <c r="H708">
        <f t="shared" si="167"/>
        <v>26364.481946712775</v>
      </c>
      <c r="I708">
        <f t="shared" si="168"/>
        <v>28517.212600052306</v>
      </c>
      <c r="J708" s="41">
        <f t="shared" si="169"/>
        <v>1234.5113679676626</v>
      </c>
      <c r="K708">
        <f t="shared" si="170"/>
        <v>10.758294159409317</v>
      </c>
      <c r="L708">
        <f t="shared" si="171"/>
        <v>0</v>
      </c>
      <c r="M708" s="41">
        <f t="shared" si="172"/>
        <v>10.758294159409317</v>
      </c>
      <c r="N708" s="5">
        <f t="shared" si="173"/>
        <v>-7.1939943005736414E-7</v>
      </c>
      <c r="O708" s="4">
        <f>SUM($N$54:N708)*0.1+$O$30</f>
        <v>7.4901877984257161E-7</v>
      </c>
      <c r="P708" s="4">
        <f>SUM($O$235:O708)</f>
        <v>1.1016192147986993E-3</v>
      </c>
      <c r="Q708" s="5">
        <f t="shared" si="174"/>
        <v>-1.7449409222097982E-6</v>
      </c>
      <c r="R708" s="4">
        <f>SUM($Q$54:Q708)*0.1+$O$8</f>
        <v>-6.6884921402010834E-5</v>
      </c>
      <c r="S708" s="4">
        <f>SUM($R$235:R708)</f>
        <v>1.8543625578342934E-2</v>
      </c>
      <c r="T708">
        <f t="shared" si="175"/>
        <v>6.6889115258655677E-5</v>
      </c>
      <c r="U708">
        <f t="shared" si="176"/>
        <v>1.8576318647250536E-2</v>
      </c>
      <c r="X708" s="1"/>
    </row>
    <row r="709" spans="1:24" x14ac:dyDescent="0.25">
      <c r="A709" s="7"/>
      <c r="B709">
        <f t="shared" si="161"/>
        <v>65.500000000000554</v>
      </c>
      <c r="C709">
        <f t="shared" si="162"/>
        <v>0</v>
      </c>
      <c r="D709">
        <f t="shared" si="163"/>
        <v>1141.3195647927887</v>
      </c>
      <c r="E709">
        <f t="shared" si="164"/>
        <v>-470.54008188738692</v>
      </c>
      <c r="F709">
        <f t="shared" si="165"/>
        <v>0</v>
      </c>
      <c r="G709">
        <f t="shared" si="166"/>
        <v>10822.421883409639</v>
      </c>
      <c r="H709">
        <f t="shared" si="167"/>
        <v>26250.349990233506</v>
      </c>
      <c r="I709">
        <f t="shared" si="168"/>
        <v>28393.761463255552</v>
      </c>
      <c r="J709" s="41">
        <f t="shared" si="169"/>
        <v>1234.5113679676626</v>
      </c>
      <c r="K709">
        <f t="shared" si="170"/>
        <v>10.711721457420536</v>
      </c>
      <c r="L709">
        <f t="shared" si="171"/>
        <v>0</v>
      </c>
      <c r="M709" s="41">
        <f t="shared" si="172"/>
        <v>10.711721457420536</v>
      </c>
      <c r="N709" s="5">
        <f t="shared" si="173"/>
        <v>-7.1628514681036271E-7</v>
      </c>
      <c r="O709" s="4">
        <f>SUM($N$54:N709)*0.1+$O$30</f>
        <v>6.7739026516153534E-7</v>
      </c>
      <c r="P709" s="4">
        <f>SUM($O$235:O709)</f>
        <v>1.1022966050638608E-3</v>
      </c>
      <c r="Q709" s="5">
        <f t="shared" si="174"/>
        <v>-1.7373870654036958E-6</v>
      </c>
      <c r="R709" s="4">
        <f>SUM($Q$54:Q709)*0.1+$O$8</f>
        <v>-6.7058660108551175E-5</v>
      </c>
      <c r="S709" s="4">
        <f>SUM($R$235:R709)</f>
        <v>1.8476566918234384E-2</v>
      </c>
      <c r="T709">
        <f t="shared" si="175"/>
        <v>6.7062081336068959E-5</v>
      </c>
      <c r="U709">
        <f t="shared" si="176"/>
        <v>1.8509418761525943E-2</v>
      </c>
      <c r="X709" s="1"/>
    </row>
    <row r="710" spans="1:24" x14ac:dyDescent="0.25">
      <c r="A710" s="7"/>
      <c r="B710">
        <f t="shared" si="161"/>
        <v>65.600000000000549</v>
      </c>
      <c r="C710">
        <f t="shared" si="162"/>
        <v>0</v>
      </c>
      <c r="D710">
        <f t="shared" si="163"/>
        <v>1141.3195647927887</v>
      </c>
      <c r="E710">
        <f t="shared" si="164"/>
        <v>-470.54008188738692</v>
      </c>
      <c r="F710">
        <f t="shared" si="165"/>
        <v>0</v>
      </c>
      <c r="G710">
        <f t="shared" si="166"/>
        <v>10775.367875220903</v>
      </c>
      <c r="H710">
        <f t="shared" si="167"/>
        <v>26136.218033754234</v>
      </c>
      <c r="I710">
        <f t="shared" si="168"/>
        <v>28270.310326458795</v>
      </c>
      <c r="J710" s="41">
        <f t="shared" si="169"/>
        <v>1234.5113679676626</v>
      </c>
      <c r="K710">
        <f t="shared" si="170"/>
        <v>10.665148755431753</v>
      </c>
      <c r="L710">
        <f t="shared" si="171"/>
        <v>0</v>
      </c>
      <c r="M710" s="41">
        <f t="shared" si="172"/>
        <v>10.665148755431753</v>
      </c>
      <c r="N710" s="5">
        <f t="shared" si="173"/>
        <v>-7.1317086356336128E-7</v>
      </c>
      <c r="O710" s="4">
        <f>SUM($N$54:N710)*0.1+$O$30</f>
        <v>6.0607317880519917E-7</v>
      </c>
      <c r="P710" s="4">
        <f>SUM($O$235:O710)</f>
        <v>1.102902678242666E-3</v>
      </c>
      <c r="Q710" s="5">
        <f t="shared" si="174"/>
        <v>-1.7298332085975929E-6</v>
      </c>
      <c r="R710" s="4">
        <f>SUM($Q$54:Q710)*0.1+$O$8</f>
        <v>-6.7231643429410914E-5</v>
      </c>
      <c r="S710" s="4">
        <f>SUM($R$235:R710)</f>
        <v>1.8409335274804973E-2</v>
      </c>
      <c r="T710">
        <f t="shared" si="175"/>
        <v>6.7234375158229284E-5</v>
      </c>
      <c r="U710">
        <f t="shared" si="176"/>
        <v>1.8442343115175293E-2</v>
      </c>
      <c r="X710" s="1"/>
    </row>
    <row r="711" spans="1:24" x14ac:dyDescent="0.25">
      <c r="A711" s="7"/>
      <c r="B711">
        <f t="shared" si="161"/>
        <v>65.700000000000543</v>
      </c>
      <c r="C711">
        <f t="shared" si="162"/>
        <v>0</v>
      </c>
      <c r="D711">
        <f t="shared" si="163"/>
        <v>1141.3195647927887</v>
      </c>
      <c r="E711">
        <f t="shared" si="164"/>
        <v>-470.54008188738692</v>
      </c>
      <c r="F711">
        <f t="shared" si="165"/>
        <v>0</v>
      </c>
      <c r="G711">
        <f t="shared" si="166"/>
        <v>10728.313867032166</v>
      </c>
      <c r="H711">
        <f t="shared" si="167"/>
        <v>26022.086077274962</v>
      </c>
      <c r="I711">
        <f t="shared" si="168"/>
        <v>28146.859189662035</v>
      </c>
      <c r="J711" s="41">
        <f t="shared" si="169"/>
        <v>1234.5113679676626</v>
      </c>
      <c r="K711">
        <f t="shared" si="170"/>
        <v>10.618576053442968</v>
      </c>
      <c r="L711">
        <f t="shared" si="171"/>
        <v>0</v>
      </c>
      <c r="M711" s="41">
        <f t="shared" si="172"/>
        <v>10.618576053442968</v>
      </c>
      <c r="N711" s="5">
        <f t="shared" si="173"/>
        <v>-7.1005658031635963E-7</v>
      </c>
      <c r="O711" s="4">
        <f>SUM($N$54:N711)*0.1+$O$30</f>
        <v>5.3506752077356321E-7</v>
      </c>
      <c r="P711" s="4">
        <f>SUM($O$235:O711)</f>
        <v>1.1034377457634396E-3</v>
      </c>
      <c r="Q711" s="5">
        <f t="shared" si="174"/>
        <v>-1.7222793517914902E-6</v>
      </c>
      <c r="R711" s="4">
        <f>SUM($Q$54:Q711)*0.1+$O$8</f>
        <v>-6.7403871364590053E-5</v>
      </c>
      <c r="S711" s="4">
        <f>SUM($R$235:R711)</f>
        <v>1.8341931403440384E-2</v>
      </c>
      <c r="T711">
        <f t="shared" si="175"/>
        <v>6.7405995076001886E-5</v>
      </c>
      <c r="U711">
        <f t="shared" si="176"/>
        <v>1.837509244785691E-2</v>
      </c>
      <c r="X711" s="1"/>
    </row>
    <row r="712" spans="1:24" x14ac:dyDescent="0.25">
      <c r="A712" s="7"/>
      <c r="B712">
        <f t="shared" si="161"/>
        <v>65.800000000000537</v>
      </c>
      <c r="C712">
        <f t="shared" si="162"/>
        <v>0</v>
      </c>
      <c r="D712">
        <f t="shared" si="163"/>
        <v>1141.3195647927887</v>
      </c>
      <c r="E712">
        <f t="shared" si="164"/>
        <v>-470.54008188738692</v>
      </c>
      <c r="F712">
        <f t="shared" si="165"/>
        <v>0</v>
      </c>
      <c r="G712">
        <f t="shared" si="166"/>
        <v>10681.25985884343</v>
      </c>
      <c r="H712">
        <f t="shared" si="167"/>
        <v>25907.95412079569</v>
      </c>
      <c r="I712">
        <f t="shared" si="168"/>
        <v>28023.408052865278</v>
      </c>
      <c r="J712" s="41">
        <f t="shared" si="169"/>
        <v>1234.5113679676626</v>
      </c>
      <c r="K712">
        <f t="shared" si="170"/>
        <v>10.572003351454187</v>
      </c>
      <c r="L712">
        <f t="shared" si="171"/>
        <v>0</v>
      </c>
      <c r="M712" s="41">
        <f t="shared" si="172"/>
        <v>10.572003351454187</v>
      </c>
      <c r="N712" s="5">
        <f t="shared" si="173"/>
        <v>-7.069422970693582E-7</v>
      </c>
      <c r="O712" s="4">
        <f>SUM($N$54:N712)*0.1+$O$30</f>
        <v>4.643732910666274E-7</v>
      </c>
      <c r="P712" s="4">
        <f>SUM($O$235:O712)</f>
        <v>1.1039021190545062E-3</v>
      </c>
      <c r="Q712" s="5">
        <f t="shared" si="174"/>
        <v>-1.7147254949853873E-6</v>
      </c>
      <c r="R712" s="4">
        <f>SUM($Q$54:Q712)*0.1+$O$8</f>
        <v>-6.7575343914088616E-5</v>
      </c>
      <c r="S712" s="4">
        <f>SUM($R$235:R712)</f>
        <v>1.8274356059526296E-2</v>
      </c>
      <c r="T712">
        <f t="shared" si="175"/>
        <v>6.757693946651335E-5</v>
      </c>
      <c r="U712">
        <f t="shared" si="176"/>
        <v>1.8307667499678885E-2</v>
      </c>
      <c r="X712" s="1"/>
    </row>
    <row r="713" spans="1:24" x14ac:dyDescent="0.25">
      <c r="A713" s="7"/>
      <c r="B713">
        <f t="shared" si="161"/>
        <v>65.900000000000531</v>
      </c>
      <c r="C713">
        <f t="shared" si="162"/>
        <v>0</v>
      </c>
      <c r="D713">
        <f t="shared" si="163"/>
        <v>1141.3195647927887</v>
      </c>
      <c r="E713">
        <f t="shared" si="164"/>
        <v>-470.54008188738692</v>
      </c>
      <c r="F713">
        <f t="shared" si="165"/>
        <v>0</v>
      </c>
      <c r="G713">
        <f t="shared" si="166"/>
        <v>10634.205850654696</v>
      </c>
      <c r="H713">
        <f t="shared" si="167"/>
        <v>25793.822164316403</v>
      </c>
      <c r="I713">
        <f t="shared" si="168"/>
        <v>27899.956916068502</v>
      </c>
      <c r="J713" s="41">
        <f t="shared" si="169"/>
        <v>1234.5113679676626</v>
      </c>
      <c r="K713">
        <f t="shared" si="170"/>
        <v>10.525430649465397</v>
      </c>
      <c r="L713">
        <f t="shared" si="171"/>
        <v>0</v>
      </c>
      <c r="M713" s="41">
        <f t="shared" si="172"/>
        <v>10.525430649465397</v>
      </c>
      <c r="N713" s="5">
        <f t="shared" si="173"/>
        <v>-7.0382801382235688E-7</v>
      </c>
      <c r="O713" s="4">
        <f>SUM($N$54:N713)*0.1+$O$30</f>
        <v>3.9399048968439169E-7</v>
      </c>
      <c r="P713" s="4">
        <f>SUM($O$235:O713)</f>
        <v>1.1042961095441906E-3</v>
      </c>
      <c r="Q713" s="5">
        <f t="shared" si="174"/>
        <v>-1.7071716381792838E-6</v>
      </c>
      <c r="R713" s="4">
        <f>SUM($Q$54:Q713)*0.1+$O$8</f>
        <v>-6.7746061077906552E-5</v>
      </c>
      <c r="S713" s="4">
        <f>SUM($R$235:R713)</f>
        <v>1.8206609998448389E-2</v>
      </c>
      <c r="T713">
        <f t="shared" si="175"/>
        <v>6.7747206732657306E-5</v>
      </c>
      <c r="U713">
        <f t="shared" si="176"/>
        <v>1.8240069011194977E-2</v>
      </c>
      <c r="X713" s="1"/>
    </row>
    <row r="714" spans="1:24" x14ac:dyDescent="0.25">
      <c r="A714" s="7"/>
      <c r="B714">
        <f t="shared" si="161"/>
        <v>66.000000000000526</v>
      </c>
      <c r="C714">
        <f t="shared" si="162"/>
        <v>0</v>
      </c>
      <c r="D714">
        <f t="shared" si="163"/>
        <v>1141.3195647927887</v>
      </c>
      <c r="E714">
        <f t="shared" si="164"/>
        <v>-470.54008188738692</v>
      </c>
      <c r="F714">
        <f t="shared" si="165"/>
        <v>0</v>
      </c>
      <c r="G714">
        <f t="shared" si="166"/>
        <v>10587.151842465959</v>
      </c>
      <c r="H714">
        <f t="shared" si="167"/>
        <v>25679.690207837131</v>
      </c>
      <c r="I714">
        <f t="shared" si="168"/>
        <v>27776.505779271742</v>
      </c>
      <c r="J714" s="41">
        <f t="shared" si="169"/>
        <v>1234.5113679676626</v>
      </c>
      <c r="K714">
        <f t="shared" si="170"/>
        <v>10.478857947476612</v>
      </c>
      <c r="L714">
        <f t="shared" si="171"/>
        <v>0</v>
      </c>
      <c r="M714" s="41">
        <f t="shared" si="172"/>
        <v>10.478857947476612</v>
      </c>
      <c r="N714" s="5">
        <f t="shared" si="173"/>
        <v>-7.0071373057535535E-7</v>
      </c>
      <c r="O714" s="4">
        <f>SUM($N$54:N714)*0.1+$O$30</f>
        <v>3.2391911662685613E-7</v>
      </c>
      <c r="P714" s="4">
        <f>SUM($O$235:O714)</f>
        <v>1.1046200286608174E-3</v>
      </c>
      <c r="Q714" s="5">
        <f t="shared" si="174"/>
        <v>-1.6996177813731809E-6</v>
      </c>
      <c r="R714" s="4">
        <f>SUM($Q$54:Q714)*0.1+$O$8</f>
        <v>-6.7916022856043885E-5</v>
      </c>
      <c r="S714" s="4">
        <f>SUM($R$235:R714)</f>
        <v>1.8138693975592344E-2</v>
      </c>
      <c r="T714">
        <f t="shared" si="175"/>
        <v>6.7916795302611207E-5</v>
      </c>
      <c r="U714">
        <f t="shared" si="176"/>
        <v>1.8172297723400545E-2</v>
      </c>
      <c r="X714" s="1"/>
    </row>
    <row r="715" spans="1:24" x14ac:dyDescent="0.25">
      <c r="A715" s="7"/>
      <c r="B715">
        <f t="shared" si="161"/>
        <v>66.10000000000052</v>
      </c>
      <c r="C715">
        <f t="shared" si="162"/>
        <v>0</v>
      </c>
      <c r="D715">
        <f t="shared" si="163"/>
        <v>1141.3195647927887</v>
      </c>
      <c r="E715">
        <f t="shared" si="164"/>
        <v>-470.54008188738692</v>
      </c>
      <c r="F715">
        <f t="shared" si="165"/>
        <v>0</v>
      </c>
      <c r="G715">
        <f t="shared" si="166"/>
        <v>10540.097834277225</v>
      </c>
      <c r="H715">
        <f t="shared" si="167"/>
        <v>25565.558251357863</v>
      </c>
      <c r="I715">
        <f t="shared" si="168"/>
        <v>27653.054642474992</v>
      </c>
      <c r="J715" s="41">
        <f t="shared" si="169"/>
        <v>1234.5113679676626</v>
      </c>
      <c r="K715">
        <f t="shared" si="170"/>
        <v>10.432285245487833</v>
      </c>
      <c r="L715">
        <f t="shared" si="171"/>
        <v>0</v>
      </c>
      <c r="M715" s="41">
        <f t="shared" si="172"/>
        <v>10.432285245487833</v>
      </c>
      <c r="N715" s="5">
        <f t="shared" si="173"/>
        <v>-6.9759944732835402E-7</v>
      </c>
      <c r="O715" s="4">
        <f>SUM($N$54:N715)*0.1+$O$30</f>
        <v>2.5415917189402073E-7</v>
      </c>
      <c r="P715" s="4">
        <f>SUM($O$235:O715)</f>
        <v>1.1048741878327115E-3</v>
      </c>
      <c r="Q715" s="5">
        <f t="shared" si="174"/>
        <v>-1.6920639245670785E-6</v>
      </c>
      <c r="R715" s="4">
        <f>SUM($Q$54:Q715)*0.1+$O$8</f>
        <v>-6.8085229248500618E-5</v>
      </c>
      <c r="S715" s="4">
        <f>SUM($R$235:R715)</f>
        <v>1.8070608746343843E-2</v>
      </c>
      <c r="T715">
        <f t="shared" si="175"/>
        <v>6.8085703629363646E-5</v>
      </c>
      <c r="U715">
        <f t="shared" si="176"/>
        <v>1.8104354377728515E-2</v>
      </c>
      <c r="X715" s="1"/>
    </row>
    <row r="716" spans="1:24" x14ac:dyDescent="0.25">
      <c r="A716" s="7"/>
      <c r="B716">
        <f t="shared" si="161"/>
        <v>66.200000000000514</v>
      </c>
      <c r="C716">
        <f t="shared" si="162"/>
        <v>0</v>
      </c>
      <c r="D716">
        <f t="shared" si="163"/>
        <v>1141.3195647927887</v>
      </c>
      <c r="E716">
        <f t="shared" si="164"/>
        <v>-470.54008188738692</v>
      </c>
      <c r="F716">
        <f t="shared" si="165"/>
        <v>0</v>
      </c>
      <c r="G716">
        <f t="shared" si="166"/>
        <v>10493.043826088488</v>
      </c>
      <c r="H716">
        <f t="shared" si="167"/>
        <v>25451.426294878591</v>
      </c>
      <c r="I716">
        <f t="shared" si="168"/>
        <v>27529.603505678231</v>
      </c>
      <c r="J716" s="41">
        <f t="shared" si="169"/>
        <v>1234.5113679676626</v>
      </c>
      <c r="K716">
        <f t="shared" si="170"/>
        <v>10.385712543499048</v>
      </c>
      <c r="L716">
        <f t="shared" si="171"/>
        <v>0</v>
      </c>
      <c r="M716" s="41">
        <f t="shared" si="172"/>
        <v>10.385712543499048</v>
      </c>
      <c r="N716" s="5">
        <f t="shared" si="173"/>
        <v>-6.9448516408135238E-7</v>
      </c>
      <c r="O716" s="4">
        <f>SUM($N$54:N716)*0.1+$O$30</f>
        <v>1.8471065548588551E-7</v>
      </c>
      <c r="P716" s="4">
        <f>SUM($O$235:O716)</f>
        <v>1.1050588984881974E-3</v>
      </c>
      <c r="Q716" s="5">
        <f t="shared" si="174"/>
        <v>-1.6845100677609756E-6</v>
      </c>
      <c r="R716" s="4">
        <f>SUM($Q$54:Q716)*0.1+$O$8</f>
        <v>-6.8253680255276722E-5</v>
      </c>
      <c r="S716" s="4">
        <f>SUM($R$235:R716)</f>
        <v>1.8002355066088566E-2</v>
      </c>
      <c r="T716">
        <f t="shared" si="175"/>
        <v>6.8253930190252066E-5</v>
      </c>
      <c r="U716">
        <f t="shared" si="176"/>
        <v>1.8036239716045378E-2</v>
      </c>
      <c r="X716" s="1"/>
    </row>
    <row r="717" spans="1:24" x14ac:dyDescent="0.25">
      <c r="A717" s="7"/>
      <c r="B717">
        <f t="shared" si="161"/>
        <v>66.300000000000509</v>
      </c>
      <c r="C717">
        <f t="shared" si="162"/>
        <v>0</v>
      </c>
      <c r="D717">
        <f t="shared" si="163"/>
        <v>1141.3195647927887</v>
      </c>
      <c r="E717">
        <f t="shared" si="164"/>
        <v>-470.54008188738692</v>
      </c>
      <c r="F717">
        <f t="shared" si="165"/>
        <v>0</v>
      </c>
      <c r="G717">
        <f t="shared" si="166"/>
        <v>10445.98981789975</v>
      </c>
      <c r="H717">
        <f t="shared" si="167"/>
        <v>25337.294338399319</v>
      </c>
      <c r="I717">
        <f t="shared" si="168"/>
        <v>27406.15236888147</v>
      </c>
      <c r="J717" s="41">
        <f t="shared" si="169"/>
        <v>1234.5113679676626</v>
      </c>
      <c r="K717">
        <f t="shared" si="170"/>
        <v>10.339139841510265</v>
      </c>
      <c r="L717">
        <f t="shared" si="171"/>
        <v>0</v>
      </c>
      <c r="M717" s="41">
        <f t="shared" si="172"/>
        <v>10.339139841510265</v>
      </c>
      <c r="N717" s="5">
        <f t="shared" si="173"/>
        <v>-6.9137088083435084E-7</v>
      </c>
      <c r="O717" s="4">
        <f>SUM($N$54:N717)*0.1+$O$30</f>
        <v>1.1557356740245044E-7</v>
      </c>
      <c r="P717" s="4">
        <f>SUM($O$235:O717)</f>
        <v>1.1051744720555999E-3</v>
      </c>
      <c r="Q717" s="5">
        <f t="shared" si="174"/>
        <v>-1.6769562109548729E-6</v>
      </c>
      <c r="R717" s="4">
        <f>SUM($Q$54:Q717)*0.1+$O$8</f>
        <v>-6.8421375876372224E-5</v>
      </c>
      <c r="S717" s="4">
        <f>SUM($R$235:R717)</f>
        <v>1.7933933690212196E-2</v>
      </c>
      <c r="T717">
        <f t="shared" si="175"/>
        <v>6.8421473486510742E-5</v>
      </c>
      <c r="U717">
        <f t="shared" si="176"/>
        <v>1.7967954480647245E-2</v>
      </c>
      <c r="X717" s="1"/>
    </row>
    <row r="718" spans="1:24" x14ac:dyDescent="0.25">
      <c r="A718" s="7"/>
      <c r="B718">
        <f t="shared" si="161"/>
        <v>66.400000000000503</v>
      </c>
      <c r="C718">
        <f t="shared" si="162"/>
        <v>0</v>
      </c>
      <c r="D718">
        <f t="shared" si="163"/>
        <v>1141.3195647927887</v>
      </c>
      <c r="E718">
        <f t="shared" si="164"/>
        <v>-470.54008188738692</v>
      </c>
      <c r="F718">
        <f t="shared" si="165"/>
        <v>0</v>
      </c>
      <c r="G718">
        <f t="shared" si="166"/>
        <v>10398.935809711016</v>
      </c>
      <c r="H718">
        <f t="shared" si="167"/>
        <v>25223.162381920047</v>
      </c>
      <c r="I718">
        <f t="shared" si="168"/>
        <v>27282.701232084713</v>
      </c>
      <c r="J718" s="41">
        <f t="shared" si="169"/>
        <v>1234.5113679676626</v>
      </c>
      <c r="K718">
        <f t="shared" si="170"/>
        <v>10.292567139521482</v>
      </c>
      <c r="L718">
        <f t="shared" si="171"/>
        <v>0</v>
      </c>
      <c r="M718" s="41">
        <f t="shared" si="172"/>
        <v>10.292567139521482</v>
      </c>
      <c r="N718" s="5">
        <f t="shared" si="173"/>
        <v>-6.8825659758734952E-7</v>
      </c>
      <c r="O718" s="4">
        <f>SUM($N$54:N718)*0.1+$O$30</f>
        <v>4.6747907643715496E-8</v>
      </c>
      <c r="P718" s="4">
        <f>SUM($O$235:O718)</f>
        <v>1.1052212199632436E-3</v>
      </c>
      <c r="Q718" s="5">
        <f t="shared" si="174"/>
        <v>-1.6694023541487702E-6</v>
      </c>
      <c r="R718" s="4">
        <f>SUM($Q$54:Q718)*0.1+$O$8</f>
        <v>-6.8588316111787098E-5</v>
      </c>
      <c r="S718" s="4">
        <f>SUM($R$235:R718)</f>
        <v>1.7865345374100408E-2</v>
      </c>
      <c r="T718">
        <f t="shared" si="175"/>
        <v>6.858833204282855E-5</v>
      </c>
      <c r="U718">
        <f t="shared" si="176"/>
        <v>1.7899499414255917E-2</v>
      </c>
      <c r="X718" s="1"/>
    </row>
    <row r="719" spans="1:24" x14ac:dyDescent="0.25">
      <c r="A719" s="7"/>
      <c r="B719">
        <f t="shared" si="161"/>
        <v>66.500000000000497</v>
      </c>
      <c r="C719">
        <f t="shared" si="162"/>
        <v>0</v>
      </c>
      <c r="D719">
        <f t="shared" si="163"/>
        <v>1141.3195647927887</v>
      </c>
      <c r="E719">
        <f t="shared" si="164"/>
        <v>-470.54008188738692</v>
      </c>
      <c r="F719">
        <f t="shared" si="165"/>
        <v>0</v>
      </c>
      <c r="G719">
        <f t="shared" si="166"/>
        <v>10351.881801522281</v>
      </c>
      <c r="H719">
        <f t="shared" si="167"/>
        <v>25109.030425440775</v>
      </c>
      <c r="I719">
        <f t="shared" si="168"/>
        <v>27159.250095287956</v>
      </c>
      <c r="J719" s="41">
        <f t="shared" si="169"/>
        <v>1234.5113679676626</v>
      </c>
      <c r="K719">
        <f t="shared" si="170"/>
        <v>10.245994437532699</v>
      </c>
      <c r="L719">
        <f t="shared" si="171"/>
        <v>0</v>
      </c>
      <c r="M719" s="41">
        <f t="shared" si="172"/>
        <v>10.245994437532699</v>
      </c>
      <c r="N719" s="5">
        <f t="shared" si="173"/>
        <v>-6.8514231434034809E-7</v>
      </c>
      <c r="O719" s="4">
        <f>SUM($N$54:N719)*0.1+$O$30</f>
        <v>-2.1766323790319345E-8</v>
      </c>
      <c r="P719" s="4">
        <f>SUM($O$235:O719)</f>
        <v>1.1051994536394533E-3</v>
      </c>
      <c r="Q719" s="5">
        <f t="shared" si="174"/>
        <v>-1.6618484973426674E-6</v>
      </c>
      <c r="R719" s="4">
        <f>SUM($Q$54:Q719)*0.1+$O$8</f>
        <v>-6.875450096152137E-5</v>
      </c>
      <c r="S719" s="4">
        <f>SUM($R$235:R719)</f>
        <v>1.7796590873138885E-2</v>
      </c>
      <c r="T719">
        <f t="shared" si="175"/>
        <v>6.8754504406916462E-5</v>
      </c>
      <c r="U719">
        <f t="shared" si="176"/>
        <v>1.7830875260015006E-2</v>
      </c>
      <c r="X719" s="1"/>
    </row>
    <row r="720" spans="1:24" x14ac:dyDescent="0.25">
      <c r="A720" s="7"/>
      <c r="B720">
        <f t="shared" si="161"/>
        <v>66.600000000000492</v>
      </c>
      <c r="C720">
        <f t="shared" si="162"/>
        <v>0</v>
      </c>
      <c r="D720">
        <f t="shared" si="163"/>
        <v>1141.3195647927887</v>
      </c>
      <c r="E720">
        <f t="shared" si="164"/>
        <v>-470.54008188738692</v>
      </c>
      <c r="F720">
        <f t="shared" si="165"/>
        <v>0</v>
      </c>
      <c r="G720">
        <f t="shared" si="166"/>
        <v>10304.827793333543</v>
      </c>
      <c r="H720">
        <f t="shared" si="167"/>
        <v>24994.898468961503</v>
      </c>
      <c r="I720">
        <f t="shared" si="168"/>
        <v>27035.798958491192</v>
      </c>
      <c r="J720" s="41">
        <f t="shared" si="169"/>
        <v>1234.5113679676626</v>
      </c>
      <c r="K720">
        <f t="shared" si="170"/>
        <v>10.199421735543915</v>
      </c>
      <c r="L720">
        <f t="shared" si="171"/>
        <v>0</v>
      </c>
      <c r="M720" s="41">
        <f t="shared" si="172"/>
        <v>10.199421735543915</v>
      </c>
      <c r="N720" s="5">
        <f t="shared" si="173"/>
        <v>-6.8202803109334645E-7</v>
      </c>
      <c r="O720" s="4">
        <f>SUM($N$54:N720)*0.1+$O$30</f>
        <v>-8.9969126899653979E-8</v>
      </c>
      <c r="P720" s="4">
        <f>SUM($O$235:O720)</f>
        <v>1.1051094845125537E-3</v>
      </c>
      <c r="Q720" s="5">
        <f t="shared" si="174"/>
        <v>-1.6542946405365647E-6</v>
      </c>
      <c r="R720" s="4">
        <f>SUM($Q$54:Q720)*0.1+$O$8</f>
        <v>-6.8919930425575041E-5</v>
      </c>
      <c r="S720" s="4">
        <f>SUM($R$235:R720)</f>
        <v>1.7727670942713311E-2</v>
      </c>
      <c r="T720">
        <f t="shared" si="175"/>
        <v>6.8919989149084305E-5</v>
      </c>
      <c r="U720">
        <f t="shared" si="176"/>
        <v>1.7762082761486091E-2</v>
      </c>
      <c r="X720" s="1"/>
    </row>
    <row r="721" spans="1:24" x14ac:dyDescent="0.25">
      <c r="A721" s="7"/>
      <c r="B721">
        <f t="shared" si="161"/>
        <v>66.700000000000486</v>
      </c>
      <c r="C721">
        <f t="shared" si="162"/>
        <v>0</v>
      </c>
      <c r="D721">
        <f t="shared" si="163"/>
        <v>1141.3195647927887</v>
      </c>
      <c r="E721">
        <f t="shared" si="164"/>
        <v>-470.54008188738692</v>
      </c>
      <c r="F721">
        <f t="shared" si="165"/>
        <v>0</v>
      </c>
      <c r="G721">
        <f t="shared" si="166"/>
        <v>10257.773785144807</v>
      </c>
      <c r="H721">
        <f t="shared" si="167"/>
        <v>24880.766512482231</v>
      </c>
      <c r="I721">
        <f t="shared" si="168"/>
        <v>26912.347821694435</v>
      </c>
      <c r="J721" s="41">
        <f t="shared" si="169"/>
        <v>1234.5113679676626</v>
      </c>
      <c r="K721">
        <f t="shared" si="170"/>
        <v>10.152849033555132</v>
      </c>
      <c r="L721">
        <f t="shared" si="171"/>
        <v>0</v>
      </c>
      <c r="M721" s="41">
        <f t="shared" si="172"/>
        <v>10.152849033555132</v>
      </c>
      <c r="N721" s="5">
        <f t="shared" si="173"/>
        <v>-6.7891374784634502E-7</v>
      </c>
      <c r="O721" s="4">
        <f>SUM($N$54:N721)*0.1+$O$30</f>
        <v>-1.5786050168428841E-7</v>
      </c>
      <c r="P721" s="4">
        <f>SUM($O$235:O721)</f>
        <v>1.1049516240108695E-3</v>
      </c>
      <c r="Q721" s="5">
        <f t="shared" si="174"/>
        <v>-1.6467407837304618E-6</v>
      </c>
      <c r="R721" s="4">
        <f>SUM($Q$54:Q721)*0.1+$O$8</f>
        <v>-6.9084604503948083E-5</v>
      </c>
      <c r="S721" s="4">
        <f>SUM($R$235:R721)</f>
        <v>1.7658586338209364E-2</v>
      </c>
      <c r="T721">
        <f t="shared" si="175"/>
        <v>6.9084784861826956E-5</v>
      </c>
      <c r="U721">
        <f t="shared" si="176"/>
        <v>1.7693122662644903E-2</v>
      </c>
      <c r="X721" s="1"/>
    </row>
    <row r="722" spans="1:24" x14ac:dyDescent="0.25">
      <c r="A722" s="7"/>
      <c r="B722">
        <f t="shared" si="161"/>
        <v>66.80000000000048</v>
      </c>
      <c r="C722">
        <f t="shared" si="162"/>
        <v>0</v>
      </c>
      <c r="D722">
        <f t="shared" si="163"/>
        <v>1141.3195647927887</v>
      </c>
      <c r="E722">
        <f t="shared" si="164"/>
        <v>-470.54008188738692</v>
      </c>
      <c r="F722">
        <f t="shared" si="165"/>
        <v>0</v>
      </c>
      <c r="G722">
        <f t="shared" si="166"/>
        <v>10210.719776956072</v>
      </c>
      <c r="H722">
        <f t="shared" si="167"/>
        <v>24766.634556002944</v>
      </c>
      <c r="I722">
        <f t="shared" si="168"/>
        <v>26788.896684897663</v>
      </c>
      <c r="J722" s="41">
        <f t="shared" si="169"/>
        <v>1234.5113679676626</v>
      </c>
      <c r="K722">
        <f t="shared" si="170"/>
        <v>10.106276331566344</v>
      </c>
      <c r="L722">
        <f t="shared" si="171"/>
        <v>0</v>
      </c>
      <c r="M722" s="41">
        <f t="shared" si="172"/>
        <v>10.106276331566344</v>
      </c>
      <c r="N722" s="5">
        <f t="shared" si="173"/>
        <v>-6.7579946459934359E-7</v>
      </c>
      <c r="O722" s="4">
        <f>SUM($N$54:N722)*0.1+$O$30</f>
        <v>-2.2544044814422284E-7</v>
      </c>
      <c r="P722" s="4">
        <f>SUM($O$235:O722)</f>
        <v>1.1047261835627252E-3</v>
      </c>
      <c r="Q722" s="5">
        <f t="shared" si="174"/>
        <v>-1.6391869269243583E-6</v>
      </c>
      <c r="R722" s="4">
        <f>SUM($Q$54:Q722)*0.1+$O$8</f>
        <v>-6.9248523196640524E-5</v>
      </c>
      <c r="S722" s="4">
        <f>SUM($R$235:R722)</f>
        <v>1.7589337815012724E-2</v>
      </c>
      <c r="T722">
        <f t="shared" si="175"/>
        <v>6.9248890159419305E-5</v>
      </c>
      <c r="U722">
        <f t="shared" si="176"/>
        <v>1.7623995707877531E-2</v>
      </c>
      <c r="X722" s="1"/>
    </row>
    <row r="723" spans="1:24" x14ac:dyDescent="0.25">
      <c r="A723" s="7"/>
      <c r="B723">
        <f t="shared" si="161"/>
        <v>66.900000000000475</v>
      </c>
      <c r="C723">
        <f t="shared" si="162"/>
        <v>0</v>
      </c>
      <c r="D723">
        <f t="shared" si="163"/>
        <v>1141.3195647927887</v>
      </c>
      <c r="E723">
        <f t="shared" si="164"/>
        <v>-470.54008188738692</v>
      </c>
      <c r="F723">
        <f t="shared" si="165"/>
        <v>0</v>
      </c>
      <c r="G723">
        <f t="shared" si="166"/>
        <v>10163.665768767336</v>
      </c>
      <c r="H723">
        <f t="shared" si="167"/>
        <v>24652.502599523672</v>
      </c>
      <c r="I723">
        <f t="shared" si="168"/>
        <v>26665.445548100903</v>
      </c>
      <c r="J723" s="41">
        <f t="shared" si="169"/>
        <v>1234.5113679676626</v>
      </c>
      <c r="K723">
        <f t="shared" si="170"/>
        <v>10.059703629577561</v>
      </c>
      <c r="L723">
        <f t="shared" si="171"/>
        <v>0</v>
      </c>
      <c r="M723" s="41">
        <f t="shared" si="172"/>
        <v>10.059703629577561</v>
      </c>
      <c r="N723" s="5">
        <f t="shared" si="173"/>
        <v>-6.7268518135234216E-7</v>
      </c>
      <c r="O723" s="4">
        <f>SUM($N$54:N723)*0.1+$O$30</f>
        <v>-2.9270896627945707E-7</v>
      </c>
      <c r="P723" s="4">
        <f>SUM($O$235:O723)</f>
        <v>1.1044334745964458E-3</v>
      </c>
      <c r="Q723" s="5">
        <f t="shared" si="174"/>
        <v>-1.6316330701182554E-6</v>
      </c>
      <c r="R723" s="4">
        <f>SUM($Q$54:Q723)*0.1+$O$8</f>
        <v>-6.9411686503652336E-5</v>
      </c>
      <c r="S723" s="4">
        <f>SUM($R$235:R723)</f>
        <v>1.7519926128509073E-2</v>
      </c>
      <c r="T723">
        <f t="shared" si="175"/>
        <v>6.9412303677519972E-5</v>
      </c>
      <c r="U723">
        <f t="shared" si="176"/>
        <v>1.755470264197671E-2</v>
      </c>
      <c r="X723" s="1"/>
    </row>
    <row r="724" spans="1:24" x14ac:dyDescent="0.25">
      <c r="A724" s="7"/>
      <c r="B724">
        <f t="shared" si="161"/>
        <v>67.000000000000469</v>
      </c>
      <c r="C724">
        <f t="shared" si="162"/>
        <v>0</v>
      </c>
      <c r="D724">
        <f t="shared" si="163"/>
        <v>1141.3195647927887</v>
      </c>
      <c r="E724">
        <f t="shared" si="164"/>
        <v>-470.54008188738692</v>
      </c>
      <c r="F724">
        <f t="shared" si="165"/>
        <v>0</v>
      </c>
      <c r="G724">
        <f t="shared" si="166"/>
        <v>10116.6117605786</v>
      </c>
      <c r="H724">
        <f t="shared" si="167"/>
        <v>24538.370643044404</v>
      </c>
      <c r="I724">
        <f t="shared" si="168"/>
        <v>26541.994411304146</v>
      </c>
      <c r="J724" s="41">
        <f t="shared" si="169"/>
        <v>1234.5113679676626</v>
      </c>
      <c r="K724">
        <f t="shared" si="170"/>
        <v>10.013130927588778</v>
      </c>
      <c r="L724">
        <f t="shared" si="171"/>
        <v>0</v>
      </c>
      <c r="M724" s="41">
        <f t="shared" si="172"/>
        <v>10.013130927588778</v>
      </c>
      <c r="N724" s="5">
        <f t="shared" si="173"/>
        <v>-6.6957089810534073E-7</v>
      </c>
      <c r="O724" s="4">
        <f>SUM($N$54:N724)*0.1+$O$30</f>
        <v>-3.5966605608999109E-7</v>
      </c>
      <c r="P724" s="4">
        <f>SUM($O$235:O724)</f>
        <v>1.1040738085403559E-3</v>
      </c>
      <c r="Q724" s="5">
        <f t="shared" si="174"/>
        <v>-1.6240792133121529E-6</v>
      </c>
      <c r="R724" s="4">
        <f>SUM($Q$54:Q724)*0.1+$O$8</f>
        <v>-6.9574094424983547E-5</v>
      </c>
      <c r="S724" s="4">
        <f>SUM($R$235:R724)</f>
        <v>1.7450352034084089E-2</v>
      </c>
      <c r="T724">
        <f t="shared" si="175"/>
        <v>6.9575024072783694E-5</v>
      </c>
      <c r="U724">
        <f t="shared" si="176"/>
        <v>1.7485244210138084E-2</v>
      </c>
      <c r="X724" s="1"/>
    </row>
    <row r="725" spans="1:24" x14ac:dyDescent="0.25">
      <c r="A725" s="7"/>
      <c r="B725">
        <f t="shared" si="161"/>
        <v>67.100000000000463</v>
      </c>
      <c r="C725">
        <f t="shared" si="162"/>
        <v>0</v>
      </c>
      <c r="D725">
        <f t="shared" si="163"/>
        <v>1141.3195647927887</v>
      </c>
      <c r="E725">
        <f t="shared" si="164"/>
        <v>-470.54008188738692</v>
      </c>
      <c r="F725">
        <f t="shared" si="165"/>
        <v>0</v>
      </c>
      <c r="G725">
        <f t="shared" si="166"/>
        <v>10069.557752389863</v>
      </c>
      <c r="H725">
        <f t="shared" si="167"/>
        <v>24424.238686565146</v>
      </c>
      <c r="I725">
        <f t="shared" si="168"/>
        <v>26418.543274507399</v>
      </c>
      <c r="J725" s="41">
        <f t="shared" si="169"/>
        <v>1234.5113679676626</v>
      </c>
      <c r="K725">
        <f t="shared" si="170"/>
        <v>9.9665582255999983</v>
      </c>
      <c r="L725">
        <f t="shared" si="171"/>
        <v>0</v>
      </c>
      <c r="M725" s="41">
        <f t="shared" si="172"/>
        <v>9.9665582255999983</v>
      </c>
      <c r="N725" s="5">
        <f t="shared" si="173"/>
        <v>-6.6645661485833909E-7</v>
      </c>
      <c r="O725" s="4">
        <f>SUM($N$54:N725)*0.1+$O$30</f>
        <v>-4.2631171757582511E-7</v>
      </c>
      <c r="P725" s="4">
        <f>SUM($O$235:O725)</f>
        <v>1.1036474968227801E-3</v>
      </c>
      <c r="Q725" s="5">
        <f t="shared" si="174"/>
        <v>-1.6165253565060511E-6</v>
      </c>
      <c r="R725" s="4">
        <f>SUM($Q$54:Q725)*0.1+$O$8</f>
        <v>-6.9735746960634156E-5</v>
      </c>
      <c r="S725" s="4">
        <f>SUM($R$235:R725)</f>
        <v>1.7380616287123455E-2</v>
      </c>
      <c r="T725">
        <f t="shared" si="175"/>
        <v>6.9737050022481871E-5</v>
      </c>
      <c r="U725">
        <f t="shared" si="176"/>
        <v>1.7415621157956564E-2</v>
      </c>
      <c r="X725" s="1"/>
    </row>
    <row r="726" spans="1:24" x14ac:dyDescent="0.25">
      <c r="A726" s="7"/>
      <c r="B726">
        <f t="shared" si="161"/>
        <v>67.200000000000458</v>
      </c>
      <c r="C726">
        <f t="shared" si="162"/>
        <v>0</v>
      </c>
      <c r="D726">
        <f t="shared" si="163"/>
        <v>1141.3195647927887</v>
      </c>
      <c r="E726">
        <f t="shared" si="164"/>
        <v>-470.54008188738692</v>
      </c>
      <c r="F726">
        <f t="shared" si="165"/>
        <v>0</v>
      </c>
      <c r="G726">
        <f t="shared" si="166"/>
        <v>10022.503744201127</v>
      </c>
      <c r="H726">
        <f t="shared" si="167"/>
        <v>24310.106730085874</v>
      </c>
      <c r="I726">
        <f t="shared" si="168"/>
        <v>26295.092137710642</v>
      </c>
      <c r="J726" s="41">
        <f t="shared" si="169"/>
        <v>1234.5113679676626</v>
      </c>
      <c r="K726">
        <f t="shared" si="170"/>
        <v>9.9199855236112171</v>
      </c>
      <c r="L726">
        <f t="shared" si="171"/>
        <v>0</v>
      </c>
      <c r="M726" s="41">
        <f t="shared" si="172"/>
        <v>9.9199855236112171</v>
      </c>
      <c r="N726" s="5">
        <f t="shared" si="173"/>
        <v>-6.6334233161133766E-7</v>
      </c>
      <c r="O726" s="4">
        <f>SUM($N$54:N726)*0.1+$O$30</f>
        <v>-4.9264595073695888E-7</v>
      </c>
      <c r="P726" s="4">
        <f>SUM($O$235:O726)</f>
        <v>1.103154850872043E-3</v>
      </c>
      <c r="Q726" s="5">
        <f t="shared" si="174"/>
        <v>-1.6089714996999485E-6</v>
      </c>
      <c r="R726" s="4">
        <f>SUM($Q$54:Q726)*0.1+$O$8</f>
        <v>-6.9896644110604137E-5</v>
      </c>
      <c r="S726" s="4">
        <f>SUM($R$235:R726)</f>
        <v>1.731071964301285E-2</v>
      </c>
      <c r="T726">
        <f t="shared" si="175"/>
        <v>6.9898380224131301E-5</v>
      </c>
      <c r="U726">
        <f t="shared" si="176"/>
        <v>1.7345834231422639E-2</v>
      </c>
      <c r="X726" s="1"/>
    </row>
    <row r="727" spans="1:24" x14ac:dyDescent="0.25">
      <c r="A727" s="7"/>
      <c r="B727">
        <f t="shared" si="161"/>
        <v>67.300000000000452</v>
      </c>
      <c r="C727">
        <f t="shared" si="162"/>
        <v>0</v>
      </c>
      <c r="D727">
        <f t="shared" si="163"/>
        <v>1141.3195647927887</v>
      </c>
      <c r="E727">
        <f t="shared" si="164"/>
        <v>-470.54008188738692</v>
      </c>
      <c r="F727">
        <f t="shared" si="165"/>
        <v>0</v>
      </c>
      <c r="G727">
        <f t="shared" si="166"/>
        <v>9975.4497360123914</v>
      </c>
      <c r="H727">
        <f t="shared" si="167"/>
        <v>24195.974773606602</v>
      </c>
      <c r="I727">
        <f t="shared" si="168"/>
        <v>26171.641000913885</v>
      </c>
      <c r="J727" s="41">
        <f t="shared" si="169"/>
        <v>1234.5113679676626</v>
      </c>
      <c r="K727">
        <f t="shared" si="170"/>
        <v>9.8734128216224342</v>
      </c>
      <c r="L727">
        <f t="shared" si="171"/>
        <v>0</v>
      </c>
      <c r="M727" s="41">
        <f t="shared" si="172"/>
        <v>9.8734128216224342</v>
      </c>
      <c r="N727" s="5">
        <f t="shared" si="173"/>
        <v>-6.6022804836433623E-7</v>
      </c>
      <c r="O727" s="4">
        <f>SUM($N$54:N727)*0.1+$O$30</f>
        <v>-5.5866875557339249E-7</v>
      </c>
      <c r="P727" s="4">
        <f>SUM($O$235:O727)</f>
        <v>1.1025961821164696E-3</v>
      </c>
      <c r="Q727" s="5">
        <f t="shared" si="174"/>
        <v>-1.6014176428938456E-6</v>
      </c>
      <c r="R727" s="4">
        <f>SUM($Q$54:Q727)*0.1+$O$8</f>
        <v>-7.0056785874893516E-5</v>
      </c>
      <c r="S727" s="4">
        <f>SUM($R$235:R727)</f>
        <v>1.7240662857137958E-2</v>
      </c>
      <c r="T727">
        <f t="shared" si="175"/>
        <v>7.0059013395130912E-5</v>
      </c>
      <c r="U727">
        <f t="shared" si="176"/>
        <v>1.7275884176918825E-2</v>
      </c>
      <c r="X727" s="1"/>
    </row>
    <row r="728" spans="1:24" x14ac:dyDescent="0.25">
      <c r="A728" s="7"/>
      <c r="B728">
        <f t="shared" si="161"/>
        <v>67.400000000000446</v>
      </c>
      <c r="C728">
        <f t="shared" si="162"/>
        <v>0</v>
      </c>
      <c r="D728">
        <f t="shared" si="163"/>
        <v>1141.3195647927887</v>
      </c>
      <c r="E728">
        <f t="shared" si="164"/>
        <v>-470.54008188738692</v>
      </c>
      <c r="F728">
        <f t="shared" si="165"/>
        <v>0</v>
      </c>
      <c r="G728">
        <f t="shared" si="166"/>
        <v>9928.3957278236558</v>
      </c>
      <c r="H728">
        <f t="shared" si="167"/>
        <v>24081.84281712733</v>
      </c>
      <c r="I728">
        <f t="shared" si="168"/>
        <v>26048.189864117125</v>
      </c>
      <c r="J728" s="41">
        <f t="shared" si="169"/>
        <v>1234.5113679676626</v>
      </c>
      <c r="K728">
        <f t="shared" si="170"/>
        <v>9.8268401196336495</v>
      </c>
      <c r="L728">
        <f t="shared" si="171"/>
        <v>0</v>
      </c>
      <c r="M728" s="41">
        <f t="shared" si="172"/>
        <v>9.8268401196336495</v>
      </c>
      <c r="N728" s="5">
        <f t="shared" si="173"/>
        <v>-6.571137651173348E-7</v>
      </c>
      <c r="O728" s="4">
        <f>SUM($N$54:N728)*0.1+$O$30</f>
        <v>-6.24380132085126E-7</v>
      </c>
      <c r="P728" s="4">
        <f>SUM($O$235:O728)</f>
        <v>1.1019718019843845E-3</v>
      </c>
      <c r="Q728" s="5">
        <f t="shared" si="174"/>
        <v>-1.5938637860877429E-6</v>
      </c>
      <c r="R728" s="4">
        <f>SUM($Q$54:Q728)*0.1+$O$8</f>
        <v>-7.0216172253502267E-5</v>
      </c>
      <c r="S728" s="4">
        <f>SUM($R$235:R728)</f>
        <v>1.7170446684884457E-2</v>
      </c>
      <c r="T728">
        <f t="shared" si="175"/>
        <v>7.0218948272406098E-5</v>
      </c>
      <c r="U728">
        <f t="shared" si="176"/>
        <v>1.7205771741216038E-2</v>
      </c>
      <c r="X728" s="1"/>
    </row>
    <row r="729" spans="1:24" x14ac:dyDescent="0.25">
      <c r="A729" s="7"/>
      <c r="B729">
        <f t="shared" si="161"/>
        <v>67.500000000000441</v>
      </c>
      <c r="C729">
        <f t="shared" si="162"/>
        <v>0</v>
      </c>
      <c r="D729">
        <f t="shared" si="163"/>
        <v>1141.3195647927887</v>
      </c>
      <c r="E729">
        <f t="shared" si="164"/>
        <v>-470.54008188738692</v>
      </c>
      <c r="F729">
        <f t="shared" si="165"/>
        <v>0</v>
      </c>
      <c r="G729">
        <f t="shared" si="166"/>
        <v>9881.3417196349183</v>
      </c>
      <c r="H729">
        <f t="shared" si="167"/>
        <v>23967.710860648058</v>
      </c>
      <c r="I729">
        <f t="shared" si="168"/>
        <v>25924.738727320368</v>
      </c>
      <c r="J729" s="41">
        <f t="shared" si="169"/>
        <v>1234.5113679676626</v>
      </c>
      <c r="K729">
        <f t="shared" si="170"/>
        <v>9.7802674176448665</v>
      </c>
      <c r="L729">
        <f t="shared" si="171"/>
        <v>0</v>
      </c>
      <c r="M729" s="41">
        <f t="shared" si="172"/>
        <v>9.7802674176448665</v>
      </c>
      <c r="N729" s="5">
        <f t="shared" si="173"/>
        <v>-6.5399948187033316E-7</v>
      </c>
      <c r="O729" s="4">
        <f>SUM($N$54:N729)*0.1+$O$30</f>
        <v>-6.897800802721592E-7</v>
      </c>
      <c r="P729" s="4">
        <f>SUM($O$235:O729)</f>
        <v>1.1012820219041123E-3</v>
      </c>
      <c r="Q729" s="5">
        <f t="shared" si="174"/>
        <v>-1.58630992928164E-6</v>
      </c>
      <c r="R729" s="4">
        <f>SUM($Q$54:Q729)*0.1+$O$8</f>
        <v>-7.0374803246430417E-5</v>
      </c>
      <c r="S729" s="4">
        <f>SUM($R$235:R729)</f>
        <v>1.7100071881638028E-2</v>
      </c>
      <c r="T729">
        <f t="shared" si="175"/>
        <v>7.0378183612060732E-5</v>
      </c>
      <c r="U729">
        <f t="shared" si="176"/>
        <v>1.7135497671470087E-2</v>
      </c>
      <c r="X729" s="1"/>
    </row>
    <row r="730" spans="1:24" x14ac:dyDescent="0.25">
      <c r="A730" s="7"/>
      <c r="B730">
        <f t="shared" si="161"/>
        <v>67.600000000000435</v>
      </c>
      <c r="C730">
        <f t="shared" si="162"/>
        <v>0</v>
      </c>
      <c r="D730">
        <f t="shared" si="163"/>
        <v>1141.3195647927887</v>
      </c>
      <c r="E730">
        <f t="shared" si="164"/>
        <v>-470.54008188738692</v>
      </c>
      <c r="F730">
        <f t="shared" si="165"/>
        <v>0</v>
      </c>
      <c r="G730">
        <f t="shared" si="166"/>
        <v>9834.2877114461826</v>
      </c>
      <c r="H730">
        <f t="shared" si="167"/>
        <v>23853.578904168789</v>
      </c>
      <c r="I730">
        <f t="shared" si="168"/>
        <v>25801.287590523611</v>
      </c>
      <c r="J730" s="41">
        <f t="shared" si="169"/>
        <v>1234.5113679676626</v>
      </c>
      <c r="K730">
        <f t="shared" si="170"/>
        <v>9.7336947156560854</v>
      </c>
      <c r="L730">
        <f t="shared" si="171"/>
        <v>0</v>
      </c>
      <c r="M730" s="41">
        <f t="shared" si="172"/>
        <v>9.7336947156560854</v>
      </c>
      <c r="N730" s="5">
        <f t="shared" si="173"/>
        <v>-6.5088519862333173E-7</v>
      </c>
      <c r="O730" s="4">
        <f>SUM($N$54:N730)*0.1+$O$30</f>
        <v>-7.5486860013449251E-7</v>
      </c>
      <c r="P730" s="4">
        <f>SUM($O$235:O730)</f>
        <v>1.1005271533039778E-3</v>
      </c>
      <c r="Q730" s="5">
        <f t="shared" si="174"/>
        <v>-1.5787560724755376E-6</v>
      </c>
      <c r="R730" s="4">
        <f>SUM($Q$54:Q730)*0.1+$O$8</f>
        <v>-7.0532678853677964E-5</v>
      </c>
      <c r="S730" s="4">
        <f>SUM($R$235:R730)</f>
        <v>1.7029539202784352E-2</v>
      </c>
      <c r="T730">
        <f t="shared" si="175"/>
        <v>7.0536718189036403E-5</v>
      </c>
      <c r="U730">
        <f t="shared" si="176"/>
        <v>1.7065062715218144E-2</v>
      </c>
      <c r="X730" s="1"/>
    </row>
    <row r="731" spans="1:24" x14ac:dyDescent="0.25">
      <c r="A731" s="7"/>
      <c r="B731">
        <f t="shared" si="161"/>
        <v>67.700000000000429</v>
      </c>
      <c r="C731">
        <f t="shared" si="162"/>
        <v>0</v>
      </c>
      <c r="D731">
        <f t="shared" si="163"/>
        <v>1141.3195647927887</v>
      </c>
      <c r="E731">
        <f t="shared" si="164"/>
        <v>-470.54008188738692</v>
      </c>
      <c r="F731">
        <f t="shared" si="165"/>
        <v>0</v>
      </c>
      <c r="G731">
        <f t="shared" si="166"/>
        <v>9787.2337032574469</v>
      </c>
      <c r="H731">
        <f t="shared" si="167"/>
        <v>23739.446947689503</v>
      </c>
      <c r="I731">
        <f t="shared" si="168"/>
        <v>25677.836453726839</v>
      </c>
      <c r="J731" s="41">
        <f t="shared" si="169"/>
        <v>1234.5113679676626</v>
      </c>
      <c r="K731">
        <f t="shared" si="170"/>
        <v>9.6871220136672971</v>
      </c>
      <c r="L731">
        <f t="shared" si="171"/>
        <v>0</v>
      </c>
      <c r="M731" s="41">
        <f t="shared" si="172"/>
        <v>9.6871220136672971</v>
      </c>
      <c r="N731" s="5">
        <f t="shared" si="173"/>
        <v>-6.477709153763303E-7</v>
      </c>
      <c r="O731" s="4">
        <f>SUM($N$54:N731)*0.1+$O$30</f>
        <v>-8.1964569167212551E-7</v>
      </c>
      <c r="P731" s="4">
        <f>SUM($O$235:O731)</f>
        <v>1.0997075076123056E-3</v>
      </c>
      <c r="Q731" s="5">
        <f t="shared" si="174"/>
        <v>-1.5712022156694338E-6</v>
      </c>
      <c r="R731" s="4">
        <f>SUM($Q$54:Q731)*0.1+$O$8</f>
        <v>-7.0689799075244884E-5</v>
      </c>
      <c r="S731" s="4">
        <f>SUM($R$235:R731)</f>
        <v>1.6958849403709106E-2</v>
      </c>
      <c r="T731">
        <f t="shared" si="175"/>
        <v>7.069455079677902E-5</v>
      </c>
      <c r="U731">
        <f t="shared" si="176"/>
        <v>1.6994467620375271E-2</v>
      </c>
      <c r="X731" s="1"/>
    </row>
    <row r="732" spans="1:24" x14ac:dyDescent="0.25">
      <c r="A732" s="7"/>
      <c r="B732">
        <f t="shared" si="161"/>
        <v>67.800000000000423</v>
      </c>
      <c r="C732">
        <f t="shared" si="162"/>
        <v>0</v>
      </c>
      <c r="D732">
        <f t="shared" si="163"/>
        <v>1141.3195647927887</v>
      </c>
      <c r="E732">
        <f t="shared" si="164"/>
        <v>-470.54008188738692</v>
      </c>
      <c r="F732">
        <f t="shared" si="165"/>
        <v>0</v>
      </c>
      <c r="G732">
        <f t="shared" si="166"/>
        <v>9740.1796950687112</v>
      </c>
      <c r="H732">
        <f t="shared" si="167"/>
        <v>23625.314991210231</v>
      </c>
      <c r="I732">
        <f t="shared" si="168"/>
        <v>25554.385316930082</v>
      </c>
      <c r="J732" s="41">
        <f t="shared" si="169"/>
        <v>1234.5113679676626</v>
      </c>
      <c r="K732">
        <f t="shared" si="170"/>
        <v>9.6405493116785141</v>
      </c>
      <c r="L732">
        <f t="shared" si="171"/>
        <v>0</v>
      </c>
      <c r="M732" s="41">
        <f t="shared" si="172"/>
        <v>9.6405493116785141</v>
      </c>
      <c r="N732" s="5">
        <f t="shared" si="173"/>
        <v>-6.4465663212932887E-7</v>
      </c>
      <c r="O732" s="4">
        <f>SUM($N$54:N732)*0.1+$O$30</f>
        <v>-8.8411135488505841E-7</v>
      </c>
      <c r="P732" s="4">
        <f>SUM($O$235:O732)</f>
        <v>1.0988233962574206E-3</v>
      </c>
      <c r="Q732" s="5">
        <f t="shared" si="174"/>
        <v>-1.5636483588633312E-6</v>
      </c>
      <c r="R732" s="4">
        <f>SUM($Q$54:Q732)*0.1+$O$8</f>
        <v>-7.0846163911131201E-5</v>
      </c>
      <c r="S732" s="4">
        <f>SUM($R$235:R732)</f>
        <v>1.6888003239797975E-2</v>
      </c>
      <c r="T732">
        <f t="shared" si="175"/>
        <v>7.0851680246912323E-5</v>
      </c>
      <c r="U732">
        <f t="shared" si="176"/>
        <v>1.6923713135230979E-2</v>
      </c>
      <c r="X732" s="1"/>
    </row>
    <row r="733" spans="1:24" x14ac:dyDescent="0.25">
      <c r="A733" s="7"/>
      <c r="B733">
        <f t="shared" si="161"/>
        <v>67.900000000000418</v>
      </c>
      <c r="C733">
        <f t="shared" si="162"/>
        <v>0</v>
      </c>
      <c r="D733">
        <f t="shared" si="163"/>
        <v>1141.3195647927887</v>
      </c>
      <c r="E733">
        <f t="shared" si="164"/>
        <v>-470.54008188738692</v>
      </c>
      <c r="F733">
        <f t="shared" si="165"/>
        <v>0</v>
      </c>
      <c r="G733">
        <f t="shared" si="166"/>
        <v>9693.1256868799755</v>
      </c>
      <c r="H733">
        <f t="shared" si="167"/>
        <v>23511.183034730959</v>
      </c>
      <c r="I733">
        <f t="shared" si="168"/>
        <v>25430.934180133321</v>
      </c>
      <c r="J733" s="41">
        <f t="shared" si="169"/>
        <v>1234.5113679676626</v>
      </c>
      <c r="K733">
        <f t="shared" si="170"/>
        <v>9.5939766096897294</v>
      </c>
      <c r="L733">
        <f t="shared" si="171"/>
        <v>0</v>
      </c>
      <c r="M733" s="41">
        <f t="shared" si="172"/>
        <v>9.5939766096897294</v>
      </c>
      <c r="N733" s="5">
        <f t="shared" si="173"/>
        <v>-6.4154234888232733E-7</v>
      </c>
      <c r="O733" s="4">
        <f>SUM($N$54:N733)*0.1+$O$30</f>
        <v>-9.4826558977329121E-7</v>
      </c>
      <c r="P733" s="4">
        <f>SUM($O$235:O733)</f>
        <v>1.0978751306676474E-3</v>
      </c>
      <c r="Q733" s="5">
        <f t="shared" si="174"/>
        <v>-1.5560945020572283E-6</v>
      </c>
      <c r="R733" s="4">
        <f>SUM($Q$54:Q733)*0.1+$O$8</f>
        <v>-7.1001773361336945E-5</v>
      </c>
      <c r="S733" s="4">
        <f>SUM($R$235:R733)</f>
        <v>1.6817001466436637E-2</v>
      </c>
      <c r="T733">
        <f t="shared" si="175"/>
        <v>7.1008105368918311E-5</v>
      </c>
      <c r="U733">
        <f t="shared" si="176"/>
        <v>1.6852800008445794E-2</v>
      </c>
      <c r="X733" s="1"/>
    </row>
    <row r="734" spans="1:24" x14ac:dyDescent="0.25">
      <c r="A734" s="7"/>
      <c r="B734">
        <f t="shared" si="161"/>
        <v>68.000000000000412</v>
      </c>
      <c r="C734">
        <f t="shared" si="162"/>
        <v>0</v>
      </c>
      <c r="D734">
        <f t="shared" si="163"/>
        <v>1141.3195647927887</v>
      </c>
      <c r="E734">
        <f t="shared" si="164"/>
        <v>-470.54008188738692</v>
      </c>
      <c r="F734">
        <f t="shared" si="165"/>
        <v>0</v>
      </c>
      <c r="G734">
        <f t="shared" si="166"/>
        <v>9646.071678691238</v>
      </c>
      <c r="H734">
        <f t="shared" si="167"/>
        <v>23397.051078251687</v>
      </c>
      <c r="I734">
        <f t="shared" si="168"/>
        <v>25307.483043336561</v>
      </c>
      <c r="J734" s="41">
        <f t="shared" si="169"/>
        <v>1234.5113679676626</v>
      </c>
      <c r="K734">
        <f t="shared" si="170"/>
        <v>9.5474039077009465</v>
      </c>
      <c r="L734">
        <f t="shared" si="171"/>
        <v>0</v>
      </c>
      <c r="M734" s="41">
        <f t="shared" si="172"/>
        <v>9.5474039077009465</v>
      </c>
      <c r="N734" s="5">
        <f t="shared" si="173"/>
        <v>-6.384280656353258E-7</v>
      </c>
      <c r="O734" s="4">
        <f>SUM($N$54:N734)*0.1+$O$30</f>
        <v>-1.0121083963368237E-6</v>
      </c>
      <c r="P734" s="4">
        <f>SUM($O$235:O734)</f>
        <v>1.0968630222713107E-3</v>
      </c>
      <c r="Q734" s="5">
        <f t="shared" si="174"/>
        <v>-1.5485406452511256E-6</v>
      </c>
      <c r="R734" s="4">
        <f>SUM($Q$54:Q734)*0.1+$O$8</f>
        <v>-7.115662742586206E-5</v>
      </c>
      <c r="S734" s="4">
        <f>SUM($R$235:R734)</f>
        <v>1.6745844839010777E-2</v>
      </c>
      <c r="T734">
        <f t="shared" si="175"/>
        <v>7.1163825009824193E-5</v>
      </c>
      <c r="U734">
        <f t="shared" si="176"/>
        <v>1.6781728989047881E-2</v>
      </c>
      <c r="X734" s="1"/>
    </row>
    <row r="735" spans="1:24" x14ac:dyDescent="0.25">
      <c r="A735" s="7"/>
      <c r="B735">
        <f t="shared" si="161"/>
        <v>68.100000000000406</v>
      </c>
      <c r="C735">
        <f t="shared" si="162"/>
        <v>0</v>
      </c>
      <c r="D735">
        <f t="shared" si="163"/>
        <v>1141.3195647927887</v>
      </c>
      <c r="E735">
        <f t="shared" si="164"/>
        <v>-470.54008188738692</v>
      </c>
      <c r="F735">
        <f t="shared" si="165"/>
        <v>0</v>
      </c>
      <c r="G735">
        <f t="shared" si="166"/>
        <v>9599.0176705025024</v>
      </c>
      <c r="H735">
        <f t="shared" si="167"/>
        <v>23282.919121772415</v>
      </c>
      <c r="I735">
        <f t="shared" si="168"/>
        <v>25184.031906539803</v>
      </c>
      <c r="J735" s="41">
        <f t="shared" si="169"/>
        <v>1234.5113679676626</v>
      </c>
      <c r="K735">
        <f t="shared" si="170"/>
        <v>9.5008312057121636</v>
      </c>
      <c r="L735">
        <f t="shared" si="171"/>
        <v>0</v>
      </c>
      <c r="M735" s="41">
        <f t="shared" si="172"/>
        <v>9.5008312057121636</v>
      </c>
      <c r="N735" s="5">
        <f t="shared" si="173"/>
        <v>-6.3531378238832437E-7</v>
      </c>
      <c r="O735" s="4">
        <f>SUM($N$54:N735)*0.1+$O$30</f>
        <v>-1.0756397745756561E-6</v>
      </c>
      <c r="P735" s="4">
        <f>SUM($O$235:O735)</f>
        <v>1.095787382496735E-3</v>
      </c>
      <c r="Q735" s="5">
        <f t="shared" si="174"/>
        <v>-1.5409867884450229E-6</v>
      </c>
      <c r="R735" s="4">
        <f>SUM($Q$54:Q735)*0.1+$O$8</f>
        <v>-7.13107261047066E-5</v>
      </c>
      <c r="S735" s="4">
        <f>SUM($R$235:R735)</f>
        <v>1.6674534112906071E-2</v>
      </c>
      <c r="T735">
        <f t="shared" si="175"/>
        <v>7.131883803389629E-5</v>
      </c>
      <c r="U735">
        <f t="shared" si="176"/>
        <v>1.6710500826429688E-2</v>
      </c>
      <c r="X735" s="1"/>
    </row>
    <row r="736" spans="1:24" x14ac:dyDescent="0.25">
      <c r="A736" s="7"/>
      <c r="B736">
        <f t="shared" si="161"/>
        <v>68.200000000000401</v>
      </c>
      <c r="C736">
        <f t="shared" si="162"/>
        <v>0</v>
      </c>
      <c r="D736">
        <f t="shared" si="163"/>
        <v>1141.3195647927887</v>
      </c>
      <c r="E736">
        <f t="shared" si="164"/>
        <v>-470.54008188738692</v>
      </c>
      <c r="F736">
        <f t="shared" si="165"/>
        <v>0</v>
      </c>
      <c r="G736">
        <f t="shared" si="166"/>
        <v>9551.9636623137667</v>
      </c>
      <c r="H736">
        <f t="shared" si="167"/>
        <v>23168.787165293143</v>
      </c>
      <c r="I736">
        <f t="shared" si="168"/>
        <v>25060.580769743043</v>
      </c>
      <c r="J736" s="41">
        <f t="shared" si="169"/>
        <v>1234.5113679676626</v>
      </c>
      <c r="K736">
        <f t="shared" si="170"/>
        <v>9.4542585037233788</v>
      </c>
      <c r="L736">
        <f t="shared" si="171"/>
        <v>0</v>
      </c>
      <c r="M736" s="41">
        <f t="shared" si="172"/>
        <v>9.4542585037233788</v>
      </c>
      <c r="N736" s="5">
        <f t="shared" si="173"/>
        <v>-6.3219949914132294E-7</v>
      </c>
      <c r="O736" s="4">
        <f>SUM($N$54:N736)*0.1+$O$30</f>
        <v>-1.1388597244897884E-6</v>
      </c>
      <c r="P736" s="4">
        <f>SUM($O$235:O736)</f>
        <v>1.0946485227722451E-3</v>
      </c>
      <c r="Q736" s="5">
        <f t="shared" si="174"/>
        <v>-1.5334329316389201E-6</v>
      </c>
      <c r="R736" s="4">
        <f>SUM($Q$54:Q736)*0.1+$O$8</f>
        <v>-7.1464069397870485E-5</v>
      </c>
      <c r="S736" s="4">
        <f>SUM($R$235:R736)</f>
        <v>1.6603070043508202E-2</v>
      </c>
      <c r="T736">
        <f t="shared" si="175"/>
        <v>7.1473143322339712E-5</v>
      </c>
      <c r="U736">
        <f t="shared" si="176"/>
        <v>1.6639116270344617E-2</v>
      </c>
      <c r="X736" s="1"/>
    </row>
    <row r="737" spans="1:24" x14ac:dyDescent="0.25">
      <c r="A737" s="7"/>
      <c r="B737">
        <f t="shared" si="161"/>
        <v>68.300000000000395</v>
      </c>
      <c r="C737">
        <f t="shared" si="162"/>
        <v>0</v>
      </c>
      <c r="D737">
        <f t="shared" si="163"/>
        <v>1141.3195647927887</v>
      </c>
      <c r="E737">
        <f t="shared" si="164"/>
        <v>-470.54008188738692</v>
      </c>
      <c r="F737">
        <f t="shared" si="165"/>
        <v>0</v>
      </c>
      <c r="G737">
        <f t="shared" si="166"/>
        <v>9504.909654125031</v>
      </c>
      <c r="H737">
        <f t="shared" si="167"/>
        <v>23054.655208813871</v>
      </c>
      <c r="I737">
        <f t="shared" si="168"/>
        <v>24937.129632946286</v>
      </c>
      <c r="J737" s="41">
        <f t="shared" si="169"/>
        <v>1234.5113679676626</v>
      </c>
      <c r="K737">
        <f t="shared" si="170"/>
        <v>9.4076858017345977</v>
      </c>
      <c r="L737">
        <f t="shared" si="171"/>
        <v>0</v>
      </c>
      <c r="M737" s="41">
        <f t="shared" si="172"/>
        <v>9.4076858017345977</v>
      </c>
      <c r="N737" s="5">
        <f t="shared" si="173"/>
        <v>-6.290852158943214E-7</v>
      </c>
      <c r="O737" s="4">
        <f>SUM($N$54:N737)*0.1+$O$30</f>
        <v>-1.2017682460792205E-6</v>
      </c>
      <c r="P737" s="4">
        <f>SUM($O$235:O737)</f>
        <v>1.0934467545261658E-3</v>
      </c>
      <c r="Q737" s="5">
        <f t="shared" si="174"/>
        <v>-1.5258790748328174E-6</v>
      </c>
      <c r="R737" s="4">
        <f>SUM($Q$54:Q737)*0.1+$O$8</f>
        <v>-7.1616657305353796E-5</v>
      </c>
      <c r="S737" s="4">
        <f>SUM($R$235:R737)</f>
        <v>1.6531453386202849E-2</v>
      </c>
      <c r="T737">
        <f t="shared" si="175"/>
        <v>7.1626739773004948E-5</v>
      </c>
      <c r="U737">
        <f t="shared" si="176"/>
        <v>1.6567576070903717E-2</v>
      </c>
      <c r="X737" s="1"/>
    </row>
    <row r="738" spans="1:24" x14ac:dyDescent="0.25">
      <c r="A738" s="7"/>
      <c r="B738">
        <f t="shared" si="161"/>
        <v>68.400000000000389</v>
      </c>
      <c r="C738">
        <f t="shared" si="162"/>
        <v>0</v>
      </c>
      <c r="D738">
        <f t="shared" si="163"/>
        <v>1141.3195647927887</v>
      </c>
      <c r="E738">
        <f t="shared" si="164"/>
        <v>-470.54008188738692</v>
      </c>
      <c r="F738">
        <f t="shared" si="165"/>
        <v>0</v>
      </c>
      <c r="G738">
        <f t="shared" si="166"/>
        <v>9457.8556459362953</v>
      </c>
      <c r="H738">
        <f t="shared" si="167"/>
        <v>22940.523252334599</v>
      </c>
      <c r="I738">
        <f t="shared" si="168"/>
        <v>24813.678496149529</v>
      </c>
      <c r="J738" s="41">
        <f t="shared" si="169"/>
        <v>1234.5113679676626</v>
      </c>
      <c r="K738">
        <f t="shared" si="170"/>
        <v>9.3611130997458147</v>
      </c>
      <c r="L738">
        <f t="shared" si="171"/>
        <v>0</v>
      </c>
      <c r="M738" s="41">
        <f t="shared" si="172"/>
        <v>9.3611130997458147</v>
      </c>
      <c r="N738" s="5">
        <f t="shared" si="173"/>
        <v>-6.2597093264731997E-7</v>
      </c>
      <c r="O738" s="4">
        <f>SUM($N$54:N738)*0.1+$O$30</f>
        <v>-1.2643653393439526E-6</v>
      </c>
      <c r="P738" s="4">
        <f>SUM($O$235:O738)</f>
        <v>1.0921823891868218E-3</v>
      </c>
      <c r="Q738" s="5">
        <f t="shared" si="174"/>
        <v>-1.5183252180267145E-6</v>
      </c>
      <c r="R738" s="4">
        <f>SUM($Q$54:Q738)*0.1+$O$8</f>
        <v>-7.1768489827156478E-5</v>
      </c>
      <c r="S738" s="4">
        <f>SUM($R$235:R738)</f>
        <v>1.6459684896375691E-2</v>
      </c>
      <c r="T738">
        <f t="shared" si="175"/>
        <v>7.1779626300099935E-5</v>
      </c>
      <c r="U738">
        <f t="shared" si="176"/>
        <v>1.6495880978572436E-2</v>
      </c>
      <c r="X738" s="1"/>
    </row>
    <row r="739" spans="1:24" x14ac:dyDescent="0.25">
      <c r="A739" s="7"/>
      <c r="B739">
        <f t="shared" si="161"/>
        <v>68.500000000000384</v>
      </c>
      <c r="C739">
        <f t="shared" si="162"/>
        <v>0</v>
      </c>
      <c r="D739">
        <f t="shared" si="163"/>
        <v>1141.3195647927887</v>
      </c>
      <c r="E739">
        <f t="shared" si="164"/>
        <v>-470.54008188738692</v>
      </c>
      <c r="F739">
        <f t="shared" si="165"/>
        <v>0</v>
      </c>
      <c r="G739">
        <f t="shared" si="166"/>
        <v>9410.8016377475578</v>
      </c>
      <c r="H739">
        <f t="shared" si="167"/>
        <v>22826.391295855326</v>
      </c>
      <c r="I739">
        <f t="shared" si="168"/>
        <v>24690.227359352768</v>
      </c>
      <c r="J739" s="41">
        <f t="shared" si="169"/>
        <v>1234.5113679676626</v>
      </c>
      <c r="K739">
        <f t="shared" si="170"/>
        <v>9.31454039775703</v>
      </c>
      <c r="L739">
        <f t="shared" si="171"/>
        <v>0</v>
      </c>
      <c r="M739" s="41">
        <f t="shared" si="172"/>
        <v>9.31454039775703</v>
      </c>
      <c r="N739" s="5">
        <f t="shared" si="173"/>
        <v>-6.2285664940031844E-7</v>
      </c>
      <c r="O739" s="4">
        <f>SUM($N$54:N739)*0.1+$O$30</f>
        <v>-1.3266510042839846E-6</v>
      </c>
      <c r="P739" s="4">
        <f>SUM($O$235:O739)</f>
        <v>1.0908557381825378E-3</v>
      </c>
      <c r="Q739" s="5">
        <f t="shared" si="174"/>
        <v>-1.5107713612206118E-6</v>
      </c>
      <c r="R739" s="4">
        <f>SUM($Q$54:Q739)*0.1+$O$8</f>
        <v>-7.1919566963278531E-5</v>
      </c>
      <c r="S739" s="4">
        <f>SUM($R$235:R739)</f>
        <v>1.6387765329412413E-2</v>
      </c>
      <c r="T739">
        <f t="shared" si="175"/>
        <v>7.1931801833908433E-5</v>
      </c>
      <c r="U739">
        <f t="shared" si="176"/>
        <v>1.6424031744167365E-2</v>
      </c>
      <c r="X739" s="1"/>
    </row>
    <row r="740" spans="1:24" x14ac:dyDescent="0.25">
      <c r="A740" s="7"/>
      <c r="B740">
        <f t="shared" si="161"/>
        <v>68.600000000000378</v>
      </c>
      <c r="C740">
        <f t="shared" si="162"/>
        <v>0</v>
      </c>
      <c r="D740">
        <f t="shared" si="163"/>
        <v>1141.3195647927887</v>
      </c>
      <c r="E740">
        <f t="shared" si="164"/>
        <v>-470.54008188738692</v>
      </c>
      <c r="F740">
        <f t="shared" si="165"/>
        <v>0</v>
      </c>
      <c r="G740">
        <f t="shared" si="166"/>
        <v>9363.7476295588222</v>
      </c>
      <c r="H740">
        <f t="shared" si="167"/>
        <v>22712.259339376043</v>
      </c>
      <c r="I740">
        <f t="shared" si="168"/>
        <v>24566.776222556</v>
      </c>
      <c r="J740" s="41">
        <f t="shared" si="169"/>
        <v>1234.5113679676626</v>
      </c>
      <c r="K740">
        <f t="shared" si="170"/>
        <v>9.2679676957682435</v>
      </c>
      <c r="L740">
        <f t="shared" si="171"/>
        <v>0</v>
      </c>
      <c r="M740" s="41">
        <f t="shared" si="172"/>
        <v>9.2679676957682435</v>
      </c>
      <c r="N740" s="5">
        <f t="shared" si="173"/>
        <v>-6.1974236615331701E-7</v>
      </c>
      <c r="O740" s="4">
        <f>SUM($N$54:N740)*0.1+$O$30</f>
        <v>-1.3886252408993163E-6</v>
      </c>
      <c r="P740" s="4">
        <f>SUM($O$235:O740)</f>
        <v>1.0894671129416385E-3</v>
      </c>
      <c r="Q740" s="5">
        <f t="shared" si="174"/>
        <v>-1.5032175044145083E-6</v>
      </c>
      <c r="R740" s="4">
        <f>SUM($Q$54:Q740)*0.1+$O$8</f>
        <v>-7.206988871372001E-5</v>
      </c>
      <c r="S740" s="4">
        <f>SUM($R$235:R740)</f>
        <v>1.6315695440698691E-2</v>
      </c>
      <c r="T740">
        <f t="shared" si="175"/>
        <v>7.2083265320514237E-5</v>
      </c>
      <c r="U740">
        <f t="shared" si="176"/>
        <v>1.6352029118853032E-2</v>
      </c>
      <c r="X740" s="1"/>
    </row>
    <row r="741" spans="1:24" x14ac:dyDescent="0.25">
      <c r="A741" s="7"/>
      <c r="B741">
        <f t="shared" si="161"/>
        <v>68.700000000000372</v>
      </c>
      <c r="C741">
        <f t="shared" si="162"/>
        <v>0</v>
      </c>
      <c r="D741">
        <f t="shared" si="163"/>
        <v>1141.3195647927887</v>
      </c>
      <c r="E741">
        <f t="shared" si="164"/>
        <v>-470.54008188738692</v>
      </c>
      <c r="F741">
        <f t="shared" si="165"/>
        <v>0</v>
      </c>
      <c r="G741">
        <f t="shared" si="166"/>
        <v>9316.6936213700865</v>
      </c>
      <c r="H741">
        <f t="shared" si="167"/>
        <v>22598.127382896771</v>
      </c>
      <c r="I741">
        <f t="shared" si="168"/>
        <v>24443.325085759239</v>
      </c>
      <c r="J741" s="41">
        <f t="shared" si="169"/>
        <v>1234.5113679676626</v>
      </c>
      <c r="K741">
        <f t="shared" si="170"/>
        <v>9.2213949937794588</v>
      </c>
      <c r="L741">
        <f t="shared" si="171"/>
        <v>0</v>
      </c>
      <c r="M741" s="41">
        <f t="shared" si="172"/>
        <v>9.2213949937794588</v>
      </c>
      <c r="N741" s="5">
        <f t="shared" si="173"/>
        <v>-6.1662808290631547E-7</v>
      </c>
      <c r="O741" s="4">
        <f>SUM($N$54:N741)*0.1+$O$30</f>
        <v>-1.4502880491899476E-6</v>
      </c>
      <c r="P741" s="4">
        <f>SUM($O$235:O741)</f>
        <v>1.0880168248924484E-3</v>
      </c>
      <c r="Q741" s="5">
        <f t="shared" si="174"/>
        <v>-1.4956636476084056E-6</v>
      </c>
      <c r="R741" s="4">
        <f>SUM($Q$54:Q741)*0.1+$O$8</f>
        <v>-7.2219455078480834E-5</v>
      </c>
      <c r="S741" s="4">
        <f>SUM($R$235:R741)</f>
        <v>1.6243475985620211E-2</v>
      </c>
      <c r="T741">
        <f t="shared" si="175"/>
        <v>7.2234015721530631E-5</v>
      </c>
      <c r="U741">
        <f t="shared" si="176"/>
        <v>1.6279873854138722E-2</v>
      </c>
      <c r="X741" s="1"/>
    </row>
    <row r="742" spans="1:24" x14ac:dyDescent="0.25">
      <c r="A742" s="7"/>
      <c r="B742">
        <f t="shared" si="161"/>
        <v>68.800000000000367</v>
      </c>
      <c r="C742">
        <f t="shared" si="162"/>
        <v>0</v>
      </c>
      <c r="D742">
        <f t="shared" si="163"/>
        <v>1141.3195647927887</v>
      </c>
      <c r="E742">
        <f t="shared" si="164"/>
        <v>-470.54008188738692</v>
      </c>
      <c r="F742">
        <f t="shared" si="165"/>
        <v>0</v>
      </c>
      <c r="G742">
        <f t="shared" si="166"/>
        <v>9269.6396131813526</v>
      </c>
      <c r="H742">
        <f t="shared" si="167"/>
        <v>22483.995426417499</v>
      </c>
      <c r="I742">
        <f t="shared" si="168"/>
        <v>24319.873948962482</v>
      </c>
      <c r="J742" s="41">
        <f t="shared" si="169"/>
        <v>1234.5113679676626</v>
      </c>
      <c r="K742">
        <f t="shared" si="170"/>
        <v>9.1748222917906777</v>
      </c>
      <c r="L742">
        <f t="shared" si="171"/>
        <v>0</v>
      </c>
      <c r="M742" s="41">
        <f t="shared" si="172"/>
        <v>9.1748222917906777</v>
      </c>
      <c r="N742" s="5">
        <f t="shared" si="173"/>
        <v>-6.1351379965931415E-7</v>
      </c>
      <c r="O742" s="4">
        <f>SUM($N$54:N742)*0.1+$O$30</f>
        <v>-1.5116394291558791E-6</v>
      </c>
      <c r="P742" s="4">
        <f>SUM($O$235:O742)</f>
        <v>1.0865051854632925E-3</v>
      </c>
      <c r="Q742" s="5">
        <f t="shared" si="174"/>
        <v>-1.4881097908023028E-6</v>
      </c>
      <c r="R742" s="4">
        <f>SUM($Q$54:Q742)*0.1+$O$8</f>
        <v>-7.2368266057561083E-5</v>
      </c>
      <c r="S742" s="4">
        <f>SUM($R$235:R742)</f>
        <v>1.617110771956265E-2</v>
      </c>
      <c r="T742">
        <f t="shared" si="175"/>
        <v>7.2384052013836072E-5</v>
      </c>
      <c r="U742">
        <f t="shared" si="176"/>
        <v>1.6207566701875311E-2</v>
      </c>
      <c r="X742" s="1"/>
    </row>
    <row r="743" spans="1:24" x14ac:dyDescent="0.25">
      <c r="A743" s="7"/>
      <c r="B743">
        <f t="shared" si="161"/>
        <v>68.900000000000361</v>
      </c>
      <c r="C743">
        <f t="shared" si="162"/>
        <v>0</v>
      </c>
      <c r="D743">
        <f t="shared" si="163"/>
        <v>1141.3195647927887</v>
      </c>
      <c r="E743">
        <f t="shared" si="164"/>
        <v>-470.54008188738692</v>
      </c>
      <c r="F743">
        <f t="shared" si="165"/>
        <v>0</v>
      </c>
      <c r="G743">
        <f t="shared" si="166"/>
        <v>9222.5856049926151</v>
      </c>
      <c r="H743">
        <f t="shared" si="167"/>
        <v>22369.863469938242</v>
      </c>
      <c r="I743">
        <f t="shared" si="168"/>
        <v>24196.422812165736</v>
      </c>
      <c r="J743" s="41">
        <f t="shared" si="169"/>
        <v>1234.5113679676626</v>
      </c>
      <c r="K743">
        <f t="shared" si="170"/>
        <v>9.1282495898018983</v>
      </c>
      <c r="L743">
        <f t="shared" si="171"/>
        <v>0</v>
      </c>
      <c r="M743" s="41">
        <f t="shared" si="172"/>
        <v>9.1282495898018983</v>
      </c>
      <c r="N743" s="5">
        <f t="shared" si="173"/>
        <v>-6.1039951641231261E-7</v>
      </c>
      <c r="O743" s="4">
        <f>SUM($N$54:N743)*0.1+$O$30</f>
        <v>-1.5726793807971103E-6</v>
      </c>
      <c r="P743" s="4">
        <f>SUM($O$235:O743)</f>
        <v>1.0849325060824954E-3</v>
      </c>
      <c r="Q743" s="5">
        <f t="shared" si="174"/>
        <v>-1.4805559339962009E-6</v>
      </c>
      <c r="R743" s="4">
        <f>SUM($Q$54:Q743)*0.1+$O$8</f>
        <v>-7.2516321650960703E-5</v>
      </c>
      <c r="S743" s="4">
        <f>SUM($R$235:R743)</f>
        <v>1.6098591397911689E-2</v>
      </c>
      <c r="T743">
        <f t="shared" si="175"/>
        <v>7.2533373189314552E-5</v>
      </c>
      <c r="U743">
        <f t="shared" si="176"/>
        <v>1.6135108414252152E-2</v>
      </c>
      <c r="X743" s="1"/>
    </row>
    <row r="744" spans="1:24" x14ac:dyDescent="0.25">
      <c r="A744" s="7"/>
      <c r="B744">
        <f t="shared" si="161"/>
        <v>69.000000000000355</v>
      </c>
      <c r="C744">
        <f t="shared" si="162"/>
        <v>0</v>
      </c>
      <c r="D744">
        <f t="shared" si="163"/>
        <v>1141.3195647927887</v>
      </c>
      <c r="E744">
        <f t="shared" si="164"/>
        <v>-470.54008188738692</v>
      </c>
      <c r="F744">
        <f t="shared" si="165"/>
        <v>0</v>
      </c>
      <c r="G744">
        <f t="shared" si="166"/>
        <v>9175.5315968038776</v>
      </c>
      <c r="H744">
        <f t="shared" si="167"/>
        <v>22255.73151345897</v>
      </c>
      <c r="I744">
        <f t="shared" si="168"/>
        <v>24072.971675368975</v>
      </c>
      <c r="J744" s="41">
        <f t="shared" si="169"/>
        <v>1234.5113679676626</v>
      </c>
      <c r="K744">
        <f t="shared" si="170"/>
        <v>9.0816768878131153</v>
      </c>
      <c r="L744">
        <f t="shared" si="171"/>
        <v>0</v>
      </c>
      <c r="M744" s="41">
        <f t="shared" si="172"/>
        <v>9.0816768878131153</v>
      </c>
      <c r="N744" s="5">
        <f t="shared" si="173"/>
        <v>-6.0728523316531108E-7</v>
      </c>
      <c r="O744" s="4">
        <f>SUM($N$54:N744)*0.1+$O$30</f>
        <v>-1.6334079041136413E-6</v>
      </c>
      <c r="P744" s="4">
        <f>SUM($O$235:O744)</f>
        <v>1.0832990981783817E-3</v>
      </c>
      <c r="Q744" s="5">
        <f t="shared" si="174"/>
        <v>-1.4730020771900983E-6</v>
      </c>
      <c r="R744" s="4">
        <f>SUM($Q$54:Q744)*0.1+$O$8</f>
        <v>-7.2663621858679695E-5</v>
      </c>
      <c r="S744" s="4">
        <f>SUM($R$235:R744)</f>
        <v>1.6025927776053009E-2</v>
      </c>
      <c r="T744">
        <f t="shared" si="175"/>
        <v>7.268197825460184E-5</v>
      </c>
      <c r="U744">
        <f t="shared" si="176"/>
        <v>1.6062499743793972E-2</v>
      </c>
      <c r="X744" s="1"/>
    </row>
    <row r="745" spans="1:24" x14ac:dyDescent="0.25">
      <c r="A745" s="7"/>
      <c r="B745">
        <f t="shared" si="161"/>
        <v>69.10000000000035</v>
      </c>
      <c r="C745">
        <f t="shared" si="162"/>
        <v>0</v>
      </c>
      <c r="D745">
        <f t="shared" si="163"/>
        <v>1141.3195647927887</v>
      </c>
      <c r="E745">
        <f t="shared" si="164"/>
        <v>-470.54008188738692</v>
      </c>
      <c r="F745">
        <f t="shared" si="165"/>
        <v>0</v>
      </c>
      <c r="G745">
        <f t="shared" si="166"/>
        <v>9128.4775886151438</v>
      </c>
      <c r="H745">
        <f t="shared" si="167"/>
        <v>22141.599556979698</v>
      </c>
      <c r="I745">
        <f t="shared" si="168"/>
        <v>23949.520538572218</v>
      </c>
      <c r="J745" s="41">
        <f t="shared" si="169"/>
        <v>1234.5113679676626</v>
      </c>
      <c r="K745">
        <f t="shared" si="170"/>
        <v>9.0351041858243324</v>
      </c>
      <c r="L745">
        <f t="shared" si="171"/>
        <v>0</v>
      </c>
      <c r="M745" s="41">
        <f t="shared" si="172"/>
        <v>9.0351041858243324</v>
      </c>
      <c r="N745" s="5">
        <f t="shared" si="173"/>
        <v>-6.0417094991830965E-7</v>
      </c>
      <c r="O745" s="4">
        <f>SUM($N$54:N745)*0.1+$O$30</f>
        <v>-1.6938249991054723E-6</v>
      </c>
      <c r="P745" s="4">
        <f>SUM($O$235:O745)</f>
        <v>1.0816052731792763E-3</v>
      </c>
      <c r="Q745" s="5">
        <f t="shared" si="174"/>
        <v>-1.4654482203839956E-6</v>
      </c>
      <c r="R745" s="4">
        <f>SUM($Q$54:Q745)*0.1+$O$8</f>
        <v>-7.2810166680718113E-5</v>
      </c>
      <c r="S745" s="4">
        <f>SUM($R$235:R745)</f>
        <v>1.5953117609372292E-2</v>
      </c>
      <c r="T745">
        <f t="shared" si="175"/>
        <v>7.2829866230836576E-5</v>
      </c>
      <c r="U745">
        <f t="shared" si="176"/>
        <v>1.5989741443357786E-2</v>
      </c>
      <c r="X745" s="1"/>
    </row>
    <row r="746" spans="1:24" x14ac:dyDescent="0.25">
      <c r="A746" s="7"/>
      <c r="B746">
        <f t="shared" si="161"/>
        <v>69.200000000000344</v>
      </c>
      <c r="C746">
        <f t="shared" si="162"/>
        <v>0</v>
      </c>
      <c r="D746">
        <f t="shared" si="163"/>
        <v>1141.3195647927887</v>
      </c>
      <c r="E746">
        <f t="shared" si="164"/>
        <v>-470.54008188738692</v>
      </c>
      <c r="F746">
        <f t="shared" si="165"/>
        <v>0</v>
      </c>
      <c r="G746">
        <f t="shared" si="166"/>
        <v>9081.4235804264063</v>
      </c>
      <c r="H746">
        <f t="shared" si="167"/>
        <v>22027.467600500429</v>
      </c>
      <c r="I746">
        <f t="shared" si="168"/>
        <v>23826.069401775461</v>
      </c>
      <c r="J746" s="41">
        <f t="shared" si="169"/>
        <v>1234.5113679676626</v>
      </c>
      <c r="K746">
        <f t="shared" si="170"/>
        <v>8.9885314838355495</v>
      </c>
      <c r="L746">
        <f t="shared" si="171"/>
        <v>0</v>
      </c>
      <c r="M746" s="41">
        <f t="shared" si="172"/>
        <v>8.9885314838355495</v>
      </c>
      <c r="N746" s="5">
        <f t="shared" si="173"/>
        <v>-6.0105666667130811E-7</v>
      </c>
      <c r="O746" s="4">
        <f>SUM($N$54:N746)*0.1+$O$30</f>
        <v>-1.7539306657726031E-6</v>
      </c>
      <c r="P746" s="4">
        <f>SUM($O$235:O746)</f>
        <v>1.0798513425135036E-3</v>
      </c>
      <c r="Q746" s="5">
        <f t="shared" si="174"/>
        <v>-1.4578943635778929E-6</v>
      </c>
      <c r="R746" s="4">
        <f>SUM($Q$54:Q746)*0.1+$O$8</f>
        <v>-7.2955956117075875E-5</v>
      </c>
      <c r="S746" s="4">
        <f>SUM($R$235:R746)</f>
        <v>1.5880161653255214E-2</v>
      </c>
      <c r="T746">
        <f t="shared" si="175"/>
        <v>7.2977036153416364E-5</v>
      </c>
      <c r="U746">
        <f t="shared" si="176"/>
        <v>1.5916834266129855E-2</v>
      </c>
      <c r="X746" s="1"/>
    </row>
    <row r="747" spans="1:24" x14ac:dyDescent="0.25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1141.3195647927887</v>
      </c>
      <c r="E747">
        <f t="shared" si="164"/>
        <v>-470.54008188738692</v>
      </c>
      <c r="F747">
        <f t="shared" si="165"/>
        <v>0</v>
      </c>
      <c r="G747">
        <f t="shared" si="166"/>
        <v>9034.3695722376724</v>
      </c>
      <c r="H747">
        <f t="shared" si="167"/>
        <v>21913.335644021157</v>
      </c>
      <c r="I747">
        <f t="shared" si="168"/>
        <v>23702.618264978704</v>
      </c>
      <c r="J747" s="41">
        <f t="shared" si="169"/>
        <v>1234.5113679676626</v>
      </c>
      <c r="K747">
        <f t="shared" si="170"/>
        <v>8.9419587818467665</v>
      </c>
      <c r="L747">
        <f t="shared" si="171"/>
        <v>0</v>
      </c>
      <c r="M747" s="41">
        <f t="shared" si="172"/>
        <v>8.9419587818467665</v>
      </c>
      <c r="N747" s="5">
        <f t="shared" si="173"/>
        <v>-5.9794238342430679E-7</v>
      </c>
      <c r="O747" s="4">
        <f>SUM($N$54:N747)*0.1+$O$30</f>
        <v>-1.8137249041150339E-6</v>
      </c>
      <c r="P747" s="4">
        <f>SUM($O$235:O747)</f>
        <v>1.0780376176093886E-3</v>
      </c>
      <c r="Q747" s="5">
        <f t="shared" si="174"/>
        <v>-1.4503405067717903E-6</v>
      </c>
      <c r="R747" s="4">
        <f>SUM($Q$54:Q747)*0.1+$O$8</f>
        <v>-7.3100990167753062E-5</v>
      </c>
      <c r="S747" s="4">
        <f>SUM($R$235:R747)</f>
        <v>1.5807060663087461E-2</v>
      </c>
      <c r="T747">
        <f t="shared" si="175"/>
        <v>7.3123487071759212E-5</v>
      </c>
      <c r="U747">
        <f t="shared" si="176"/>
        <v>1.5843778965622689E-2</v>
      </c>
      <c r="X747" s="1"/>
    </row>
    <row r="748" spans="1:24" x14ac:dyDescent="0.25">
      <c r="A748" s="7"/>
      <c r="B748">
        <f t="shared" si="177"/>
        <v>69.400000000000333</v>
      </c>
      <c r="C748">
        <f t="shared" si="162"/>
        <v>0</v>
      </c>
      <c r="D748">
        <f t="shared" si="163"/>
        <v>1141.3195647927887</v>
      </c>
      <c r="E748">
        <f t="shared" si="164"/>
        <v>-470.54008188738692</v>
      </c>
      <c r="F748">
        <f t="shared" si="165"/>
        <v>0</v>
      </c>
      <c r="G748">
        <f t="shared" si="166"/>
        <v>8987.3155640489349</v>
      </c>
      <c r="H748">
        <f t="shared" si="167"/>
        <v>21799.203687541885</v>
      </c>
      <c r="I748">
        <f t="shared" si="168"/>
        <v>23579.167128181944</v>
      </c>
      <c r="J748" s="41">
        <f t="shared" si="169"/>
        <v>1234.5113679676626</v>
      </c>
      <c r="K748">
        <f t="shared" si="170"/>
        <v>8.8953860798579836</v>
      </c>
      <c r="L748">
        <f t="shared" si="171"/>
        <v>0</v>
      </c>
      <c r="M748" s="41">
        <f t="shared" si="172"/>
        <v>8.8953860798579836</v>
      </c>
      <c r="N748" s="5">
        <f t="shared" si="173"/>
        <v>-5.9482810017730525E-7</v>
      </c>
      <c r="O748" s="4">
        <f>SUM($N$54:N748)*0.1+$O$30</f>
        <v>-1.8732077141327645E-6</v>
      </c>
      <c r="P748" s="4">
        <f>SUM($O$235:O748)</f>
        <v>1.0761644098952559E-3</v>
      </c>
      <c r="Q748" s="5">
        <f t="shared" si="174"/>
        <v>-1.4427866499656876E-6</v>
      </c>
      <c r="R748" s="4">
        <f>SUM($Q$54:Q748)*0.1+$O$8</f>
        <v>-7.3245268832749621E-5</v>
      </c>
      <c r="S748" s="4">
        <f>SUM($R$235:R748)</f>
        <v>1.573381539425471E-2</v>
      </c>
      <c r="T748">
        <f t="shared" si="175"/>
        <v>7.3269218049069204E-5</v>
      </c>
      <c r="U748">
        <f t="shared" si="176"/>
        <v>1.5770576295672006E-2</v>
      </c>
      <c r="X748" s="1"/>
    </row>
    <row r="749" spans="1:24" x14ac:dyDescent="0.25">
      <c r="A749" s="7"/>
      <c r="B749">
        <f t="shared" si="177"/>
        <v>69.500000000000327</v>
      </c>
      <c r="C749">
        <f t="shared" si="162"/>
        <v>0</v>
      </c>
      <c r="D749">
        <f t="shared" si="163"/>
        <v>1141.3195647927887</v>
      </c>
      <c r="E749">
        <f t="shared" si="164"/>
        <v>-470.54008188738692</v>
      </c>
      <c r="F749">
        <f t="shared" si="165"/>
        <v>0</v>
      </c>
      <c r="G749">
        <f t="shared" si="166"/>
        <v>8940.2615558601992</v>
      </c>
      <c r="H749">
        <f t="shared" si="167"/>
        <v>21685.071731062599</v>
      </c>
      <c r="I749">
        <f t="shared" si="168"/>
        <v>23455.715991385172</v>
      </c>
      <c r="J749" s="41">
        <f t="shared" si="169"/>
        <v>1234.5113679676626</v>
      </c>
      <c r="K749">
        <f t="shared" si="170"/>
        <v>8.8488133778691953</v>
      </c>
      <c r="L749">
        <f t="shared" si="171"/>
        <v>0</v>
      </c>
      <c r="M749" s="41">
        <f t="shared" si="172"/>
        <v>8.8488133778691953</v>
      </c>
      <c r="N749" s="5">
        <f t="shared" si="173"/>
        <v>-5.9171381693030372E-7</v>
      </c>
      <c r="O749" s="4">
        <f>SUM($N$54:N749)*0.1+$O$30</f>
        <v>-1.9323790958257953E-6</v>
      </c>
      <c r="P749" s="4">
        <f>SUM($O$235:O749)</f>
        <v>1.0742320307994301E-3</v>
      </c>
      <c r="Q749" s="5">
        <f t="shared" si="174"/>
        <v>-1.4352327931595839E-6</v>
      </c>
      <c r="R749" s="4">
        <f>SUM($Q$54:Q749)*0.1+$O$8</f>
        <v>-7.3388792112065552E-5</v>
      </c>
      <c r="S749" s="4">
        <f>SUM($R$235:R749)</f>
        <v>1.5660426602142646E-2</v>
      </c>
      <c r="T749">
        <f t="shared" si="175"/>
        <v>7.341422816210737E-5</v>
      </c>
      <c r="U749">
        <f t="shared" si="176"/>
        <v>1.5697227010433804E-2</v>
      </c>
      <c r="X749" s="1"/>
    </row>
    <row r="750" spans="1:24" x14ac:dyDescent="0.25">
      <c r="A750" s="7"/>
      <c r="B750">
        <f t="shared" si="177"/>
        <v>69.600000000000321</v>
      </c>
      <c r="C750">
        <f t="shared" si="162"/>
        <v>0</v>
      </c>
      <c r="D750">
        <f t="shared" si="163"/>
        <v>1141.3195647927887</v>
      </c>
      <c r="E750">
        <f t="shared" si="164"/>
        <v>-470.54008188738692</v>
      </c>
      <c r="F750">
        <f t="shared" si="165"/>
        <v>0</v>
      </c>
      <c r="G750">
        <f t="shared" si="166"/>
        <v>8893.2075476714635</v>
      </c>
      <c r="H750">
        <f t="shared" si="167"/>
        <v>21570.939774583327</v>
      </c>
      <c r="I750">
        <f t="shared" si="168"/>
        <v>23332.264854588415</v>
      </c>
      <c r="J750" s="41">
        <f t="shared" si="169"/>
        <v>1234.5113679676626</v>
      </c>
      <c r="K750">
        <f t="shared" si="170"/>
        <v>8.8022406758804124</v>
      </c>
      <c r="L750">
        <f t="shared" si="171"/>
        <v>0</v>
      </c>
      <c r="M750" s="41">
        <f t="shared" si="172"/>
        <v>8.8022406758804124</v>
      </c>
      <c r="N750" s="5">
        <f t="shared" si="173"/>
        <v>-5.8859953368330229E-7</v>
      </c>
      <c r="O750" s="4">
        <f>SUM($N$54:N750)*0.1+$O$30</f>
        <v>-1.9912390491941257E-6</v>
      </c>
      <c r="P750" s="4">
        <f>SUM($O$235:O750)</f>
        <v>1.072240791750236E-3</v>
      </c>
      <c r="Q750" s="5">
        <f t="shared" si="174"/>
        <v>-1.427678936353481E-6</v>
      </c>
      <c r="R750" s="4">
        <f>SUM($Q$54:Q750)*0.1+$O$8</f>
        <v>-7.3531560005700908E-5</v>
      </c>
      <c r="S750" s="4">
        <f>SUM($R$235:R750)</f>
        <v>1.5586895042136945E-2</v>
      </c>
      <c r="T750">
        <f t="shared" si="175"/>
        <v>7.3558516500966958E-5</v>
      </c>
      <c r="U750">
        <f t="shared" si="176"/>
        <v>1.5623731864381391E-2</v>
      </c>
      <c r="X750" s="1"/>
    </row>
    <row r="751" spans="1:24" x14ac:dyDescent="0.25">
      <c r="A751" s="7"/>
      <c r="B751">
        <f t="shared" si="177"/>
        <v>69.700000000000315</v>
      </c>
      <c r="C751">
        <f t="shared" si="162"/>
        <v>0</v>
      </c>
      <c r="D751">
        <f t="shared" si="163"/>
        <v>1141.3195647927887</v>
      </c>
      <c r="E751">
        <f t="shared" si="164"/>
        <v>-470.54008188738692</v>
      </c>
      <c r="F751">
        <f t="shared" si="165"/>
        <v>0</v>
      </c>
      <c r="G751">
        <f t="shared" si="166"/>
        <v>8846.1535394827279</v>
      </c>
      <c r="H751">
        <f t="shared" si="167"/>
        <v>21456.807818104055</v>
      </c>
      <c r="I751">
        <f t="shared" si="168"/>
        <v>23208.813717791654</v>
      </c>
      <c r="J751" s="41">
        <f t="shared" si="169"/>
        <v>1234.5113679676626</v>
      </c>
      <c r="K751">
        <f t="shared" si="170"/>
        <v>8.7556679738916277</v>
      </c>
      <c r="L751">
        <f t="shared" si="171"/>
        <v>0</v>
      </c>
      <c r="M751" s="41">
        <f t="shared" si="172"/>
        <v>8.7556679738916277</v>
      </c>
      <c r="N751" s="5">
        <f t="shared" si="173"/>
        <v>-5.8548525043630086E-7</v>
      </c>
      <c r="O751" s="4">
        <f>SUM($N$54:N751)*0.1+$O$30</f>
        <v>-2.0497875742377557E-6</v>
      </c>
      <c r="P751" s="4">
        <f>SUM($O$235:O751)</f>
        <v>1.0701910041759984E-3</v>
      </c>
      <c r="Q751" s="5">
        <f t="shared" si="174"/>
        <v>-1.4201250795473783E-6</v>
      </c>
      <c r="R751" s="4">
        <f>SUM($Q$54:Q751)*0.1+$O$8</f>
        <v>-7.3673572513655608E-5</v>
      </c>
      <c r="S751" s="4">
        <f>SUM($R$235:R751)</f>
        <v>1.5513221469623289E-2</v>
      </c>
      <c r="T751">
        <f t="shared" si="175"/>
        <v>7.3702082168853082E-5</v>
      </c>
      <c r="U751">
        <f t="shared" si="176"/>
        <v>1.5550091612302487E-2</v>
      </c>
      <c r="X751" s="1"/>
    </row>
    <row r="752" spans="1:24" x14ac:dyDescent="0.25">
      <c r="A752" s="7"/>
      <c r="B752">
        <f t="shared" si="177"/>
        <v>69.80000000000031</v>
      </c>
      <c r="C752">
        <f t="shared" si="162"/>
        <v>0</v>
      </c>
      <c r="D752">
        <f t="shared" si="163"/>
        <v>1141.3195647927887</v>
      </c>
      <c r="E752">
        <f t="shared" si="164"/>
        <v>-470.54008188738692</v>
      </c>
      <c r="F752">
        <f t="shared" si="165"/>
        <v>0</v>
      </c>
      <c r="G752">
        <f t="shared" si="166"/>
        <v>8799.0995312939904</v>
      </c>
      <c r="H752">
        <f t="shared" si="167"/>
        <v>21342.675861624783</v>
      </c>
      <c r="I752">
        <f t="shared" si="168"/>
        <v>23085.362580994894</v>
      </c>
      <c r="J752" s="41">
        <f t="shared" si="169"/>
        <v>1234.5113679676626</v>
      </c>
      <c r="K752">
        <f t="shared" si="170"/>
        <v>8.7090952719028447</v>
      </c>
      <c r="L752">
        <f t="shared" si="171"/>
        <v>0</v>
      </c>
      <c r="M752" s="41">
        <f t="shared" si="172"/>
        <v>8.7090952719028447</v>
      </c>
      <c r="N752" s="5">
        <f t="shared" si="173"/>
        <v>-5.8237096718929932E-7</v>
      </c>
      <c r="O752" s="4">
        <f>SUM($N$54:N752)*0.1+$O$30</f>
        <v>-2.1080246709566855E-6</v>
      </c>
      <c r="P752" s="4">
        <f>SUM($O$235:O752)</f>
        <v>1.0680829795050417E-3</v>
      </c>
      <c r="Q752" s="5">
        <f t="shared" si="174"/>
        <v>-1.4125712227412754E-6</v>
      </c>
      <c r="R752" s="4">
        <f>SUM($Q$54:Q752)*0.1+$O$8</f>
        <v>-7.3814829635929734E-5</v>
      </c>
      <c r="S752" s="4">
        <f>SUM($R$235:R752)</f>
        <v>1.5439406639987359E-2</v>
      </c>
      <c r="T752">
        <f t="shared" si="175"/>
        <v>7.3844924281867155E-5</v>
      </c>
      <c r="U752">
        <f t="shared" si="176"/>
        <v>1.547630700929631E-2</v>
      </c>
      <c r="X752" s="1"/>
    </row>
    <row r="753" spans="1:24" x14ac:dyDescent="0.25">
      <c r="A753" s="7"/>
      <c r="B753">
        <f t="shared" si="177"/>
        <v>69.900000000000304</v>
      </c>
      <c r="C753">
        <f t="shared" si="162"/>
        <v>0</v>
      </c>
      <c r="D753">
        <f t="shared" si="163"/>
        <v>1141.3195647927887</v>
      </c>
      <c r="E753">
        <f t="shared" si="164"/>
        <v>-470.54008188738692</v>
      </c>
      <c r="F753">
        <f t="shared" si="165"/>
        <v>0</v>
      </c>
      <c r="G753">
        <f t="shared" si="166"/>
        <v>8752.0455231052547</v>
      </c>
      <c r="H753">
        <f t="shared" si="167"/>
        <v>21228.543905145511</v>
      </c>
      <c r="I753">
        <f t="shared" si="168"/>
        <v>22961.911444198136</v>
      </c>
      <c r="J753" s="41">
        <f t="shared" si="169"/>
        <v>1234.5113679676626</v>
      </c>
      <c r="K753">
        <f t="shared" si="170"/>
        <v>8.6625225699140618</v>
      </c>
      <c r="L753">
        <f t="shared" si="171"/>
        <v>0</v>
      </c>
      <c r="M753" s="41">
        <f t="shared" si="172"/>
        <v>8.6625225699140618</v>
      </c>
      <c r="N753" s="5">
        <f t="shared" si="173"/>
        <v>-5.7925668394229779E-7</v>
      </c>
      <c r="O753" s="4">
        <f>SUM($N$54:N753)*0.1+$O$30</f>
        <v>-2.1659503393509152E-6</v>
      </c>
      <c r="P753" s="4">
        <f>SUM($O$235:O753)</f>
        <v>1.0659170291656907E-3</v>
      </c>
      <c r="Q753" s="5">
        <f t="shared" si="174"/>
        <v>-1.4050173659351727E-6</v>
      </c>
      <c r="R753" s="4">
        <f>SUM($Q$54:Q753)*0.1+$O$8</f>
        <v>-7.3955331372523231E-5</v>
      </c>
      <c r="S753" s="4">
        <f>SUM($R$235:R753)</f>
        <v>1.5365451308614836E-2</v>
      </c>
      <c r="T753">
        <f t="shared" si="175"/>
        <v>7.3987041968795133E-5</v>
      </c>
      <c r="U753">
        <f t="shared" si="176"/>
        <v>1.5402378810770717E-2</v>
      </c>
      <c r="X753" s="1"/>
    </row>
    <row r="754" spans="1:24" x14ac:dyDescent="0.25">
      <c r="A754" s="7"/>
      <c r="B754">
        <f t="shared" si="177"/>
        <v>70.000000000000298</v>
      </c>
      <c r="C754">
        <f t="shared" si="162"/>
        <v>0</v>
      </c>
      <c r="D754">
        <f t="shared" si="163"/>
        <v>1141.3195647927887</v>
      </c>
      <c r="E754">
        <f t="shared" si="164"/>
        <v>-470.54008188738692</v>
      </c>
      <c r="F754">
        <f t="shared" si="165"/>
        <v>0</v>
      </c>
      <c r="G754">
        <f t="shared" si="166"/>
        <v>8704.991514916519</v>
      </c>
      <c r="H754">
        <f t="shared" si="167"/>
        <v>21114.411948666238</v>
      </c>
      <c r="I754">
        <f t="shared" si="168"/>
        <v>22838.460307401379</v>
      </c>
      <c r="J754" s="41">
        <f t="shared" si="169"/>
        <v>1234.5113679676626</v>
      </c>
      <c r="K754">
        <f t="shared" si="170"/>
        <v>8.6159498679252788</v>
      </c>
      <c r="L754">
        <f t="shared" si="171"/>
        <v>0</v>
      </c>
      <c r="M754" s="41">
        <f t="shared" si="172"/>
        <v>8.6159498679252788</v>
      </c>
      <c r="N754" s="5">
        <f t="shared" si="173"/>
        <v>-5.7614240069529636E-7</v>
      </c>
      <c r="O754" s="4">
        <f>SUM($N$54:N754)*0.1+$O$30</f>
        <v>-2.2235645794204448E-6</v>
      </c>
      <c r="P754" s="4">
        <f>SUM($O$235:O754)</f>
        <v>1.0636934645862702E-3</v>
      </c>
      <c r="Q754" s="5">
        <f t="shared" si="174"/>
        <v>-1.3974635091290701E-6</v>
      </c>
      <c r="R754" s="4">
        <f>SUM($Q$54:Q754)*0.1+$O$8</f>
        <v>-7.4095077723436155E-5</v>
      </c>
      <c r="S754" s="4">
        <f>SUM($R$235:R754)</f>
        <v>1.5291356230891399E-2</v>
      </c>
      <c r="T754">
        <f t="shared" si="175"/>
        <v>7.4128434370900474E-5</v>
      </c>
      <c r="U754">
        <f t="shared" si="176"/>
        <v>1.5328307772439355E-2</v>
      </c>
      <c r="X754" s="1"/>
    </row>
    <row r="755" spans="1:24" x14ac:dyDescent="0.25">
      <c r="A755" s="7"/>
      <c r="B755">
        <f t="shared" si="177"/>
        <v>70.100000000000293</v>
      </c>
      <c r="C755">
        <f t="shared" si="162"/>
        <v>0</v>
      </c>
      <c r="D755">
        <f t="shared" si="163"/>
        <v>1141.3195647927887</v>
      </c>
      <c r="E755">
        <f t="shared" si="164"/>
        <v>-470.54008188738692</v>
      </c>
      <c r="F755">
        <f t="shared" si="165"/>
        <v>0</v>
      </c>
      <c r="G755">
        <f t="shared" si="166"/>
        <v>8657.9375067277833</v>
      </c>
      <c r="H755">
        <f t="shared" si="167"/>
        <v>21000.27999218697</v>
      </c>
      <c r="I755">
        <f t="shared" si="168"/>
        <v>22715.009170604622</v>
      </c>
      <c r="J755" s="41">
        <f t="shared" si="169"/>
        <v>1234.5113679676626</v>
      </c>
      <c r="K755">
        <f t="shared" si="170"/>
        <v>8.5693771659364959</v>
      </c>
      <c r="L755">
        <f t="shared" si="171"/>
        <v>0</v>
      </c>
      <c r="M755" s="41">
        <f t="shared" si="172"/>
        <v>8.5693771659364959</v>
      </c>
      <c r="N755" s="5">
        <f t="shared" si="173"/>
        <v>-5.7302811744829493E-7</v>
      </c>
      <c r="O755" s="4">
        <f>SUM($N$54:N755)*0.1+$O$30</f>
        <v>-2.2808673911652744E-6</v>
      </c>
      <c r="P755" s="4">
        <f>SUM($O$235:O755)</f>
        <v>1.0614125971951049E-3</v>
      </c>
      <c r="Q755" s="5">
        <f t="shared" si="174"/>
        <v>-1.3899096523229674E-6</v>
      </c>
      <c r="R755" s="4">
        <f>SUM($Q$54:Q755)*0.1+$O$8</f>
        <v>-7.4234068688668476E-5</v>
      </c>
      <c r="S755" s="4">
        <f>SUM($R$235:R755)</f>
        <v>1.521712216220273E-2</v>
      </c>
      <c r="T755">
        <f t="shared" si="175"/>
        <v>7.4269100641720655E-5</v>
      </c>
      <c r="U755">
        <f t="shared" si="176"/>
        <v>1.5254094650318843E-2</v>
      </c>
      <c r="X755" s="1"/>
    </row>
    <row r="756" spans="1:24" x14ac:dyDescent="0.25">
      <c r="A756" s="7"/>
      <c r="B756">
        <f t="shared" si="177"/>
        <v>70.200000000000287</v>
      </c>
      <c r="C756">
        <f t="shared" si="162"/>
        <v>0</v>
      </c>
      <c r="D756">
        <f t="shared" si="163"/>
        <v>1141.3195647927887</v>
      </c>
      <c r="E756">
        <f t="shared" si="164"/>
        <v>-470.54008188738692</v>
      </c>
      <c r="F756">
        <f t="shared" si="165"/>
        <v>0</v>
      </c>
      <c r="G756">
        <f t="shared" si="166"/>
        <v>8610.8834985390477</v>
      </c>
      <c r="H756">
        <f t="shared" si="167"/>
        <v>20886.148035707698</v>
      </c>
      <c r="I756">
        <f t="shared" si="168"/>
        <v>22591.558033807862</v>
      </c>
      <c r="J756" s="41">
        <f t="shared" si="169"/>
        <v>1234.5113679676626</v>
      </c>
      <c r="K756">
        <f t="shared" si="170"/>
        <v>8.522804463947713</v>
      </c>
      <c r="L756">
        <f t="shared" si="171"/>
        <v>0</v>
      </c>
      <c r="M756" s="41">
        <f t="shared" si="172"/>
        <v>8.522804463947713</v>
      </c>
      <c r="N756" s="5">
        <f t="shared" si="173"/>
        <v>-5.699138342012935E-7</v>
      </c>
      <c r="O756" s="4">
        <f>SUM($N$54:N756)*0.1+$O$30</f>
        <v>-2.3378587745854038E-6</v>
      </c>
      <c r="P756" s="4">
        <f>SUM($O$235:O756)</f>
        <v>1.0590747384205195E-3</v>
      </c>
      <c r="Q756" s="5">
        <f t="shared" si="174"/>
        <v>-1.3823557955168647E-6</v>
      </c>
      <c r="R756" s="4">
        <f>SUM($Q$54:Q756)*0.1+$O$8</f>
        <v>-7.4372304268220169E-5</v>
      </c>
      <c r="S756" s="4">
        <f>SUM($R$235:R756)</f>
        <v>1.514274985793451E-2</v>
      </c>
      <c r="T756">
        <f t="shared" si="175"/>
        <v>7.4409039946868186E-5</v>
      </c>
      <c r="U756">
        <f t="shared" si="176"/>
        <v>1.5179740200725969E-2</v>
      </c>
      <c r="X756" s="1"/>
    </row>
    <row r="757" spans="1:24" x14ac:dyDescent="0.25">
      <c r="A757" s="7"/>
      <c r="B757">
        <f t="shared" si="177"/>
        <v>70.300000000000281</v>
      </c>
      <c r="C757">
        <f t="shared" si="162"/>
        <v>0</v>
      </c>
      <c r="D757">
        <f t="shared" si="163"/>
        <v>1141.3195647927887</v>
      </c>
      <c r="E757">
        <f t="shared" si="164"/>
        <v>-470.54008188738692</v>
      </c>
      <c r="F757">
        <f t="shared" si="165"/>
        <v>0</v>
      </c>
      <c r="G757">
        <f t="shared" si="166"/>
        <v>8563.8294903503102</v>
      </c>
      <c r="H757">
        <f t="shared" si="167"/>
        <v>20772.016079228426</v>
      </c>
      <c r="I757">
        <f t="shared" si="168"/>
        <v>22468.106897011105</v>
      </c>
      <c r="J757" s="41">
        <f t="shared" si="169"/>
        <v>1234.5113679676626</v>
      </c>
      <c r="K757">
        <f t="shared" si="170"/>
        <v>8.47623176195893</v>
      </c>
      <c r="L757">
        <f t="shared" si="171"/>
        <v>0</v>
      </c>
      <c r="M757" s="41">
        <f t="shared" si="172"/>
        <v>8.47623176195893</v>
      </c>
      <c r="N757" s="5">
        <f t="shared" si="173"/>
        <v>-5.6679955095429186E-7</v>
      </c>
      <c r="O757" s="4">
        <f>SUM($N$54:N757)*0.1+$O$30</f>
        <v>-2.3945387296808331E-6</v>
      </c>
      <c r="P757" s="4">
        <f>SUM($O$235:O757)</f>
        <v>1.0566801996908387E-3</v>
      </c>
      <c r="Q757" s="5">
        <f t="shared" si="174"/>
        <v>-1.3748019387107621E-6</v>
      </c>
      <c r="R757" s="4">
        <f>SUM($Q$54:Q757)*0.1+$O$8</f>
        <v>-7.4509784462091261E-5</v>
      </c>
      <c r="S757" s="4">
        <f>SUM($R$235:R757)</f>
        <v>1.5068240073472419E-2</v>
      </c>
      <c r="T757">
        <f t="shared" si="175"/>
        <v>7.454825146383541E-5</v>
      </c>
      <c r="U757">
        <f t="shared" si="176"/>
        <v>1.5105245180274922E-2</v>
      </c>
      <c r="X757" s="1"/>
    </row>
    <row r="758" spans="1:24" x14ac:dyDescent="0.25">
      <c r="A758" s="7"/>
      <c r="B758">
        <f t="shared" si="177"/>
        <v>70.400000000000276</v>
      </c>
      <c r="C758">
        <f t="shared" si="162"/>
        <v>0</v>
      </c>
      <c r="D758">
        <f t="shared" si="163"/>
        <v>1141.3195647927887</v>
      </c>
      <c r="E758">
        <f t="shared" si="164"/>
        <v>-470.54008188738692</v>
      </c>
      <c r="F758">
        <f t="shared" si="165"/>
        <v>0</v>
      </c>
      <c r="G758">
        <f t="shared" si="166"/>
        <v>8516.7754821615745</v>
      </c>
      <c r="H758">
        <f t="shared" si="167"/>
        <v>20657.884122749139</v>
      </c>
      <c r="I758">
        <f t="shared" si="168"/>
        <v>22344.655760214333</v>
      </c>
      <c r="J758" s="41">
        <f t="shared" si="169"/>
        <v>1234.5113679676626</v>
      </c>
      <c r="K758">
        <f t="shared" si="170"/>
        <v>8.4296590599701418</v>
      </c>
      <c r="L758">
        <f t="shared" si="171"/>
        <v>0</v>
      </c>
      <c r="M758" s="41">
        <f t="shared" si="172"/>
        <v>8.4296590599701418</v>
      </c>
      <c r="N758" s="5">
        <f t="shared" si="173"/>
        <v>-5.6368526770729043E-7</v>
      </c>
      <c r="O758" s="4">
        <f>SUM($N$54:N758)*0.1+$O$30</f>
        <v>-2.4509072564515619E-6</v>
      </c>
      <c r="P758" s="4">
        <f>SUM($O$235:O758)</f>
        <v>1.0542292924343871E-3</v>
      </c>
      <c r="Q758" s="5">
        <f t="shared" si="174"/>
        <v>-1.3672480819046583E-6</v>
      </c>
      <c r="R758" s="4">
        <f>SUM($Q$54:Q758)*0.1+$O$8</f>
        <v>-7.4646509270281751E-5</v>
      </c>
      <c r="S758" s="4">
        <f>SUM($R$235:R758)</f>
        <v>1.4993593564202138E-2</v>
      </c>
      <c r="T758">
        <f t="shared" si="175"/>
        <v>7.4686734381802938E-5</v>
      </c>
      <c r="U758">
        <f t="shared" si="176"/>
        <v>1.503061034587453E-2</v>
      </c>
      <c r="X758" s="1"/>
    </row>
    <row r="759" spans="1:24" x14ac:dyDescent="0.25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1141.3195647927887</v>
      </c>
      <c r="E759">
        <f t="shared" ref="E759:E822" si="180">IF(B759&lt;$B$41,$B$14,IF(AND($B$41&lt;=B759,B759&lt;$B$41+$G$8),$B$14+$B$17,$B$14+$B$17+$B$11))</f>
        <v>-470.54008188738692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8469.7214739728388</v>
      </c>
      <c r="H759">
        <f t="shared" ref="H759:H822" si="183">IF(B759&lt;$B$41,-$B$13*B759,IF(AND($B$41&lt;=B759,B759&lt;=$B$41+$G$8),-$B$13*B759+(-B759+B746)*B721,-$B$13*B759+(-B759+$B$41)*$B$16+(-B759+$B$41+$G$8)*$B$10))</f>
        <v>20543.752166269867</v>
      </c>
      <c r="I759">
        <f t="shared" ref="I759:I822" si="184">SQRT(SUMSQ(H759,G759))</f>
        <v>22221.204623417572</v>
      </c>
      <c r="J759" s="41">
        <f t="shared" ref="J759:J822" si="185">SQRT(SUMSQ(D759:E759))</f>
        <v>1234.5113679676626</v>
      </c>
      <c r="K759">
        <f t="shared" ref="K759:K822" si="186">32*I759/(PI()*$G$13^3)</f>
        <v>8.383086357981357</v>
      </c>
      <c r="L759">
        <f t="shared" ref="L759:L822" si="187">16*F759/(PI()*$G$13^3)*$G$23</f>
        <v>0</v>
      </c>
      <c r="M759" s="41">
        <f t="shared" ref="M759:M822" si="188">SQRT(K759^2+3*L759^2)</f>
        <v>8.383086357981357</v>
      </c>
      <c r="N759" s="5">
        <f t="shared" ref="N759:N822" si="189">-G759/($G$15*$B$42)</f>
        <v>-5.60570984460289E-7</v>
      </c>
      <c r="O759" s="4">
        <f>SUM($N$54:N759)*0.1+$O$30</f>
        <v>-2.5069643548975906E-6</v>
      </c>
      <c r="P759" s="4">
        <f>SUM($O$235:O759)</f>
        <v>1.0517223280794895E-3</v>
      </c>
      <c r="Q759" s="5">
        <f t="shared" ref="Q759:Q822" si="190">-H759/($B$42*$G$15)</f>
        <v>-1.3596942250985555E-6</v>
      </c>
      <c r="R759" s="4">
        <f>SUM($Q$54:Q759)*0.1+$O$8</f>
        <v>-7.4782478692791613E-5</v>
      </c>
      <c r="S759" s="4">
        <f>SUM($R$235:R759)</f>
        <v>1.4918811085509347E-2</v>
      </c>
      <c r="T759">
        <f t="shared" ref="T759:T822" si="191">SQRT(SUMSQ(O759,R759))</f>
        <v>7.482448790145215E-5</v>
      </c>
      <c r="U759">
        <f t="shared" ref="U759:U822" si="192">SQRT(S759^2+P759^2)</f>
        <v>1.4955836454725544E-2</v>
      </c>
      <c r="X759" s="1"/>
    </row>
    <row r="760" spans="1:24" x14ac:dyDescent="0.25">
      <c r="A760" s="7"/>
      <c r="B760">
        <f t="shared" si="177"/>
        <v>70.600000000000264</v>
      </c>
      <c r="C760">
        <f t="shared" si="178"/>
        <v>0</v>
      </c>
      <c r="D760">
        <f t="shared" si="179"/>
        <v>1141.3195647927887</v>
      </c>
      <c r="E760">
        <f t="shared" si="180"/>
        <v>-470.54008188738692</v>
      </c>
      <c r="F760">
        <f t="shared" si="181"/>
        <v>0</v>
      </c>
      <c r="G760">
        <f t="shared" si="182"/>
        <v>8422.6674657841031</v>
      </c>
      <c r="H760">
        <f t="shared" si="183"/>
        <v>20429.620209790595</v>
      </c>
      <c r="I760">
        <f t="shared" si="184"/>
        <v>22097.753486620815</v>
      </c>
      <c r="J760" s="41">
        <f t="shared" si="185"/>
        <v>1234.5113679676626</v>
      </c>
      <c r="K760">
        <f t="shared" si="186"/>
        <v>8.3365136559925759</v>
      </c>
      <c r="L760">
        <f t="shared" si="187"/>
        <v>0</v>
      </c>
      <c r="M760" s="41">
        <f t="shared" si="188"/>
        <v>8.3365136559925759</v>
      </c>
      <c r="N760" s="5">
        <f t="shared" si="189"/>
        <v>-5.5745670121328757E-7</v>
      </c>
      <c r="O760" s="4">
        <f>SUM($N$54:N760)*0.1+$O$30</f>
        <v>-2.5627100250189196E-6</v>
      </c>
      <c r="P760" s="4">
        <f>SUM($O$235:O760)</f>
        <v>1.0491596180544707E-3</v>
      </c>
      <c r="Q760" s="5">
        <f t="shared" si="190"/>
        <v>-1.3521403682924528E-6</v>
      </c>
      <c r="R760" s="4">
        <f>SUM($Q$54:Q760)*0.1+$O$8</f>
        <v>-7.4917692729620873E-5</v>
      </c>
      <c r="S760" s="4">
        <f>SUM($R$235:R760)</f>
        <v>1.4843893392779726E-2</v>
      </c>
      <c r="T760">
        <f t="shared" si="191"/>
        <v>7.4961511234781142E-5</v>
      </c>
      <c r="U760">
        <f t="shared" si="192"/>
        <v>1.488092426431792E-2</v>
      </c>
      <c r="X760" s="1"/>
    </row>
    <row r="761" spans="1:24" x14ac:dyDescent="0.25">
      <c r="A761" s="7"/>
      <c r="B761">
        <f t="shared" si="177"/>
        <v>70.700000000000259</v>
      </c>
      <c r="C761">
        <f t="shared" si="178"/>
        <v>0</v>
      </c>
      <c r="D761">
        <f t="shared" si="179"/>
        <v>1141.3195647927887</v>
      </c>
      <c r="E761">
        <f t="shared" si="180"/>
        <v>-470.54008188738692</v>
      </c>
      <c r="F761">
        <f t="shared" si="181"/>
        <v>0</v>
      </c>
      <c r="G761">
        <f t="shared" si="182"/>
        <v>8375.6134575953656</v>
      </c>
      <c r="H761">
        <f t="shared" si="183"/>
        <v>20315.488253311327</v>
      </c>
      <c r="I761">
        <f t="shared" si="184"/>
        <v>21974.302349824058</v>
      </c>
      <c r="J761" s="41">
        <f t="shared" si="185"/>
        <v>1234.5113679676626</v>
      </c>
      <c r="K761">
        <f t="shared" si="186"/>
        <v>8.2899409540037929</v>
      </c>
      <c r="L761">
        <f t="shared" si="187"/>
        <v>0</v>
      </c>
      <c r="M761" s="41">
        <f t="shared" si="188"/>
        <v>8.2899409540037929</v>
      </c>
      <c r="N761" s="5">
        <f t="shared" si="189"/>
        <v>-5.5434241796628593E-7</v>
      </c>
      <c r="O761" s="4">
        <f>SUM($N$54:N761)*0.1+$O$30</f>
        <v>-2.6181442668155481E-6</v>
      </c>
      <c r="P761" s="4">
        <f>SUM($O$235:O761)</f>
        <v>1.0465414737876552E-3</v>
      </c>
      <c r="Q761" s="5">
        <f t="shared" si="190"/>
        <v>-1.3445865114863503E-6</v>
      </c>
      <c r="R761" s="4">
        <f>SUM($Q$54:Q761)*0.1+$O$8</f>
        <v>-7.5052151380769505E-5</v>
      </c>
      <c r="S761" s="4">
        <f>SUM($R$235:R761)</f>
        <v>1.4768841241398956E-2</v>
      </c>
      <c r="T761">
        <f t="shared" si="191"/>
        <v>7.5097803604924428E-5</v>
      </c>
      <c r="U761">
        <f t="shared" si="192"/>
        <v>1.4805874532428143E-2</v>
      </c>
      <c r="X761" s="1"/>
    </row>
    <row r="762" spans="1:24" x14ac:dyDescent="0.25">
      <c r="A762" s="7"/>
      <c r="B762">
        <f t="shared" si="177"/>
        <v>70.800000000000253</v>
      </c>
      <c r="C762">
        <f t="shared" si="178"/>
        <v>0</v>
      </c>
      <c r="D762">
        <f t="shared" si="179"/>
        <v>1141.3195647927887</v>
      </c>
      <c r="E762">
        <f t="shared" si="180"/>
        <v>-470.54008188738692</v>
      </c>
      <c r="F762">
        <f t="shared" si="181"/>
        <v>0</v>
      </c>
      <c r="G762">
        <f t="shared" si="182"/>
        <v>8328.5594494066299</v>
      </c>
      <c r="H762">
        <f t="shared" si="183"/>
        <v>20201.356296832055</v>
      </c>
      <c r="I762">
        <f t="shared" si="184"/>
        <v>21850.851213027297</v>
      </c>
      <c r="J762" s="41">
        <f t="shared" si="185"/>
        <v>1234.5113679676626</v>
      </c>
      <c r="K762">
        <f t="shared" si="186"/>
        <v>8.2433682520150082</v>
      </c>
      <c r="L762">
        <f t="shared" si="187"/>
        <v>0</v>
      </c>
      <c r="M762" s="41">
        <f t="shared" si="188"/>
        <v>8.2433682520150082</v>
      </c>
      <c r="N762" s="5">
        <f t="shared" si="189"/>
        <v>-5.512281347192845E-7</v>
      </c>
      <c r="O762" s="4">
        <f>SUM($N$54:N762)*0.1+$O$30</f>
        <v>-2.6732670802874765E-6</v>
      </c>
      <c r="P762" s="4">
        <f>SUM($O$235:O762)</f>
        <v>1.0438682067073677E-3</v>
      </c>
      <c r="Q762" s="5">
        <f t="shared" si="190"/>
        <v>-1.3370326546802474E-6</v>
      </c>
      <c r="R762" s="4">
        <f>SUM($Q$54:Q762)*0.1+$O$8</f>
        <v>-7.5185854646237535E-5</v>
      </c>
      <c r="S762" s="4">
        <f>SUM($R$235:R762)</f>
        <v>1.4693655386752718E-2</v>
      </c>
      <c r="T762">
        <f t="shared" si="191"/>
        <v>7.5233364245976049E-5</v>
      </c>
      <c r="U762">
        <f t="shared" si="192"/>
        <v>1.4730688017116567E-2</v>
      </c>
      <c r="X762" s="1"/>
    </row>
    <row r="763" spans="1:24" x14ac:dyDescent="0.25">
      <c r="A763" s="7"/>
      <c r="B763">
        <f t="shared" si="177"/>
        <v>70.900000000000247</v>
      </c>
      <c r="C763">
        <f t="shared" si="178"/>
        <v>0</v>
      </c>
      <c r="D763">
        <f t="shared" si="179"/>
        <v>1141.3195647927887</v>
      </c>
      <c r="E763">
        <f t="shared" si="180"/>
        <v>-470.54008188738692</v>
      </c>
      <c r="F763">
        <f t="shared" si="181"/>
        <v>0</v>
      </c>
      <c r="G763">
        <f t="shared" si="182"/>
        <v>8281.5054412178943</v>
      </c>
      <c r="H763">
        <f t="shared" si="183"/>
        <v>20087.224340352783</v>
      </c>
      <c r="I763">
        <f t="shared" si="184"/>
        <v>21727.40007623054</v>
      </c>
      <c r="J763" s="41">
        <f t="shared" si="185"/>
        <v>1234.5113679676626</v>
      </c>
      <c r="K763">
        <f t="shared" si="186"/>
        <v>8.1967955500262253</v>
      </c>
      <c r="L763">
        <f t="shared" si="187"/>
        <v>0</v>
      </c>
      <c r="M763" s="41">
        <f t="shared" si="188"/>
        <v>8.1967955500262253</v>
      </c>
      <c r="N763" s="5">
        <f t="shared" si="189"/>
        <v>-5.4811385147228307E-7</v>
      </c>
      <c r="O763" s="4">
        <f>SUM($N$54:N763)*0.1+$O$30</f>
        <v>-2.7280784654347052E-6</v>
      </c>
      <c r="P763" s="4">
        <f>SUM($O$235:O763)</f>
        <v>1.041140128241933E-3</v>
      </c>
      <c r="Q763" s="5">
        <f t="shared" si="190"/>
        <v>-1.3294787978741448E-6</v>
      </c>
      <c r="R763" s="4">
        <f>SUM($Q$54:Q763)*0.1+$O$8</f>
        <v>-7.5318802526024963E-5</v>
      </c>
      <c r="S763" s="4">
        <f>SUM($R$235:R763)</f>
        <v>1.4618336584226694E-2</v>
      </c>
      <c r="T763">
        <f t="shared" si="191"/>
        <v>7.5368192402816146E-5</v>
      </c>
      <c r="U763">
        <f t="shared" si="192"/>
        <v>1.4655365476724769E-2</v>
      </c>
      <c r="X763" s="1"/>
    </row>
    <row r="764" spans="1:24" x14ac:dyDescent="0.25">
      <c r="A764" s="7"/>
      <c r="B764">
        <f t="shared" si="177"/>
        <v>71.000000000000242</v>
      </c>
      <c r="C764">
        <f t="shared" si="178"/>
        <v>0</v>
      </c>
      <c r="D764">
        <f t="shared" si="179"/>
        <v>1141.3195647927887</v>
      </c>
      <c r="E764">
        <f t="shared" si="180"/>
        <v>-470.54008188738692</v>
      </c>
      <c r="F764">
        <f t="shared" si="181"/>
        <v>0</v>
      </c>
      <c r="G764">
        <f t="shared" si="182"/>
        <v>8234.4514330291586</v>
      </c>
      <c r="H764">
        <f t="shared" si="183"/>
        <v>19973.092383873511</v>
      </c>
      <c r="I764">
        <f t="shared" si="184"/>
        <v>21603.94893943378</v>
      </c>
      <c r="J764" s="41">
        <f t="shared" si="185"/>
        <v>1234.5113679676626</v>
      </c>
      <c r="K764">
        <f t="shared" si="186"/>
        <v>8.1502228480374423</v>
      </c>
      <c r="L764">
        <f t="shared" si="187"/>
        <v>0</v>
      </c>
      <c r="M764" s="41">
        <f t="shared" si="188"/>
        <v>8.1502228480374423</v>
      </c>
      <c r="N764" s="5">
        <f t="shared" si="189"/>
        <v>-5.4499956822528164E-7</v>
      </c>
      <c r="O764" s="4">
        <f>SUM($N$54:N764)*0.1+$O$30</f>
        <v>-2.7825784222572334E-6</v>
      </c>
      <c r="P764" s="4">
        <f>SUM($O$235:O764)</f>
        <v>1.0383575498196759E-3</v>
      </c>
      <c r="Q764" s="5">
        <f t="shared" si="190"/>
        <v>-1.3219249410680419E-6</v>
      </c>
      <c r="R764" s="4">
        <f>SUM($Q$54:Q764)*0.1+$O$8</f>
        <v>-7.5450995020131764E-5</v>
      </c>
      <c r="S764" s="4">
        <f>SUM($R$235:R764)</f>
        <v>1.4542885589206562E-2</v>
      </c>
      <c r="T764">
        <f t="shared" si="191"/>
        <v>7.550228733094091E-5</v>
      </c>
      <c r="U764">
        <f t="shared" si="192"/>
        <v>1.4579907669872928E-2</v>
      </c>
      <c r="X764" s="1"/>
    </row>
    <row r="765" spans="1:24" x14ac:dyDescent="0.25">
      <c r="A765" s="7"/>
      <c r="B765">
        <f t="shared" si="177"/>
        <v>71.100000000000236</v>
      </c>
      <c r="C765">
        <f t="shared" si="178"/>
        <v>0</v>
      </c>
      <c r="D765">
        <f t="shared" si="179"/>
        <v>1141.3195647927887</v>
      </c>
      <c r="E765">
        <f t="shared" si="180"/>
        <v>-470.54008188738692</v>
      </c>
      <c r="F765">
        <f t="shared" si="181"/>
        <v>0</v>
      </c>
      <c r="G765">
        <f t="shared" si="182"/>
        <v>8187.3974248404229</v>
      </c>
      <c r="H765">
        <f t="shared" si="183"/>
        <v>19858.960427394239</v>
      </c>
      <c r="I765">
        <f t="shared" si="184"/>
        <v>21480.497802637023</v>
      </c>
      <c r="J765" s="41">
        <f t="shared" si="185"/>
        <v>1234.5113679676626</v>
      </c>
      <c r="K765">
        <f t="shared" si="186"/>
        <v>8.1036501460486594</v>
      </c>
      <c r="L765">
        <f t="shared" si="187"/>
        <v>0</v>
      </c>
      <c r="M765" s="41">
        <f t="shared" si="188"/>
        <v>8.1036501460486594</v>
      </c>
      <c r="N765" s="5">
        <f t="shared" si="189"/>
        <v>-5.4188528497828021E-7</v>
      </c>
      <c r="O765" s="4">
        <f>SUM($N$54:N765)*0.1+$O$30</f>
        <v>-2.8367669507550615E-6</v>
      </c>
      <c r="P765" s="4">
        <f>SUM($O$235:O765)</f>
        <v>1.0355207828689208E-3</v>
      </c>
      <c r="Q765" s="5">
        <f t="shared" si="190"/>
        <v>-1.3143710842619392E-6</v>
      </c>
      <c r="R765" s="4">
        <f>SUM($Q$54:Q765)*0.1+$O$8</f>
        <v>-7.5582432128557962E-5</v>
      </c>
      <c r="S765" s="4">
        <f>SUM($R$235:R765)</f>
        <v>1.4467303157078004E-2</v>
      </c>
      <c r="T765">
        <f t="shared" si="191"/>
        <v>7.5635648296295895E-5</v>
      </c>
      <c r="U765">
        <f t="shared" si="192"/>
        <v>1.4504315355457239E-2</v>
      </c>
      <c r="X765" s="1"/>
    </row>
    <row r="766" spans="1:24" x14ac:dyDescent="0.25">
      <c r="A766" s="7"/>
      <c r="B766">
        <f t="shared" si="177"/>
        <v>71.20000000000023</v>
      </c>
      <c r="C766">
        <f t="shared" si="178"/>
        <v>0</v>
      </c>
      <c r="D766">
        <f t="shared" si="179"/>
        <v>1141.3195647927887</v>
      </c>
      <c r="E766">
        <f t="shared" si="180"/>
        <v>-470.54008188738692</v>
      </c>
      <c r="F766">
        <f t="shared" si="181"/>
        <v>0</v>
      </c>
      <c r="G766">
        <f t="shared" si="182"/>
        <v>8140.3434166516854</v>
      </c>
      <c r="H766">
        <f t="shared" si="183"/>
        <v>19744.828470914967</v>
      </c>
      <c r="I766">
        <f t="shared" si="184"/>
        <v>21357.046665840262</v>
      </c>
      <c r="J766" s="41">
        <f t="shared" si="185"/>
        <v>1234.5113679676626</v>
      </c>
      <c r="K766">
        <f t="shared" si="186"/>
        <v>8.0570774440598765</v>
      </c>
      <c r="L766">
        <f t="shared" si="187"/>
        <v>0</v>
      </c>
      <c r="M766" s="41">
        <f t="shared" si="188"/>
        <v>8.0570774440598765</v>
      </c>
      <c r="N766" s="5">
        <f t="shared" si="189"/>
        <v>-5.3877100173127857E-7</v>
      </c>
      <c r="O766" s="4">
        <f>SUM($N$54:N766)*0.1+$O$30</f>
        <v>-2.8906440509281891E-6</v>
      </c>
      <c r="P766" s="4">
        <f>SUM($O$235:O766)</f>
        <v>1.0326301388179926E-3</v>
      </c>
      <c r="Q766" s="5">
        <f t="shared" si="190"/>
        <v>-1.3068172274558365E-6</v>
      </c>
      <c r="R766" s="4">
        <f>SUM($Q$54:Q766)*0.1+$O$8</f>
        <v>-7.5713113851303532E-5</v>
      </c>
      <c r="S766" s="4">
        <f>SUM($R$235:R766)</f>
        <v>1.4391590043226701E-2</v>
      </c>
      <c r="T766">
        <f t="shared" si="191"/>
        <v>7.5768274575112359E-5</v>
      </c>
      <c r="U766">
        <f t="shared" si="192"/>
        <v>1.442858929264733E-2</v>
      </c>
      <c r="X766" s="1"/>
    </row>
    <row r="767" spans="1:24" x14ac:dyDescent="0.25">
      <c r="A767" s="7"/>
      <c r="B767">
        <f t="shared" si="177"/>
        <v>71.300000000000225</v>
      </c>
      <c r="C767">
        <f t="shared" si="178"/>
        <v>0</v>
      </c>
      <c r="D767">
        <f t="shared" si="179"/>
        <v>1141.3195647927887</v>
      </c>
      <c r="E767">
        <f t="shared" si="180"/>
        <v>-470.54008188738692</v>
      </c>
      <c r="F767">
        <f t="shared" si="181"/>
        <v>0</v>
      </c>
      <c r="G767">
        <f t="shared" si="182"/>
        <v>8093.2894084629497</v>
      </c>
      <c r="H767">
        <f t="shared" si="183"/>
        <v>19630.69651443568</v>
      </c>
      <c r="I767">
        <f t="shared" si="184"/>
        <v>21233.59552904349</v>
      </c>
      <c r="J767" s="41">
        <f t="shared" si="185"/>
        <v>1234.5113679676626</v>
      </c>
      <c r="K767">
        <f t="shared" si="186"/>
        <v>8.0105047420710882</v>
      </c>
      <c r="L767">
        <f t="shared" si="187"/>
        <v>0</v>
      </c>
      <c r="M767" s="41">
        <f t="shared" si="188"/>
        <v>8.0105047420710882</v>
      </c>
      <c r="N767" s="5">
        <f t="shared" si="189"/>
        <v>-5.3565671848427714E-7</v>
      </c>
      <c r="O767" s="4">
        <f>SUM($N$54:N767)*0.1+$O$30</f>
        <v>-2.9442097227766166E-6</v>
      </c>
      <c r="P767" s="4">
        <f>SUM($O$235:O767)</f>
        <v>1.0296859290952159E-3</v>
      </c>
      <c r="Q767" s="5">
        <f t="shared" si="190"/>
        <v>-1.2992633706497328E-6</v>
      </c>
      <c r="R767" s="4">
        <f>SUM($Q$54:Q767)*0.1+$O$8</f>
        <v>-7.5843040188368501E-5</v>
      </c>
      <c r="S767" s="4">
        <f>SUM($R$235:R767)</f>
        <v>1.4315747003038332E-2</v>
      </c>
      <c r="T767">
        <f t="shared" si="191"/>
        <v>7.5900165453747018E-5</v>
      </c>
      <c r="U767">
        <f t="shared" si="192"/>
        <v>1.4352730240883706E-2</v>
      </c>
      <c r="X767" s="1"/>
    </row>
    <row r="768" spans="1:24" x14ac:dyDescent="0.25">
      <c r="A768" s="7"/>
      <c r="B768">
        <f t="shared" si="177"/>
        <v>71.400000000000219</v>
      </c>
      <c r="C768">
        <f t="shared" si="178"/>
        <v>0</v>
      </c>
      <c r="D768">
        <f t="shared" si="179"/>
        <v>1141.3195647927887</v>
      </c>
      <c r="E768">
        <f t="shared" si="180"/>
        <v>-470.54008188738692</v>
      </c>
      <c r="F768">
        <f t="shared" si="181"/>
        <v>0</v>
      </c>
      <c r="G768">
        <f t="shared" si="182"/>
        <v>8046.235400274214</v>
      </c>
      <c r="H768">
        <f t="shared" si="183"/>
        <v>19516.564557956408</v>
      </c>
      <c r="I768">
        <f t="shared" si="184"/>
        <v>21110.144392246733</v>
      </c>
      <c r="J768" s="41">
        <f t="shared" si="185"/>
        <v>1234.5113679676626</v>
      </c>
      <c r="K768">
        <f t="shared" si="186"/>
        <v>7.9639320400823053</v>
      </c>
      <c r="L768">
        <f t="shared" si="187"/>
        <v>0</v>
      </c>
      <c r="M768" s="41">
        <f t="shared" si="188"/>
        <v>7.9639320400823053</v>
      </c>
      <c r="N768" s="5">
        <f t="shared" si="189"/>
        <v>-5.3254243523727571E-7</v>
      </c>
      <c r="O768" s="4">
        <f>SUM($N$54:N768)*0.1+$O$30</f>
        <v>-2.9974639663003448E-6</v>
      </c>
      <c r="P768" s="4">
        <f>SUM($O$235:O768)</f>
        <v>1.0266884651289156E-3</v>
      </c>
      <c r="Q768" s="5">
        <f t="shared" si="190"/>
        <v>-1.2917095138436299E-6</v>
      </c>
      <c r="R768" s="4">
        <f>SUM($Q$54:Q768)*0.1+$O$8</f>
        <v>-7.5972211139752868E-5</v>
      </c>
      <c r="S768" s="4">
        <f>SUM($R$235:R768)</f>
        <v>1.423977479189858E-2</v>
      </c>
      <c r="T768">
        <f t="shared" si="191"/>
        <v>7.6031320228524637E-5</v>
      </c>
      <c r="U768">
        <f t="shared" si="192"/>
        <v>1.4276738959875222E-2</v>
      </c>
      <c r="X768" s="1"/>
    </row>
    <row r="769" spans="1:24" x14ac:dyDescent="0.25">
      <c r="A769" s="7"/>
      <c r="B769">
        <f t="shared" si="177"/>
        <v>71.500000000000213</v>
      </c>
      <c r="C769">
        <f t="shared" si="178"/>
        <v>0</v>
      </c>
      <c r="D769">
        <f t="shared" si="179"/>
        <v>1141.3195647927887</v>
      </c>
      <c r="E769">
        <f t="shared" si="180"/>
        <v>-470.54008188738692</v>
      </c>
      <c r="F769">
        <f t="shared" si="181"/>
        <v>0</v>
      </c>
      <c r="G769">
        <f t="shared" si="182"/>
        <v>7999.1813920854784</v>
      </c>
      <c r="H769">
        <f t="shared" si="183"/>
        <v>19402.432601477136</v>
      </c>
      <c r="I769">
        <f t="shared" si="184"/>
        <v>20986.693255449973</v>
      </c>
      <c r="J769" s="41">
        <f t="shared" si="185"/>
        <v>1234.5113679676626</v>
      </c>
      <c r="K769">
        <f t="shared" si="186"/>
        <v>7.9173593380935205</v>
      </c>
      <c r="L769">
        <f t="shared" si="187"/>
        <v>0</v>
      </c>
      <c r="M769" s="41">
        <f t="shared" si="188"/>
        <v>7.9173593380935205</v>
      </c>
      <c r="N769" s="5">
        <f t="shared" si="189"/>
        <v>-5.2942815199027428E-7</v>
      </c>
      <c r="O769" s="4">
        <f>SUM($N$54:N769)*0.1+$O$30</f>
        <v>-3.0504067814993721E-6</v>
      </c>
      <c r="P769" s="4">
        <f>SUM($O$235:O769)</f>
        <v>1.0236380583474162E-3</v>
      </c>
      <c r="Q769" s="5">
        <f t="shared" si="190"/>
        <v>-1.2841556570375273E-6</v>
      </c>
      <c r="R769" s="4">
        <f>SUM($Q$54:Q769)*0.1+$O$8</f>
        <v>-7.6100626705456607E-5</v>
      </c>
      <c r="S769" s="4">
        <f>SUM($R$235:R769)</f>
        <v>1.4163674165193122E-2</v>
      </c>
      <c r="T769">
        <f t="shared" si="191"/>
        <v>7.6161738205583729E-5</v>
      </c>
      <c r="U769">
        <f t="shared" si="192"/>
        <v>1.4200616209596553E-2</v>
      </c>
      <c r="X769" s="1"/>
    </row>
    <row r="770" spans="1:24" x14ac:dyDescent="0.25">
      <c r="A770" s="7"/>
      <c r="B770">
        <f t="shared" si="177"/>
        <v>71.600000000000207</v>
      </c>
      <c r="C770">
        <f t="shared" si="178"/>
        <v>0</v>
      </c>
      <c r="D770">
        <f t="shared" si="179"/>
        <v>1141.3195647927887</v>
      </c>
      <c r="E770">
        <f t="shared" si="180"/>
        <v>-470.54008188738692</v>
      </c>
      <c r="F770">
        <f t="shared" si="181"/>
        <v>0</v>
      </c>
      <c r="G770">
        <f t="shared" si="182"/>
        <v>7952.1273838967409</v>
      </c>
      <c r="H770">
        <f t="shared" si="183"/>
        <v>19288.300644997893</v>
      </c>
      <c r="I770">
        <f t="shared" si="184"/>
        <v>20863.242118653241</v>
      </c>
      <c r="J770" s="41">
        <f t="shared" si="185"/>
        <v>1234.5113679676626</v>
      </c>
      <c r="K770">
        <f t="shared" si="186"/>
        <v>7.8707866361047483</v>
      </c>
      <c r="L770">
        <f t="shared" si="187"/>
        <v>0</v>
      </c>
      <c r="M770" s="41">
        <f t="shared" si="188"/>
        <v>7.8707866361047483</v>
      </c>
      <c r="N770" s="5">
        <f t="shared" si="189"/>
        <v>-5.2631386874327264E-7</v>
      </c>
      <c r="O770" s="4">
        <f>SUM($N$54:N770)*0.1+$O$30</f>
        <v>-3.1030381683736997E-6</v>
      </c>
      <c r="P770" s="4">
        <f>SUM($O$235:O770)</f>
        <v>1.0205350201790424E-3</v>
      </c>
      <c r="Q770" s="5">
        <f t="shared" si="190"/>
        <v>-1.2766018002314263E-6</v>
      </c>
      <c r="R770" s="4">
        <f>SUM($Q$54:Q770)*0.1+$O$8</f>
        <v>-7.6228286885479744E-5</v>
      </c>
      <c r="S770" s="4">
        <f>SUM($R$235:R770)</f>
        <v>1.4087445878307642E-2</v>
      </c>
      <c r="T770">
        <f t="shared" si="191"/>
        <v>7.6291418700725355E-5</v>
      </c>
      <c r="U770">
        <f t="shared" si="192"/>
        <v>1.412436275028572E-2</v>
      </c>
      <c r="X770" s="1"/>
    </row>
    <row r="771" spans="1:24" x14ac:dyDescent="0.25">
      <c r="A771" s="7"/>
      <c r="B771">
        <f t="shared" si="177"/>
        <v>71.700000000000202</v>
      </c>
      <c r="C771">
        <f t="shared" si="178"/>
        <v>0</v>
      </c>
      <c r="D771">
        <f t="shared" si="179"/>
        <v>1141.3195647927887</v>
      </c>
      <c r="E771">
        <f t="shared" si="180"/>
        <v>-470.54008188738692</v>
      </c>
      <c r="F771">
        <f t="shared" si="181"/>
        <v>0</v>
      </c>
      <c r="G771">
        <f t="shared" si="182"/>
        <v>7905.0733757080052</v>
      </c>
      <c r="H771">
        <f t="shared" si="183"/>
        <v>19174.168688518621</v>
      </c>
      <c r="I771">
        <f t="shared" si="184"/>
        <v>20739.79098185648</v>
      </c>
      <c r="J771" s="41">
        <f t="shared" si="185"/>
        <v>1234.5113679676626</v>
      </c>
      <c r="K771">
        <f t="shared" si="186"/>
        <v>7.8242139341159644</v>
      </c>
      <c r="L771">
        <f t="shared" si="187"/>
        <v>0</v>
      </c>
      <c r="M771" s="41">
        <f t="shared" si="188"/>
        <v>7.8242139341159644</v>
      </c>
      <c r="N771" s="5">
        <f t="shared" si="189"/>
        <v>-5.2319958549627121E-7</v>
      </c>
      <c r="O771" s="4">
        <f>SUM($N$54:N771)*0.1+$O$30</f>
        <v>-3.1553581269233267E-6</v>
      </c>
      <c r="P771" s="4">
        <f>SUM($O$235:O771)</f>
        <v>1.017379662052119E-3</v>
      </c>
      <c r="Q771" s="5">
        <f t="shared" si="190"/>
        <v>-1.2690479434253236E-6</v>
      </c>
      <c r="R771" s="4">
        <f>SUM($Q$54:Q771)*0.1+$O$8</f>
        <v>-7.6355191679822253E-5</v>
      </c>
      <c r="S771" s="4">
        <f>SUM($R$235:R771)</f>
        <v>1.4011090686627821E-2</v>
      </c>
      <c r="T771">
        <f t="shared" si="191"/>
        <v>7.6420361039264515E-5</v>
      </c>
      <c r="U771">
        <f t="shared" si="192"/>
        <v>1.4047979342441607E-2</v>
      </c>
      <c r="X771" s="1"/>
    </row>
    <row r="772" spans="1:24" x14ac:dyDescent="0.25">
      <c r="A772" s="7"/>
      <c r="B772">
        <f t="shared" si="177"/>
        <v>71.800000000000196</v>
      </c>
      <c r="C772">
        <f t="shared" si="178"/>
        <v>0</v>
      </c>
      <c r="D772">
        <f t="shared" si="179"/>
        <v>1141.3195647927887</v>
      </c>
      <c r="E772">
        <f t="shared" si="180"/>
        <v>-470.54008188738692</v>
      </c>
      <c r="F772">
        <f t="shared" si="181"/>
        <v>0</v>
      </c>
      <c r="G772">
        <f t="shared" si="182"/>
        <v>7858.0193675192695</v>
      </c>
      <c r="H772">
        <f t="shared" si="183"/>
        <v>19060.036732039353</v>
      </c>
      <c r="I772">
        <f t="shared" si="184"/>
        <v>20616.339845059727</v>
      </c>
      <c r="J772" s="41">
        <f t="shared" si="185"/>
        <v>1234.5113679676626</v>
      </c>
      <c r="K772">
        <f t="shared" si="186"/>
        <v>7.7776412321271824</v>
      </c>
      <c r="L772">
        <f t="shared" si="187"/>
        <v>0</v>
      </c>
      <c r="M772" s="41">
        <f t="shared" si="188"/>
        <v>7.7776412321271824</v>
      </c>
      <c r="N772" s="5">
        <f t="shared" si="189"/>
        <v>-5.2008530224926978E-7</v>
      </c>
      <c r="O772" s="4">
        <f>SUM($N$54:N772)*0.1+$O$30</f>
        <v>-3.2073666571482533E-6</v>
      </c>
      <c r="P772" s="4">
        <f>SUM($O$235:O772)</f>
        <v>1.0141722953949707E-3</v>
      </c>
      <c r="Q772" s="5">
        <f t="shared" si="190"/>
        <v>-1.2614940866192212E-6</v>
      </c>
      <c r="R772" s="4">
        <f>SUM($Q$54:Q772)*0.1+$O$8</f>
        <v>-7.648134108848416E-5</v>
      </c>
      <c r="S772" s="4">
        <f>SUM($R$235:R772)</f>
        <v>1.3934609345539337E-2</v>
      </c>
      <c r="T772">
        <f t="shared" si="191"/>
        <v>7.6548564555884666E-5</v>
      </c>
      <c r="U772">
        <f t="shared" si="192"/>
        <v>1.3971466746821499E-2</v>
      </c>
      <c r="X772" s="1"/>
    </row>
    <row r="773" spans="1:24" x14ac:dyDescent="0.25">
      <c r="A773" s="7"/>
      <c r="B773">
        <f t="shared" si="177"/>
        <v>71.90000000000019</v>
      </c>
      <c r="C773">
        <f t="shared" si="178"/>
        <v>0</v>
      </c>
      <c r="D773">
        <f t="shared" si="179"/>
        <v>1141.3195647927887</v>
      </c>
      <c r="E773">
        <f t="shared" si="180"/>
        <v>-470.54008188738692</v>
      </c>
      <c r="F773">
        <f t="shared" si="181"/>
        <v>0</v>
      </c>
      <c r="G773">
        <f t="shared" si="182"/>
        <v>7810.9653593305338</v>
      </c>
      <c r="H773">
        <f t="shared" si="183"/>
        <v>18945.90477556008</v>
      </c>
      <c r="I773">
        <f t="shared" si="184"/>
        <v>20492.888708262966</v>
      </c>
      <c r="J773" s="41">
        <f t="shared" si="185"/>
        <v>1234.5113679676626</v>
      </c>
      <c r="K773">
        <f t="shared" si="186"/>
        <v>7.7310685301383986</v>
      </c>
      <c r="L773">
        <f t="shared" si="187"/>
        <v>0</v>
      </c>
      <c r="M773" s="41">
        <f t="shared" si="188"/>
        <v>7.7310685301383986</v>
      </c>
      <c r="N773" s="5">
        <f t="shared" si="189"/>
        <v>-5.1697101900226835E-7</v>
      </c>
      <c r="O773" s="4">
        <f>SUM($N$54:N773)*0.1+$O$30</f>
        <v>-3.2590637590484801E-6</v>
      </c>
      <c r="P773" s="4">
        <f>SUM($O$235:O773)</f>
        <v>1.0109132316359223E-3</v>
      </c>
      <c r="Q773" s="5">
        <f t="shared" si="190"/>
        <v>-1.2539402298131183E-6</v>
      </c>
      <c r="R773" s="4">
        <f>SUM($Q$54:Q773)*0.1+$O$8</f>
        <v>-7.6606735111465465E-5</v>
      </c>
      <c r="S773" s="4">
        <f>SUM($R$235:R773)</f>
        <v>1.3858002610427873E-2</v>
      </c>
      <c r="T773">
        <f t="shared" si="191"/>
        <v>7.6676028594494769E-5</v>
      </c>
      <c r="U773">
        <f t="shared" si="192"/>
        <v>1.389482572443866E-2</v>
      </c>
      <c r="X773" s="1"/>
    </row>
    <row r="774" spans="1:24" x14ac:dyDescent="0.25">
      <c r="A774" s="7"/>
      <c r="B774">
        <f t="shared" si="177"/>
        <v>72.000000000000185</v>
      </c>
      <c r="C774">
        <f t="shared" si="178"/>
        <v>0</v>
      </c>
      <c r="D774">
        <f t="shared" si="179"/>
        <v>1141.3195647927887</v>
      </c>
      <c r="E774">
        <f t="shared" si="180"/>
        <v>-470.54008188738692</v>
      </c>
      <c r="F774">
        <f t="shared" si="181"/>
        <v>0</v>
      </c>
      <c r="G774">
        <f t="shared" si="182"/>
        <v>7763.9113511418</v>
      </c>
      <c r="H774">
        <f t="shared" si="183"/>
        <v>18831.772819080808</v>
      </c>
      <c r="I774">
        <f t="shared" si="184"/>
        <v>20369.437571466209</v>
      </c>
      <c r="J774" s="41">
        <f t="shared" si="185"/>
        <v>1234.5113679676626</v>
      </c>
      <c r="K774">
        <f t="shared" si="186"/>
        <v>7.6844958281496165</v>
      </c>
      <c r="L774">
        <f t="shared" si="187"/>
        <v>0</v>
      </c>
      <c r="M774" s="41">
        <f t="shared" si="188"/>
        <v>7.6844958281496165</v>
      </c>
      <c r="N774" s="5">
        <f t="shared" si="189"/>
        <v>-5.1385673575526702E-7</v>
      </c>
      <c r="O774" s="4">
        <f>SUM($N$54:N774)*0.1+$O$30</f>
        <v>-3.3104494326240069E-6</v>
      </c>
      <c r="P774" s="4">
        <f>SUM($O$235:O774)</f>
        <v>1.0076027822032982E-3</v>
      </c>
      <c r="Q774" s="5">
        <f t="shared" si="190"/>
        <v>-1.2463863730070156E-6</v>
      </c>
      <c r="R774" s="4">
        <f>SUM($Q$54:Q774)*0.1+$O$8</f>
        <v>-7.6731373748766142E-5</v>
      </c>
      <c r="S774" s="4">
        <f>SUM($R$235:R774)</f>
        <v>1.3781271236679106E-2</v>
      </c>
      <c r="T774">
        <f t="shared" si="191"/>
        <v>7.6802752508089181E-5</v>
      </c>
      <c r="U774">
        <f t="shared" si="192"/>
        <v>1.3818057036559904E-2</v>
      </c>
      <c r="X774" s="1"/>
    </row>
    <row r="775" spans="1:24" x14ac:dyDescent="0.25">
      <c r="A775" s="7"/>
      <c r="B775">
        <f t="shared" si="177"/>
        <v>72.100000000000179</v>
      </c>
      <c r="C775">
        <f t="shared" si="178"/>
        <v>0</v>
      </c>
      <c r="D775">
        <f t="shared" si="179"/>
        <v>1141.3195647927887</v>
      </c>
      <c r="E775">
        <f t="shared" si="180"/>
        <v>-470.54008188738692</v>
      </c>
      <c r="F775">
        <f t="shared" si="181"/>
        <v>0</v>
      </c>
      <c r="G775">
        <f t="shared" si="182"/>
        <v>7716.8573429530625</v>
      </c>
      <c r="H775">
        <f t="shared" si="183"/>
        <v>18717.640862601536</v>
      </c>
      <c r="I775">
        <f t="shared" si="184"/>
        <v>20245.986434669448</v>
      </c>
      <c r="J775" s="41">
        <f t="shared" si="185"/>
        <v>1234.5113679676626</v>
      </c>
      <c r="K775">
        <f t="shared" si="186"/>
        <v>7.6379231261608327</v>
      </c>
      <c r="L775">
        <f t="shared" si="187"/>
        <v>0</v>
      </c>
      <c r="M775" s="41">
        <f t="shared" si="188"/>
        <v>7.6379231261608327</v>
      </c>
      <c r="N775" s="5">
        <f t="shared" si="189"/>
        <v>-5.1074245250826538E-7</v>
      </c>
      <c r="O775" s="4">
        <f>SUM($N$54:N775)*0.1+$O$30</f>
        <v>-3.3615236778748336E-6</v>
      </c>
      <c r="P775" s="4">
        <f>SUM($O$235:O775)</f>
        <v>1.0042412585254234E-3</v>
      </c>
      <c r="Q775" s="5">
        <f t="shared" si="190"/>
        <v>-1.2388325162009129E-6</v>
      </c>
      <c r="R775" s="4">
        <f>SUM($Q$54:Q775)*0.1+$O$8</f>
        <v>-7.6855257000386218E-5</v>
      </c>
      <c r="S775" s="4">
        <f>SUM($R$235:R775)</f>
        <v>1.3704415979678719E-2</v>
      </c>
      <c r="T775">
        <f t="shared" si="191"/>
        <v>7.6928735658610221E-5</v>
      </c>
      <c r="U775">
        <f t="shared" si="192"/>
        <v>1.3741161444703215E-2</v>
      </c>
      <c r="X775" s="1"/>
    </row>
    <row r="776" spans="1:24" x14ac:dyDescent="0.25">
      <c r="A776" s="7"/>
      <c r="B776">
        <f t="shared" si="177"/>
        <v>72.200000000000173</v>
      </c>
      <c r="C776">
        <f t="shared" si="178"/>
        <v>0</v>
      </c>
      <c r="D776">
        <f t="shared" si="179"/>
        <v>1141.3195647927887</v>
      </c>
      <c r="E776">
        <f t="shared" si="180"/>
        <v>-470.54008188738692</v>
      </c>
      <c r="F776">
        <f t="shared" si="181"/>
        <v>0</v>
      </c>
      <c r="G776">
        <f t="shared" si="182"/>
        <v>7669.803334764325</v>
      </c>
      <c r="H776">
        <f t="shared" si="183"/>
        <v>18603.508906122253</v>
      </c>
      <c r="I776">
        <f t="shared" si="184"/>
        <v>20122.535297872681</v>
      </c>
      <c r="J776" s="41">
        <f t="shared" si="185"/>
        <v>1234.5113679676626</v>
      </c>
      <c r="K776">
        <f t="shared" si="186"/>
        <v>7.5913504241720453</v>
      </c>
      <c r="L776">
        <f t="shared" si="187"/>
        <v>0</v>
      </c>
      <c r="M776" s="41">
        <f t="shared" si="188"/>
        <v>7.5913504241720453</v>
      </c>
      <c r="N776" s="5">
        <f t="shared" si="189"/>
        <v>-5.0762816926126385E-7</v>
      </c>
      <c r="O776" s="4">
        <f>SUM($N$54:N776)*0.1+$O$30</f>
        <v>-3.4122864948009601E-6</v>
      </c>
      <c r="P776" s="4">
        <f>SUM($O$235:O776)</f>
        <v>1.0008289720306225E-3</v>
      </c>
      <c r="Q776" s="5">
        <f t="shared" si="190"/>
        <v>-1.2312786593948094E-6</v>
      </c>
      <c r="R776" s="4">
        <f>SUM($Q$54:Q776)*0.1+$O$8</f>
        <v>-7.6978384866325719E-5</v>
      </c>
      <c r="S776" s="4">
        <f>SUM($R$235:R776)</f>
        <v>1.3627437594812393E-2</v>
      </c>
      <c r="T776">
        <f t="shared" si="191"/>
        <v>7.7053977416813253E-5</v>
      </c>
      <c r="U776">
        <f t="shared" si="192"/>
        <v>1.3664139710635355E-2</v>
      </c>
      <c r="X776" s="1"/>
    </row>
    <row r="777" spans="1:24" x14ac:dyDescent="0.25">
      <c r="A777" s="7"/>
      <c r="B777">
        <f t="shared" si="177"/>
        <v>72.300000000000168</v>
      </c>
      <c r="C777">
        <f t="shared" si="178"/>
        <v>0</v>
      </c>
      <c r="D777">
        <f t="shared" si="179"/>
        <v>1141.3195647927887</v>
      </c>
      <c r="E777">
        <f t="shared" si="180"/>
        <v>-470.54008188738692</v>
      </c>
      <c r="F777">
        <f t="shared" si="181"/>
        <v>0</v>
      </c>
      <c r="G777">
        <f t="shared" si="182"/>
        <v>7622.7493265755911</v>
      </c>
      <c r="H777">
        <f t="shared" si="183"/>
        <v>18489.376949642981</v>
      </c>
      <c r="I777">
        <f t="shared" si="184"/>
        <v>19999.084161075923</v>
      </c>
      <c r="J777" s="41">
        <f t="shared" si="185"/>
        <v>1234.5113679676626</v>
      </c>
      <c r="K777">
        <f t="shared" si="186"/>
        <v>7.5447777221832633</v>
      </c>
      <c r="L777">
        <f t="shared" si="187"/>
        <v>0</v>
      </c>
      <c r="M777" s="41">
        <f t="shared" si="188"/>
        <v>7.5447777221832633</v>
      </c>
      <c r="N777" s="5">
        <f t="shared" si="189"/>
        <v>-5.0451388601426252E-7</v>
      </c>
      <c r="O777" s="4">
        <f>SUM($N$54:N777)*0.1+$O$30</f>
        <v>-3.4627378834023857E-6</v>
      </c>
      <c r="P777" s="4">
        <f>SUM($O$235:O777)</f>
        <v>9.9736623414722002E-4</v>
      </c>
      <c r="Q777" s="5">
        <f t="shared" si="190"/>
        <v>-1.2237248025887065E-6</v>
      </c>
      <c r="R777" s="4">
        <f>SUM($Q$54:Q777)*0.1+$O$8</f>
        <v>-7.7100757346584592E-5</v>
      </c>
      <c r="S777" s="4">
        <f>SUM($R$235:R777)</f>
        <v>1.3550336837465808E-2</v>
      </c>
      <c r="T777">
        <f t="shared" si="191"/>
        <v>7.7178477162134185E-5</v>
      </c>
      <c r="U777">
        <f t="shared" si="192"/>
        <v>1.358699259636951E-2</v>
      </c>
      <c r="X777" s="1"/>
    </row>
    <row r="778" spans="1:24" x14ac:dyDescent="0.25">
      <c r="A778" s="7"/>
      <c r="B778">
        <f t="shared" si="177"/>
        <v>72.400000000000162</v>
      </c>
      <c r="C778">
        <f t="shared" si="178"/>
        <v>0</v>
      </c>
      <c r="D778">
        <f t="shared" si="179"/>
        <v>1141.3195647927887</v>
      </c>
      <c r="E778">
        <f t="shared" si="180"/>
        <v>-470.54008188738692</v>
      </c>
      <c r="F778">
        <f t="shared" si="181"/>
        <v>0</v>
      </c>
      <c r="G778">
        <f t="shared" si="182"/>
        <v>7575.6953183868536</v>
      </c>
      <c r="H778">
        <f t="shared" si="183"/>
        <v>18375.244993163709</v>
      </c>
      <c r="I778">
        <f t="shared" si="184"/>
        <v>19875.633024279163</v>
      </c>
      <c r="J778" s="41">
        <f t="shared" si="185"/>
        <v>1234.5113679676626</v>
      </c>
      <c r="K778">
        <f t="shared" si="186"/>
        <v>7.4982050201944794</v>
      </c>
      <c r="L778">
        <f t="shared" si="187"/>
        <v>0</v>
      </c>
      <c r="M778" s="41">
        <f t="shared" si="188"/>
        <v>7.4982050201944794</v>
      </c>
      <c r="N778" s="5">
        <f t="shared" si="189"/>
        <v>-5.0139960276726088E-7</v>
      </c>
      <c r="O778" s="4">
        <f>SUM($N$54:N778)*0.1+$O$30</f>
        <v>-3.5128778436791121E-6</v>
      </c>
      <c r="P778" s="4">
        <f>SUM($O$235:O778)</f>
        <v>9.9385335630354098E-4</v>
      </c>
      <c r="Q778" s="5">
        <f t="shared" si="190"/>
        <v>-1.2161709457826039E-6</v>
      </c>
      <c r="R778" s="4">
        <f>SUM($Q$54:Q778)*0.1+$O$8</f>
        <v>-7.7222374441162891E-5</v>
      </c>
      <c r="S778" s="4">
        <f>SUM($R$235:R778)</f>
        <v>1.3473114463024646E-2</v>
      </c>
      <c r="T778">
        <f t="shared" si="191"/>
        <v>7.7302234282559904E-5</v>
      </c>
      <c r="U778">
        <f t="shared" si="192"/>
        <v>1.3509720864162949E-2</v>
      </c>
      <c r="X778" s="1"/>
    </row>
    <row r="779" spans="1:24" x14ac:dyDescent="0.25">
      <c r="A779" s="7"/>
      <c r="B779">
        <f t="shared" si="177"/>
        <v>72.500000000000156</v>
      </c>
      <c r="C779">
        <f t="shared" si="178"/>
        <v>0</v>
      </c>
      <c r="D779">
        <f t="shared" si="179"/>
        <v>1141.3195647927887</v>
      </c>
      <c r="E779">
        <f t="shared" si="180"/>
        <v>-470.54008188738692</v>
      </c>
      <c r="F779">
        <f t="shared" si="181"/>
        <v>0</v>
      </c>
      <c r="G779">
        <f t="shared" si="182"/>
        <v>7528.6413101981198</v>
      </c>
      <c r="H779">
        <f t="shared" si="183"/>
        <v>18261.113036684437</v>
      </c>
      <c r="I779">
        <f t="shared" si="184"/>
        <v>19752.181887482406</v>
      </c>
      <c r="J779" s="41">
        <f t="shared" si="185"/>
        <v>1234.5113679676626</v>
      </c>
      <c r="K779">
        <f t="shared" si="186"/>
        <v>7.4516323182056965</v>
      </c>
      <c r="L779">
        <f t="shared" si="187"/>
        <v>0</v>
      </c>
      <c r="M779" s="41">
        <f t="shared" si="188"/>
        <v>7.4516323182056965</v>
      </c>
      <c r="N779" s="5">
        <f t="shared" si="189"/>
        <v>-4.9828531952025956E-7</v>
      </c>
      <c r="O779" s="4">
        <f>SUM($N$54:N779)*0.1+$O$30</f>
        <v>-3.5627063756311384E-6</v>
      </c>
      <c r="P779" s="4">
        <f>SUM($O$235:O779)</f>
        <v>9.9029064992790989E-4</v>
      </c>
      <c r="Q779" s="5">
        <f t="shared" si="190"/>
        <v>-1.2086170889765012E-6</v>
      </c>
      <c r="R779" s="4">
        <f>SUM($Q$54:Q779)*0.1+$O$8</f>
        <v>-7.7343236150060533E-5</v>
      </c>
      <c r="S779" s="4">
        <f>SUM($R$235:R779)</f>
        <v>1.3395771226874586E-2</v>
      </c>
      <c r="T779">
        <f t="shared" si="191"/>
        <v>7.7425248174500507E-5</v>
      </c>
      <c r="U779">
        <f t="shared" si="192"/>
        <v>1.3432325276514698E-2</v>
      </c>
      <c r="X779" s="1"/>
    </row>
    <row r="780" spans="1:24" x14ac:dyDescent="0.25">
      <c r="A780" s="7"/>
      <c r="B780">
        <f t="shared" si="177"/>
        <v>72.600000000000151</v>
      </c>
      <c r="C780">
        <f t="shared" si="178"/>
        <v>0</v>
      </c>
      <c r="D780">
        <f t="shared" si="179"/>
        <v>1141.3195647927887</v>
      </c>
      <c r="E780">
        <f t="shared" si="180"/>
        <v>-470.54008188738692</v>
      </c>
      <c r="F780">
        <f t="shared" si="181"/>
        <v>0</v>
      </c>
      <c r="G780">
        <f t="shared" si="182"/>
        <v>7481.5873020093823</v>
      </c>
      <c r="H780">
        <f t="shared" si="183"/>
        <v>18146.981080205165</v>
      </c>
      <c r="I780">
        <f t="shared" si="184"/>
        <v>19628.730750685645</v>
      </c>
      <c r="J780" s="41">
        <f t="shared" si="185"/>
        <v>1234.5113679676626</v>
      </c>
      <c r="K780">
        <f t="shared" si="186"/>
        <v>7.4050596162169127</v>
      </c>
      <c r="L780">
        <f t="shared" si="187"/>
        <v>0</v>
      </c>
      <c r="M780" s="41">
        <f t="shared" si="188"/>
        <v>7.4050596162169127</v>
      </c>
      <c r="N780" s="5">
        <f t="shared" si="189"/>
        <v>-4.9517103627325802E-7</v>
      </c>
      <c r="O780" s="4">
        <f>SUM($N$54:N780)*0.1+$O$30</f>
        <v>-3.6122234792584645E-6</v>
      </c>
      <c r="P780" s="4">
        <f>SUM($O$235:O780)</f>
        <v>9.8667842644865151E-4</v>
      </c>
      <c r="Q780" s="5">
        <f t="shared" si="190"/>
        <v>-1.2010632321703983E-6</v>
      </c>
      <c r="R780" s="4">
        <f>SUM($Q$54:Q780)*0.1+$O$8</f>
        <v>-7.7463342473277602E-5</v>
      </c>
      <c r="S780" s="4">
        <f>SUM($R$235:R780)</f>
        <v>1.3318307884401309E-2</v>
      </c>
      <c r="T780">
        <f t="shared" si="191"/>
        <v>7.7547518242664611E-5</v>
      </c>
      <c r="U780">
        <f t="shared" si="192"/>
        <v>1.3354806596163242E-2</v>
      </c>
      <c r="X780" s="1"/>
    </row>
    <row r="781" spans="1:24" x14ac:dyDescent="0.25">
      <c r="A781" s="7"/>
      <c r="B781">
        <f t="shared" si="177"/>
        <v>72.700000000000145</v>
      </c>
      <c r="C781">
        <f t="shared" si="178"/>
        <v>0</v>
      </c>
      <c r="D781">
        <f t="shared" si="179"/>
        <v>1141.3195647927887</v>
      </c>
      <c r="E781">
        <f t="shared" si="180"/>
        <v>-470.54008188738692</v>
      </c>
      <c r="F781">
        <f t="shared" si="181"/>
        <v>0</v>
      </c>
      <c r="G781">
        <f t="shared" si="182"/>
        <v>7434.5332938206466</v>
      </c>
      <c r="H781">
        <f t="shared" si="183"/>
        <v>18032.849123725893</v>
      </c>
      <c r="I781">
        <f t="shared" si="184"/>
        <v>19505.279613888884</v>
      </c>
      <c r="J781" s="41">
        <f t="shared" si="185"/>
        <v>1234.5113679676626</v>
      </c>
      <c r="K781">
        <f t="shared" si="186"/>
        <v>7.3584869142281288</v>
      </c>
      <c r="L781">
        <f t="shared" si="187"/>
        <v>0</v>
      </c>
      <c r="M781" s="41">
        <f t="shared" si="188"/>
        <v>7.3584869142281288</v>
      </c>
      <c r="N781" s="5">
        <f t="shared" si="189"/>
        <v>-4.9205675302625659E-7</v>
      </c>
      <c r="O781" s="4">
        <f>SUM($N$54:N781)*0.1+$O$30</f>
        <v>-3.6614291545610898E-6</v>
      </c>
      <c r="P781" s="4">
        <f>SUM($O$235:O781)</f>
        <v>9.8301699729409038E-4</v>
      </c>
      <c r="Q781" s="5">
        <f t="shared" si="190"/>
        <v>-1.1935093753642956E-6</v>
      </c>
      <c r="R781" s="4">
        <f>SUM($Q$54:Q781)*0.1+$O$8</f>
        <v>-7.7582693410814042E-5</v>
      </c>
      <c r="S781" s="4">
        <f>SUM($R$235:R781)</f>
        <v>1.3240725190990494E-2</v>
      </c>
      <c r="T781">
        <f t="shared" si="191"/>
        <v>7.7669043899936344E-5</v>
      </c>
      <c r="U781">
        <f t="shared" si="192"/>
        <v>1.3277165586084229E-2</v>
      </c>
      <c r="X781" s="1"/>
    </row>
    <row r="782" spans="1:24" x14ac:dyDescent="0.25">
      <c r="A782" s="7"/>
      <c r="B782">
        <f t="shared" si="177"/>
        <v>72.800000000000139</v>
      </c>
      <c r="C782">
        <f t="shared" si="178"/>
        <v>0</v>
      </c>
      <c r="D782">
        <f t="shared" si="179"/>
        <v>1141.3195647927887</v>
      </c>
      <c r="E782">
        <f t="shared" si="180"/>
        <v>-470.54008188738692</v>
      </c>
      <c r="F782">
        <f t="shared" si="181"/>
        <v>0</v>
      </c>
      <c r="G782">
        <f t="shared" si="182"/>
        <v>7387.4792856319109</v>
      </c>
      <c r="H782">
        <f t="shared" si="183"/>
        <v>17918.717167246621</v>
      </c>
      <c r="I782">
        <f t="shared" si="184"/>
        <v>19381.828477092127</v>
      </c>
      <c r="J782" s="41">
        <f t="shared" si="185"/>
        <v>1234.5113679676626</v>
      </c>
      <c r="K782">
        <f t="shared" si="186"/>
        <v>7.3119142122393459</v>
      </c>
      <c r="L782">
        <f t="shared" si="187"/>
        <v>0</v>
      </c>
      <c r="M782" s="41">
        <f t="shared" si="188"/>
        <v>7.3119142122393459</v>
      </c>
      <c r="N782" s="5">
        <f t="shared" si="189"/>
        <v>-4.8894246977925516E-7</v>
      </c>
      <c r="O782" s="4">
        <f>SUM($N$54:N782)*0.1+$O$30</f>
        <v>-3.7103234015390157E-6</v>
      </c>
      <c r="P782" s="4">
        <f>SUM($O$235:O782)</f>
        <v>9.7930667389255145E-4</v>
      </c>
      <c r="Q782" s="5">
        <f t="shared" si="190"/>
        <v>-1.1859555185581928E-6</v>
      </c>
      <c r="R782" s="4">
        <f>SUM($Q$54:Q782)*0.1+$O$8</f>
        <v>-7.7701288962669853E-5</v>
      </c>
      <c r="S782" s="4">
        <f>SUM($R$235:R782)</f>
        <v>1.3163023902027825E-2</v>
      </c>
      <c r="T782">
        <f t="shared" si="191"/>
        <v>7.7789824567255116E-5</v>
      </c>
      <c r="U782">
        <f t="shared" si="192"/>
        <v>1.3199403009488207E-2</v>
      </c>
      <c r="X782" s="1"/>
    </row>
    <row r="783" spans="1:24" x14ac:dyDescent="0.25">
      <c r="A783" s="7"/>
      <c r="B783">
        <f t="shared" si="177"/>
        <v>72.900000000000134</v>
      </c>
      <c r="C783">
        <f t="shared" si="178"/>
        <v>0</v>
      </c>
      <c r="D783">
        <f t="shared" si="179"/>
        <v>1141.3195647927887</v>
      </c>
      <c r="E783">
        <f t="shared" si="180"/>
        <v>-470.54008188738692</v>
      </c>
      <c r="F783">
        <f t="shared" si="181"/>
        <v>0</v>
      </c>
      <c r="G783">
        <f t="shared" si="182"/>
        <v>7340.4252774431752</v>
      </c>
      <c r="H783">
        <f t="shared" si="183"/>
        <v>17804.585210767349</v>
      </c>
      <c r="I783">
        <f t="shared" si="184"/>
        <v>19258.37734029537</v>
      </c>
      <c r="J783" s="41">
        <f t="shared" si="185"/>
        <v>1234.5113679676626</v>
      </c>
      <c r="K783">
        <f t="shared" si="186"/>
        <v>7.265341510250563</v>
      </c>
      <c r="L783">
        <f t="shared" si="187"/>
        <v>0</v>
      </c>
      <c r="M783" s="41">
        <f t="shared" si="188"/>
        <v>7.265341510250563</v>
      </c>
      <c r="N783" s="5">
        <f t="shared" si="189"/>
        <v>-4.8582818653225363E-7</v>
      </c>
      <c r="O783" s="4">
        <f>SUM($N$54:N783)*0.1+$O$30</f>
        <v>-3.7589062201922407E-6</v>
      </c>
      <c r="P783" s="4">
        <f>SUM($O$235:O783)</f>
        <v>9.7554776767235917E-4</v>
      </c>
      <c r="Q783" s="5">
        <f t="shared" si="190"/>
        <v>-1.1784016617520901E-6</v>
      </c>
      <c r="R783" s="4">
        <f>SUM($Q$54:Q783)*0.1+$O$8</f>
        <v>-7.781912912884509E-5</v>
      </c>
      <c r="S783" s="4">
        <f>SUM($R$235:R783)</f>
        <v>1.3085204772898981E-2</v>
      </c>
      <c r="T783">
        <f t="shared" si="191"/>
        <v>7.7909859673497457E-5</v>
      </c>
      <c r="U783">
        <f t="shared" si="192"/>
        <v>1.3121519629818369E-2</v>
      </c>
      <c r="X783" s="1"/>
    </row>
    <row r="784" spans="1:24" x14ac:dyDescent="0.25">
      <c r="A784" s="7"/>
      <c r="B784">
        <f t="shared" si="177"/>
        <v>73.000000000000128</v>
      </c>
      <c r="C784">
        <f t="shared" si="178"/>
        <v>0</v>
      </c>
      <c r="D784">
        <f t="shared" si="179"/>
        <v>1141.3195647927887</v>
      </c>
      <c r="E784">
        <f t="shared" si="180"/>
        <v>-470.54008188738692</v>
      </c>
      <c r="F784">
        <f t="shared" si="181"/>
        <v>0</v>
      </c>
      <c r="G784">
        <f t="shared" si="182"/>
        <v>7293.3712692544377</v>
      </c>
      <c r="H784">
        <f t="shared" si="183"/>
        <v>17690.453254288077</v>
      </c>
      <c r="I784">
        <f t="shared" si="184"/>
        <v>19134.92620349861</v>
      </c>
      <c r="J784" s="41">
        <f t="shared" si="185"/>
        <v>1234.5113679676626</v>
      </c>
      <c r="K784">
        <f t="shared" si="186"/>
        <v>7.2187688082617791</v>
      </c>
      <c r="L784">
        <f t="shared" si="187"/>
        <v>0</v>
      </c>
      <c r="M784" s="41">
        <f t="shared" si="188"/>
        <v>7.2187688082617791</v>
      </c>
      <c r="N784" s="5">
        <f t="shared" si="189"/>
        <v>-4.8271390328525209E-7</v>
      </c>
      <c r="O784" s="4">
        <f>SUM($N$54:N784)*0.1+$O$30</f>
        <v>-3.8071776105207656E-6</v>
      </c>
      <c r="P784" s="4">
        <f>SUM($O$235:O784)</f>
        <v>9.7174059006183838E-4</v>
      </c>
      <c r="Q784" s="5">
        <f t="shared" si="190"/>
        <v>-1.1708478049459874E-6</v>
      </c>
      <c r="R784" s="4">
        <f>SUM($Q$54:Q784)*0.1+$O$8</f>
        <v>-7.7936213909339671E-5</v>
      </c>
      <c r="S784" s="4">
        <f>SUM($R$235:R784)</f>
        <v>1.3007268558989642E-2</v>
      </c>
      <c r="T784">
        <f t="shared" si="191"/>
        <v>7.8029148655360843E-5</v>
      </c>
      <c r="U784">
        <f t="shared" si="192"/>
        <v>1.304351621074832E-2</v>
      </c>
      <c r="X784" s="1"/>
    </row>
    <row r="785" spans="1:24" x14ac:dyDescent="0.25">
      <c r="A785" s="7"/>
      <c r="B785">
        <f t="shared" si="177"/>
        <v>73.100000000000122</v>
      </c>
      <c r="C785">
        <f t="shared" si="178"/>
        <v>0</v>
      </c>
      <c r="D785">
        <f t="shared" si="179"/>
        <v>1141.3195647927887</v>
      </c>
      <c r="E785">
        <f t="shared" si="180"/>
        <v>-470.54008188738692</v>
      </c>
      <c r="F785">
        <f t="shared" si="181"/>
        <v>0</v>
      </c>
      <c r="G785">
        <f t="shared" si="182"/>
        <v>7246.317261065702</v>
      </c>
      <c r="H785">
        <f t="shared" si="183"/>
        <v>17576.32129780879</v>
      </c>
      <c r="I785">
        <f t="shared" si="184"/>
        <v>19011.475066701838</v>
      </c>
      <c r="J785" s="41">
        <f t="shared" si="185"/>
        <v>1234.5113679676626</v>
      </c>
      <c r="K785">
        <f t="shared" si="186"/>
        <v>7.1721961062729909</v>
      </c>
      <c r="L785">
        <f t="shared" si="187"/>
        <v>0</v>
      </c>
      <c r="M785" s="41">
        <f t="shared" si="188"/>
        <v>7.1721961062729909</v>
      </c>
      <c r="N785" s="5">
        <f t="shared" si="189"/>
        <v>-4.7959962003825066E-7</v>
      </c>
      <c r="O785" s="4">
        <f>SUM($N$54:N785)*0.1+$O$30</f>
        <v>-3.8551375725245905E-6</v>
      </c>
      <c r="P785" s="4">
        <f>SUM($O$235:O785)</f>
        <v>9.6788545248931374E-4</v>
      </c>
      <c r="Q785" s="5">
        <f t="shared" si="190"/>
        <v>-1.1632939481398837E-6</v>
      </c>
      <c r="R785" s="4">
        <f>SUM($Q$54:Q785)*0.1+$O$8</f>
        <v>-7.8052543304153678E-5</v>
      </c>
      <c r="S785" s="4">
        <f>SUM($R$235:R785)</f>
        <v>1.2929216015685488E-2</v>
      </c>
      <c r="T785">
        <f t="shared" si="191"/>
        <v>7.8147690957250138E-5</v>
      </c>
      <c r="U785">
        <f t="shared" si="192"/>
        <v>1.2965393516179853E-2</v>
      </c>
      <c r="X785" s="1"/>
    </row>
    <row r="786" spans="1:24" x14ac:dyDescent="0.25">
      <c r="A786" s="7"/>
      <c r="B786">
        <f t="shared" si="177"/>
        <v>73.200000000000117</v>
      </c>
      <c r="C786">
        <f t="shared" si="178"/>
        <v>0</v>
      </c>
      <c r="D786">
        <f t="shared" si="179"/>
        <v>1141.3195647927887</v>
      </c>
      <c r="E786">
        <f t="shared" si="180"/>
        <v>-470.54008188738692</v>
      </c>
      <c r="F786">
        <f t="shared" si="181"/>
        <v>0</v>
      </c>
      <c r="G786">
        <f t="shared" si="182"/>
        <v>7199.2632528769664</v>
      </c>
      <c r="H786">
        <f t="shared" si="183"/>
        <v>17462.189341329518</v>
      </c>
      <c r="I786">
        <f t="shared" si="184"/>
        <v>18888.023929905077</v>
      </c>
      <c r="J786" s="41">
        <f t="shared" si="185"/>
        <v>1234.5113679676626</v>
      </c>
      <c r="K786">
        <f t="shared" si="186"/>
        <v>7.125623404284207</v>
      </c>
      <c r="L786">
        <f t="shared" si="187"/>
        <v>0</v>
      </c>
      <c r="M786" s="41">
        <f t="shared" si="188"/>
        <v>7.125623404284207</v>
      </c>
      <c r="N786" s="5">
        <f t="shared" si="189"/>
        <v>-4.7648533679124918E-7</v>
      </c>
      <c r="O786" s="4">
        <f>SUM($N$54:N786)*0.1+$O$30</f>
        <v>-3.902786106203716E-6</v>
      </c>
      <c r="P786" s="4">
        <f>SUM($O$235:O786)</f>
        <v>9.6398266638310999E-4</v>
      </c>
      <c r="Q786" s="5">
        <f t="shared" si="190"/>
        <v>-1.1557400913337808E-6</v>
      </c>
      <c r="R786" s="4">
        <f>SUM($Q$54:Q786)*0.1+$O$8</f>
        <v>-7.8168117313287056E-5</v>
      </c>
      <c r="S786" s="4">
        <f>SUM($R$235:R786)</f>
        <v>1.28510478983722E-2</v>
      </c>
      <c r="T786">
        <f t="shared" si="191"/>
        <v>7.8265486031165642E-5</v>
      </c>
      <c r="U786">
        <f t="shared" si="192"/>
        <v>1.2887152310240756E-2</v>
      </c>
      <c r="X786" s="1"/>
    </row>
    <row r="787" spans="1:24" x14ac:dyDescent="0.25">
      <c r="A787" s="7"/>
      <c r="B787">
        <f t="shared" si="177"/>
        <v>73.300000000000111</v>
      </c>
      <c r="C787">
        <f t="shared" si="178"/>
        <v>0</v>
      </c>
      <c r="D787">
        <f t="shared" si="179"/>
        <v>1141.3195647927887</v>
      </c>
      <c r="E787">
        <f t="shared" si="180"/>
        <v>-470.54008188738692</v>
      </c>
      <c r="F787">
        <f t="shared" si="181"/>
        <v>0</v>
      </c>
      <c r="G787">
        <f t="shared" si="182"/>
        <v>7152.2092446882307</v>
      </c>
      <c r="H787">
        <f t="shared" si="183"/>
        <v>17348.05738485025</v>
      </c>
      <c r="I787">
        <f t="shared" si="184"/>
        <v>18764.57279310832</v>
      </c>
      <c r="J787" s="41">
        <f t="shared" si="185"/>
        <v>1234.5113679676626</v>
      </c>
      <c r="K787">
        <f t="shared" si="186"/>
        <v>7.079050702295425</v>
      </c>
      <c r="L787">
        <f t="shared" si="187"/>
        <v>0</v>
      </c>
      <c r="M787" s="41">
        <f t="shared" si="188"/>
        <v>7.079050702295425</v>
      </c>
      <c r="N787" s="5">
        <f t="shared" si="189"/>
        <v>-4.7337105354424775E-7</v>
      </c>
      <c r="O787" s="4">
        <f>SUM($N$54:N787)*0.1+$O$30</f>
        <v>-3.9501232115581406E-6</v>
      </c>
      <c r="P787" s="4">
        <f>SUM($O$235:O787)</f>
        <v>9.6003254317155189E-4</v>
      </c>
      <c r="Q787" s="5">
        <f t="shared" si="190"/>
        <v>-1.1481862345276783E-6</v>
      </c>
      <c r="R787" s="4">
        <f>SUM($Q$54:Q787)*0.1+$O$8</f>
        <v>-7.8282935936739806E-5</v>
      </c>
      <c r="S787" s="4">
        <f>SUM($R$235:R787)</f>
        <v>1.277276496243546E-2</v>
      </c>
      <c r="T787">
        <f t="shared" si="191"/>
        <v>7.8382533336593553E-5</v>
      </c>
      <c r="U787">
        <f t="shared" si="192"/>
        <v>1.2808793357282619E-2</v>
      </c>
      <c r="X787" s="1"/>
    </row>
    <row r="788" spans="1:24" x14ac:dyDescent="0.25">
      <c r="A788" s="7"/>
      <c r="B788">
        <f t="shared" si="177"/>
        <v>73.400000000000105</v>
      </c>
      <c r="C788">
        <f t="shared" si="178"/>
        <v>0</v>
      </c>
      <c r="D788">
        <f t="shared" si="179"/>
        <v>1141.3195647927887</v>
      </c>
      <c r="E788">
        <f t="shared" si="180"/>
        <v>-470.54008188738692</v>
      </c>
      <c r="F788">
        <f t="shared" si="181"/>
        <v>0</v>
      </c>
      <c r="G788">
        <f t="shared" si="182"/>
        <v>7105.155236499495</v>
      </c>
      <c r="H788">
        <f t="shared" si="183"/>
        <v>17233.925428370978</v>
      </c>
      <c r="I788">
        <f t="shared" si="184"/>
        <v>18641.121656311563</v>
      </c>
      <c r="J788" s="41">
        <f t="shared" si="185"/>
        <v>1234.5113679676626</v>
      </c>
      <c r="K788">
        <f t="shared" si="186"/>
        <v>7.0324780003066421</v>
      </c>
      <c r="L788">
        <f t="shared" si="187"/>
        <v>0</v>
      </c>
      <c r="M788" s="41">
        <f t="shared" si="188"/>
        <v>7.0324780003066421</v>
      </c>
      <c r="N788" s="5">
        <f t="shared" si="189"/>
        <v>-4.7025677029724627E-7</v>
      </c>
      <c r="O788" s="4">
        <f>SUM($N$54:N788)*0.1+$O$30</f>
        <v>-3.9971488885878651E-6</v>
      </c>
      <c r="P788" s="4">
        <f>SUM($O$235:O788)</f>
        <v>9.5603539428296407E-4</v>
      </c>
      <c r="Q788" s="5">
        <f t="shared" si="190"/>
        <v>-1.1406323777215757E-6</v>
      </c>
      <c r="R788" s="4">
        <f>SUM($Q$54:Q788)*0.1+$O$8</f>
        <v>-7.8396999174511981E-5</v>
      </c>
      <c r="S788" s="4">
        <f>SUM($R$235:R788)</f>
        <v>1.2694367963260948E-2</v>
      </c>
      <c r="T788">
        <f t="shared" si="191"/>
        <v>7.8498832340398366E-5</v>
      </c>
      <c r="U788">
        <f t="shared" si="192"/>
        <v>1.2730317421878674E-2</v>
      </c>
      <c r="X788" s="1"/>
    </row>
    <row r="789" spans="1:24" x14ac:dyDescent="0.25">
      <c r="A789" s="7"/>
      <c r="B789">
        <f t="shared" si="177"/>
        <v>73.500000000000099</v>
      </c>
      <c r="C789">
        <f t="shared" si="178"/>
        <v>0</v>
      </c>
      <c r="D789">
        <f t="shared" si="179"/>
        <v>1141.3195647927887</v>
      </c>
      <c r="E789">
        <f t="shared" si="180"/>
        <v>-470.54008188738692</v>
      </c>
      <c r="F789">
        <f t="shared" si="181"/>
        <v>0</v>
      </c>
      <c r="G789">
        <f t="shared" si="182"/>
        <v>7058.1012283107575</v>
      </c>
      <c r="H789">
        <f t="shared" si="183"/>
        <v>17119.793471891706</v>
      </c>
      <c r="I789">
        <f t="shared" si="184"/>
        <v>18517.670519514806</v>
      </c>
      <c r="J789" s="41">
        <f t="shared" si="185"/>
        <v>1234.5113679676626</v>
      </c>
      <c r="K789">
        <f t="shared" si="186"/>
        <v>6.9859052983178591</v>
      </c>
      <c r="L789">
        <f t="shared" si="187"/>
        <v>0</v>
      </c>
      <c r="M789" s="41">
        <f t="shared" si="188"/>
        <v>6.9859052983178591</v>
      </c>
      <c r="N789" s="5">
        <f t="shared" si="189"/>
        <v>-4.6714248705024473E-7</v>
      </c>
      <c r="O789" s="4">
        <f>SUM($N$54:N789)*0.1+$O$30</f>
        <v>-4.0438631372928895E-6</v>
      </c>
      <c r="P789" s="4">
        <f>SUM($O$235:O789)</f>
        <v>9.5199153114567119E-4</v>
      </c>
      <c r="Q789" s="5">
        <f t="shared" si="190"/>
        <v>-1.1330785209154728E-6</v>
      </c>
      <c r="R789" s="4">
        <f>SUM($Q$54:Q789)*0.1+$O$8</f>
        <v>-7.8510307026603501E-5</v>
      </c>
      <c r="S789" s="4">
        <f>SUM($R$235:R789)</f>
        <v>1.2615857656234344E-2</v>
      </c>
      <c r="T789">
        <f t="shared" si="191"/>
        <v>7.8614382516717021E-5</v>
      </c>
      <c r="U789">
        <f t="shared" si="192"/>
        <v>1.2651725268821631E-2</v>
      </c>
      <c r="X789" s="1"/>
    </row>
    <row r="790" spans="1:24" x14ac:dyDescent="0.25">
      <c r="A790" s="7"/>
      <c r="B790">
        <f t="shared" si="177"/>
        <v>73.600000000000094</v>
      </c>
      <c r="C790">
        <f t="shared" si="178"/>
        <v>0</v>
      </c>
      <c r="D790">
        <f t="shared" si="179"/>
        <v>1141.3195647927887</v>
      </c>
      <c r="E790">
        <f t="shared" si="180"/>
        <v>-470.54008188738692</v>
      </c>
      <c r="F790">
        <f t="shared" si="181"/>
        <v>0</v>
      </c>
      <c r="G790">
        <f t="shared" si="182"/>
        <v>7011.0472201220218</v>
      </c>
      <c r="H790">
        <f t="shared" si="183"/>
        <v>17005.661515412434</v>
      </c>
      <c r="I790">
        <f t="shared" si="184"/>
        <v>18394.219382718045</v>
      </c>
      <c r="J790" s="41">
        <f t="shared" si="185"/>
        <v>1234.5113679676626</v>
      </c>
      <c r="K790">
        <f t="shared" si="186"/>
        <v>6.9393325963290753</v>
      </c>
      <c r="L790">
        <f t="shared" si="187"/>
        <v>0</v>
      </c>
      <c r="M790" s="41">
        <f t="shared" si="188"/>
        <v>6.9393325963290753</v>
      </c>
      <c r="N790" s="5">
        <f t="shared" si="189"/>
        <v>-4.6402820380324325E-7</v>
      </c>
      <c r="O790" s="4">
        <f>SUM($N$54:N790)*0.1+$O$30</f>
        <v>-4.0902659576732138E-6</v>
      </c>
      <c r="P790" s="4">
        <f>SUM($O$235:O790)</f>
        <v>9.4790126518799799E-4</v>
      </c>
      <c r="Q790" s="5">
        <f t="shared" si="190"/>
        <v>-1.1255246641093701E-6</v>
      </c>
      <c r="R790" s="4">
        <f>SUM($Q$54:Q790)*0.1+$O$8</f>
        <v>-7.8622859493014446E-5</v>
      </c>
      <c r="S790" s="4">
        <f>SUM($R$235:R790)</f>
        <v>1.253723479674133E-2</v>
      </c>
      <c r="T790">
        <f t="shared" si="191"/>
        <v>7.8729183346855518E-5</v>
      </c>
      <c r="U790">
        <f t="shared" si="192"/>
        <v>1.2573017663121556E-2</v>
      </c>
      <c r="X790" s="1"/>
    </row>
    <row r="791" spans="1:24" x14ac:dyDescent="0.25">
      <c r="A791" s="7"/>
      <c r="B791">
        <f t="shared" si="177"/>
        <v>73.700000000000088</v>
      </c>
      <c r="C791">
        <f t="shared" si="178"/>
        <v>0</v>
      </c>
      <c r="D791">
        <f t="shared" si="179"/>
        <v>1141.3195647927887</v>
      </c>
      <c r="E791">
        <f t="shared" si="180"/>
        <v>-470.54008188738692</v>
      </c>
      <c r="F791">
        <f t="shared" si="181"/>
        <v>0</v>
      </c>
      <c r="G791">
        <f t="shared" si="182"/>
        <v>6963.9932119332861</v>
      </c>
      <c r="H791">
        <f t="shared" si="183"/>
        <v>16891.529558933165</v>
      </c>
      <c r="I791">
        <f t="shared" si="184"/>
        <v>18270.768245921288</v>
      </c>
      <c r="J791" s="41">
        <f t="shared" si="185"/>
        <v>1234.5113679676626</v>
      </c>
      <c r="K791">
        <f t="shared" si="186"/>
        <v>6.8927598943402932</v>
      </c>
      <c r="L791">
        <f t="shared" si="187"/>
        <v>0</v>
      </c>
      <c r="M791" s="41">
        <f t="shared" si="188"/>
        <v>6.8927598943402932</v>
      </c>
      <c r="N791" s="5">
        <f t="shared" si="189"/>
        <v>-4.6091392055624182E-7</v>
      </c>
      <c r="O791" s="4">
        <f>SUM($N$54:N791)*0.1+$O$30</f>
        <v>-4.1363573497288381E-6</v>
      </c>
      <c r="P791" s="4">
        <f>SUM($O$235:O791)</f>
        <v>9.4376490783826912E-4</v>
      </c>
      <c r="Q791" s="5">
        <f t="shared" si="190"/>
        <v>-1.1179708073032675E-6</v>
      </c>
      <c r="R791" s="4">
        <f>SUM($Q$54:Q791)*0.1+$O$8</f>
        <v>-7.8734656573744763E-5</v>
      </c>
      <c r="S791" s="4">
        <f>SUM($R$235:R791)</f>
        <v>1.2458500140167585E-2</v>
      </c>
      <c r="T791">
        <f t="shared" si="191"/>
        <v>7.8843234319186738E-5</v>
      </c>
      <c r="U791">
        <f t="shared" si="192"/>
        <v>1.2494195370003732E-2</v>
      </c>
      <c r="X791" s="1"/>
    </row>
    <row r="792" spans="1:24" x14ac:dyDescent="0.25">
      <c r="A792" s="7"/>
      <c r="B792">
        <f t="shared" si="177"/>
        <v>73.800000000000082</v>
      </c>
      <c r="C792">
        <f t="shared" si="178"/>
        <v>0</v>
      </c>
      <c r="D792">
        <f t="shared" si="179"/>
        <v>1141.3195647927887</v>
      </c>
      <c r="E792">
        <f t="shared" si="180"/>
        <v>-470.54008188738692</v>
      </c>
      <c r="F792">
        <f t="shared" si="181"/>
        <v>0</v>
      </c>
      <c r="G792">
        <f t="shared" si="182"/>
        <v>6916.9392037445505</v>
      </c>
      <c r="H792">
        <f t="shared" si="183"/>
        <v>16777.397602453893</v>
      </c>
      <c r="I792">
        <f t="shared" si="184"/>
        <v>18147.317109124531</v>
      </c>
      <c r="J792" s="41">
        <f t="shared" si="185"/>
        <v>1234.5113679676626</v>
      </c>
      <c r="K792">
        <f t="shared" si="186"/>
        <v>6.8461871923515103</v>
      </c>
      <c r="L792">
        <f t="shared" si="187"/>
        <v>0</v>
      </c>
      <c r="M792" s="41">
        <f t="shared" si="188"/>
        <v>6.8461871923515103</v>
      </c>
      <c r="N792" s="5">
        <f t="shared" si="189"/>
        <v>-4.5779963730924034E-7</v>
      </c>
      <c r="O792" s="4">
        <f>SUM($N$54:N792)*0.1+$O$30</f>
        <v>-4.1821373134597622E-6</v>
      </c>
      <c r="P792" s="4">
        <f>SUM($O$235:O792)</f>
        <v>9.3958277052480933E-4</v>
      </c>
      <c r="Q792" s="5">
        <f t="shared" si="190"/>
        <v>-1.1104169504971648E-6</v>
      </c>
      <c r="R792" s="4">
        <f>SUM($Q$54:Q792)*0.1+$O$8</f>
        <v>-7.8845698268794451E-5</v>
      </c>
      <c r="S792" s="4">
        <f>SUM($R$235:R792)</f>
        <v>1.237965444189879E-2</v>
      </c>
      <c r="T792">
        <f t="shared" si="191"/>
        <v>7.8956534929050729E-5</v>
      </c>
      <c r="U792">
        <f t="shared" si="192"/>
        <v>1.2415259154906575E-2</v>
      </c>
      <c r="X792" s="1"/>
    </row>
    <row r="793" spans="1:24" x14ac:dyDescent="0.25">
      <c r="A793" s="7"/>
      <c r="B793">
        <f t="shared" si="177"/>
        <v>73.900000000000077</v>
      </c>
      <c r="C793">
        <f t="shared" si="178"/>
        <v>0</v>
      </c>
      <c r="D793">
        <f t="shared" si="179"/>
        <v>1141.3195647927887</v>
      </c>
      <c r="E793">
        <f t="shared" si="180"/>
        <v>-470.54008188738692</v>
      </c>
      <c r="F793">
        <f t="shared" si="181"/>
        <v>0</v>
      </c>
      <c r="G793">
        <f t="shared" si="182"/>
        <v>6869.885195555813</v>
      </c>
      <c r="H793">
        <f t="shared" si="183"/>
        <v>16663.265645974621</v>
      </c>
      <c r="I793">
        <f t="shared" si="184"/>
        <v>18023.865972327771</v>
      </c>
      <c r="J793" s="41">
        <f t="shared" si="185"/>
        <v>1234.5113679676626</v>
      </c>
      <c r="K793">
        <f t="shared" si="186"/>
        <v>6.7996144903627265</v>
      </c>
      <c r="L793">
        <f t="shared" si="187"/>
        <v>0</v>
      </c>
      <c r="M793" s="41">
        <f t="shared" si="188"/>
        <v>6.7996144903627265</v>
      </c>
      <c r="N793" s="5">
        <f t="shared" si="189"/>
        <v>-4.546853540622388E-7</v>
      </c>
      <c r="O793" s="4">
        <f>SUM($N$54:N793)*0.1+$O$30</f>
        <v>-4.2276058488659862E-6</v>
      </c>
      <c r="P793" s="4">
        <f>SUM($O$235:O793)</f>
        <v>9.3535516467594336E-4</v>
      </c>
      <c r="Q793" s="5">
        <f t="shared" si="190"/>
        <v>-1.1028630936910621E-6</v>
      </c>
      <c r="R793" s="4">
        <f>SUM($Q$54:Q793)*0.1+$O$8</f>
        <v>-7.8955984578163565E-5</v>
      </c>
      <c r="S793" s="4">
        <f>SUM($R$235:R793)</f>
        <v>1.2300698457320626E-2</v>
      </c>
      <c r="T793">
        <f t="shared" si="191"/>
        <v>7.9069084678656609E-5</v>
      </c>
      <c r="U793">
        <f t="shared" si="192"/>
        <v>1.2336209783479527E-2</v>
      </c>
      <c r="X793" s="1"/>
    </row>
    <row r="794" spans="1:24" x14ac:dyDescent="0.25">
      <c r="A794" s="7"/>
      <c r="B794">
        <f t="shared" si="177"/>
        <v>74.000000000000071</v>
      </c>
      <c r="C794">
        <f t="shared" si="178"/>
        <v>0</v>
      </c>
      <c r="D794">
        <f t="shared" si="179"/>
        <v>1141.3195647927887</v>
      </c>
      <c r="E794">
        <f t="shared" si="180"/>
        <v>-470.54008188738692</v>
      </c>
      <c r="F794">
        <f t="shared" si="181"/>
        <v>0</v>
      </c>
      <c r="G794">
        <f t="shared" si="182"/>
        <v>6822.8311873670773</v>
      </c>
      <c r="H794">
        <f t="shared" si="183"/>
        <v>16549.133689495335</v>
      </c>
      <c r="I794">
        <f t="shared" si="184"/>
        <v>17900.414835530999</v>
      </c>
      <c r="J794" s="41">
        <f t="shared" si="185"/>
        <v>1234.5113679676626</v>
      </c>
      <c r="K794">
        <f t="shared" si="186"/>
        <v>6.7530417883739382</v>
      </c>
      <c r="L794">
        <f t="shared" si="187"/>
        <v>0</v>
      </c>
      <c r="M794" s="41">
        <f t="shared" si="188"/>
        <v>6.7530417883739382</v>
      </c>
      <c r="N794" s="5">
        <f t="shared" si="189"/>
        <v>-4.5157107081523732E-7</v>
      </c>
      <c r="O794" s="4">
        <f>SUM($N$54:N794)*0.1+$O$30</f>
        <v>-4.2727629559475101E-6</v>
      </c>
      <c r="P794" s="4">
        <f>SUM($O$235:O794)</f>
        <v>9.3108240171999588E-4</v>
      </c>
      <c r="Q794" s="5">
        <f t="shared" si="190"/>
        <v>-1.0953092368849584E-6</v>
      </c>
      <c r="R794" s="4">
        <f>SUM($Q$54:Q794)*0.1+$O$8</f>
        <v>-7.9065515501852024E-5</v>
      </c>
      <c r="S794" s="4">
        <f>SUM($R$235:R794)</f>
        <v>1.2221632941818774E-2</v>
      </c>
      <c r="T794">
        <f t="shared" si="191"/>
        <v>7.918088307698595E-5</v>
      </c>
      <c r="U794">
        <f t="shared" si="192"/>
        <v>1.2257048021580992E-2</v>
      </c>
      <c r="X794" s="1"/>
    </row>
    <row r="795" spans="1:24" x14ac:dyDescent="0.25">
      <c r="A795" s="7"/>
      <c r="B795">
        <f t="shared" si="177"/>
        <v>74.100000000000065</v>
      </c>
      <c r="C795">
        <f t="shared" si="178"/>
        <v>0</v>
      </c>
      <c r="D795">
        <f t="shared" si="179"/>
        <v>1141.3195647927887</v>
      </c>
      <c r="E795">
        <f t="shared" si="180"/>
        <v>-470.54008188738692</v>
      </c>
      <c r="F795">
        <f t="shared" si="181"/>
        <v>0</v>
      </c>
      <c r="G795">
        <f t="shared" si="182"/>
        <v>6775.7771791783416</v>
      </c>
      <c r="H795">
        <f t="shared" si="183"/>
        <v>16435.001733016063</v>
      </c>
      <c r="I795">
        <f t="shared" si="184"/>
        <v>17776.963698734242</v>
      </c>
      <c r="J795" s="41">
        <f t="shared" si="185"/>
        <v>1234.5113679676626</v>
      </c>
      <c r="K795">
        <f t="shared" si="186"/>
        <v>6.7064690863851562</v>
      </c>
      <c r="L795">
        <f t="shared" si="187"/>
        <v>0</v>
      </c>
      <c r="M795" s="41">
        <f t="shared" si="188"/>
        <v>6.7064690863851562</v>
      </c>
      <c r="N795" s="5">
        <f t="shared" si="189"/>
        <v>-4.4845678756823589E-7</v>
      </c>
      <c r="O795" s="4">
        <f>SUM($N$54:N795)*0.1+$O$30</f>
        <v>-4.317608634704333E-6</v>
      </c>
      <c r="P795" s="4">
        <f>SUM($O$235:O795)</f>
        <v>9.2676479308529151E-4</v>
      </c>
      <c r="Q795" s="5">
        <f t="shared" si="190"/>
        <v>-1.0877553800788555E-6</v>
      </c>
      <c r="R795" s="4">
        <f>SUM($Q$54:Q795)*0.1+$O$8</f>
        <v>-7.9174291039859907E-5</v>
      </c>
      <c r="S795" s="4">
        <f>SUM($R$235:R795)</f>
        <v>1.2142458650778913E-2</v>
      </c>
      <c r="T795">
        <f t="shared" si="191"/>
        <v>7.9291929639698606E-5</v>
      </c>
      <c r="U795">
        <f t="shared" si="192"/>
        <v>1.2177774635276271E-2</v>
      </c>
      <c r="X795" s="1"/>
    </row>
    <row r="796" spans="1:24" x14ac:dyDescent="0.25">
      <c r="A796" s="7"/>
      <c r="B796">
        <f t="shared" si="177"/>
        <v>74.20000000000006</v>
      </c>
      <c r="C796">
        <f t="shared" si="178"/>
        <v>0</v>
      </c>
      <c r="D796">
        <f t="shared" si="179"/>
        <v>1141.3195647927887</v>
      </c>
      <c r="E796">
        <f t="shared" si="180"/>
        <v>-470.54008188738692</v>
      </c>
      <c r="F796">
        <f t="shared" si="181"/>
        <v>0</v>
      </c>
      <c r="G796">
        <f t="shared" si="182"/>
        <v>6728.7231709896059</v>
      </c>
      <c r="H796">
        <f t="shared" si="183"/>
        <v>16320.869776536791</v>
      </c>
      <c r="I796">
        <f t="shared" si="184"/>
        <v>17653.512561937481</v>
      </c>
      <c r="J796" s="41">
        <f t="shared" si="185"/>
        <v>1234.5113679676626</v>
      </c>
      <c r="K796">
        <f t="shared" si="186"/>
        <v>6.6598963843963714</v>
      </c>
      <c r="L796">
        <f t="shared" si="187"/>
        <v>0</v>
      </c>
      <c r="M796" s="41">
        <f t="shared" si="188"/>
        <v>6.6598963843963714</v>
      </c>
      <c r="N796" s="5">
        <f t="shared" si="189"/>
        <v>-4.4534250432123441E-7</v>
      </c>
      <c r="O796" s="4">
        <f>SUM($N$54:N796)*0.1+$O$30</f>
        <v>-4.3621428851364567E-6</v>
      </c>
      <c r="P796" s="4">
        <f>SUM($O$235:O796)</f>
        <v>9.2240265020015501E-4</v>
      </c>
      <c r="Q796" s="5">
        <f t="shared" si="190"/>
        <v>-1.0802015232727528E-6</v>
      </c>
      <c r="R796" s="4">
        <f>SUM($Q$54:Q796)*0.1+$O$8</f>
        <v>-7.9282311192187163E-5</v>
      </c>
      <c r="S796" s="4">
        <f>SUM($R$235:R796)</f>
        <v>1.2063176339586727E-2</v>
      </c>
      <c r="T796">
        <f t="shared" si="191"/>
        <v>7.9402223889039479E-5</v>
      </c>
      <c r="U796">
        <f t="shared" si="192"/>
        <v>1.2098390390835522E-2</v>
      </c>
      <c r="X796" s="1"/>
    </row>
    <row r="797" spans="1:24" x14ac:dyDescent="0.25">
      <c r="A797" s="7"/>
      <c r="B797">
        <f t="shared" si="177"/>
        <v>74.300000000000054</v>
      </c>
      <c r="C797">
        <f t="shared" si="178"/>
        <v>0</v>
      </c>
      <c r="D797">
        <f t="shared" si="179"/>
        <v>1141.3195647927887</v>
      </c>
      <c r="E797">
        <f t="shared" si="180"/>
        <v>-470.54008188738692</v>
      </c>
      <c r="F797">
        <f t="shared" si="181"/>
        <v>0</v>
      </c>
      <c r="G797">
        <f t="shared" si="182"/>
        <v>6681.6691628008703</v>
      </c>
      <c r="H797">
        <f t="shared" si="183"/>
        <v>16206.737820057519</v>
      </c>
      <c r="I797">
        <f t="shared" si="184"/>
        <v>17530.061425140724</v>
      </c>
      <c r="J797" s="41">
        <f t="shared" si="185"/>
        <v>1234.5113679676626</v>
      </c>
      <c r="K797">
        <f t="shared" si="186"/>
        <v>6.6133236824075894</v>
      </c>
      <c r="L797">
        <f t="shared" si="187"/>
        <v>0</v>
      </c>
      <c r="M797" s="41">
        <f t="shared" si="188"/>
        <v>6.6133236824075894</v>
      </c>
      <c r="N797" s="5">
        <f t="shared" si="189"/>
        <v>-4.4222822107423298E-7</v>
      </c>
      <c r="O797" s="4">
        <f>SUM($N$54:N797)*0.1+$O$30</f>
        <v>-4.4063657072438803E-6</v>
      </c>
      <c r="P797" s="4">
        <f>SUM($O$235:O797)</f>
        <v>9.1799628449291113E-4</v>
      </c>
      <c r="Q797" s="5">
        <f t="shared" si="190"/>
        <v>-1.0726476664666502E-6</v>
      </c>
      <c r="R797" s="4">
        <f>SUM($Q$54:Q797)*0.1+$O$8</f>
        <v>-7.9389575958833844E-5</v>
      </c>
      <c r="S797" s="4">
        <f>SUM($R$235:R797)</f>
        <v>1.1983786763627893E-2</v>
      </c>
      <c r="T797">
        <f t="shared" si="191"/>
        <v>7.9511765353747641E-5</v>
      </c>
      <c r="U797">
        <f t="shared" si="192"/>
        <v>1.2018896054731727E-2</v>
      </c>
      <c r="X797" s="1"/>
    </row>
    <row r="798" spans="1:24" x14ac:dyDescent="0.25">
      <c r="A798" s="7"/>
      <c r="B798">
        <f t="shared" si="177"/>
        <v>74.400000000000048</v>
      </c>
      <c r="C798">
        <f t="shared" si="178"/>
        <v>0</v>
      </c>
      <c r="D798">
        <f t="shared" si="179"/>
        <v>1141.3195647927887</v>
      </c>
      <c r="E798">
        <f t="shared" si="180"/>
        <v>-470.54008188738692</v>
      </c>
      <c r="F798">
        <f t="shared" si="181"/>
        <v>0</v>
      </c>
      <c r="G798">
        <f t="shared" si="182"/>
        <v>6634.6151546121328</v>
      </c>
      <c r="H798">
        <f t="shared" si="183"/>
        <v>16092.605863578246</v>
      </c>
      <c r="I798">
        <f t="shared" si="184"/>
        <v>17406.610288343963</v>
      </c>
      <c r="J798" s="41">
        <f t="shared" si="185"/>
        <v>1234.5113679676626</v>
      </c>
      <c r="K798">
        <f t="shared" si="186"/>
        <v>6.5667509804188056</v>
      </c>
      <c r="L798">
        <f t="shared" si="187"/>
        <v>0</v>
      </c>
      <c r="M798" s="41">
        <f t="shared" si="188"/>
        <v>6.5667509804188056</v>
      </c>
      <c r="N798" s="5">
        <f t="shared" si="189"/>
        <v>-4.3911393782723139E-7</v>
      </c>
      <c r="O798" s="4">
        <f>SUM($N$54:N798)*0.1+$O$30</f>
        <v>-4.4502771010266039E-6</v>
      </c>
      <c r="P798" s="4">
        <f>SUM($O$235:O798)</f>
        <v>9.1354600739188452E-4</v>
      </c>
      <c r="Q798" s="5">
        <f t="shared" si="190"/>
        <v>-1.0650938096605473E-6</v>
      </c>
      <c r="R798" s="4">
        <f>SUM($Q$54:Q798)*0.1+$O$8</f>
        <v>-7.9496085339799923E-5</v>
      </c>
      <c r="S798" s="4">
        <f>SUM($R$235:R798)</f>
        <v>1.1904290678288094E-2</v>
      </c>
      <c r="T798">
        <f t="shared" si="191"/>
        <v>7.9620553568966558E-5</v>
      </c>
      <c r="U798">
        <f t="shared" si="192"/>
        <v>1.1939292393638681E-2</v>
      </c>
      <c r="X798" s="1"/>
    </row>
    <row r="799" spans="1:24" x14ac:dyDescent="0.25">
      <c r="A799" s="7"/>
      <c r="B799">
        <f t="shared" si="177"/>
        <v>74.500000000000043</v>
      </c>
      <c r="C799">
        <f t="shared" si="178"/>
        <v>0</v>
      </c>
      <c r="D799">
        <f t="shared" si="179"/>
        <v>1141.3195647927887</v>
      </c>
      <c r="E799">
        <f t="shared" si="180"/>
        <v>-470.54008188738692</v>
      </c>
      <c r="F799">
        <f t="shared" si="181"/>
        <v>0</v>
      </c>
      <c r="G799">
        <f t="shared" si="182"/>
        <v>6587.5611464233971</v>
      </c>
      <c r="H799">
        <f t="shared" si="183"/>
        <v>15978.473907098976</v>
      </c>
      <c r="I799">
        <f t="shared" si="184"/>
        <v>17283.159151547206</v>
      </c>
      <c r="J799" s="41">
        <f t="shared" si="185"/>
        <v>1234.5113679676626</v>
      </c>
      <c r="K799">
        <f t="shared" si="186"/>
        <v>6.5201782784300226</v>
      </c>
      <c r="L799">
        <f t="shared" si="187"/>
        <v>0</v>
      </c>
      <c r="M799" s="41">
        <f t="shared" si="188"/>
        <v>6.5201782784300226</v>
      </c>
      <c r="N799" s="5">
        <f t="shared" si="189"/>
        <v>-4.3599965458022996E-7</v>
      </c>
      <c r="O799" s="4">
        <f>SUM($N$54:N799)*0.1+$O$30</f>
        <v>-4.4938770664846264E-6</v>
      </c>
      <c r="P799" s="4">
        <f>SUM($O$235:O799)</f>
        <v>9.0905213032539992E-4</v>
      </c>
      <c r="Q799" s="5">
        <f t="shared" si="190"/>
        <v>-1.0575399528544446E-6</v>
      </c>
      <c r="R799" s="4">
        <f>SUM($Q$54:Q799)*0.1+$O$8</f>
        <v>-7.9601839335085374E-5</v>
      </c>
      <c r="S799" s="4">
        <f>SUM($R$235:R799)</f>
        <v>1.1824688838953008E-2</v>
      </c>
      <c r="T799">
        <f t="shared" si="191"/>
        <v>7.9728588076156354E-5</v>
      </c>
      <c r="U799">
        <f t="shared" si="192"/>
        <v>1.1859580174428981E-2</v>
      </c>
      <c r="X799" s="1"/>
    </row>
    <row r="800" spans="1:24" x14ac:dyDescent="0.25">
      <c r="A800" s="7"/>
      <c r="B800">
        <f t="shared" si="177"/>
        <v>74.600000000000037</v>
      </c>
      <c r="C800">
        <f t="shared" si="178"/>
        <v>0</v>
      </c>
      <c r="D800">
        <f t="shared" si="179"/>
        <v>1141.3195647927887</v>
      </c>
      <c r="E800">
        <f t="shared" si="180"/>
        <v>-470.54008188738692</v>
      </c>
      <c r="F800">
        <f t="shared" si="181"/>
        <v>0</v>
      </c>
      <c r="G800">
        <f t="shared" si="182"/>
        <v>6540.5071382346614</v>
      </c>
      <c r="H800">
        <f t="shared" si="183"/>
        <v>15864.341950619704</v>
      </c>
      <c r="I800">
        <f t="shared" si="184"/>
        <v>17159.708014750449</v>
      </c>
      <c r="J800" s="41">
        <f t="shared" si="185"/>
        <v>1234.5113679676626</v>
      </c>
      <c r="K800">
        <f t="shared" si="186"/>
        <v>6.4736055764412397</v>
      </c>
      <c r="L800">
        <f t="shared" si="187"/>
        <v>0</v>
      </c>
      <c r="M800" s="41">
        <f t="shared" si="188"/>
        <v>6.4736055764412397</v>
      </c>
      <c r="N800" s="5">
        <f t="shared" si="189"/>
        <v>-4.3288537133322848E-7</v>
      </c>
      <c r="O800" s="4">
        <f>SUM($N$54:N800)*0.1+$O$30</f>
        <v>-4.5371656036179489E-6</v>
      </c>
      <c r="P800" s="4">
        <f>SUM($O$235:O800)</f>
        <v>9.0451496472178199E-4</v>
      </c>
      <c r="Q800" s="5">
        <f t="shared" si="190"/>
        <v>-1.0499860960483419E-6</v>
      </c>
      <c r="R800" s="4">
        <f>SUM($Q$54:Q800)*0.1+$O$8</f>
        <v>-7.9706837944690224E-5</v>
      </c>
      <c r="S800" s="4">
        <f>SUM($R$235:R800)</f>
        <v>1.1744982001008318E-2</v>
      </c>
      <c r="T800">
        <f t="shared" si="191"/>
        <v>7.983586842300748E-5</v>
      </c>
      <c r="U800">
        <f t="shared" si="192"/>
        <v>1.1779760164172062E-2</v>
      </c>
      <c r="X800" s="1"/>
    </row>
    <row r="801" spans="1:24" x14ac:dyDescent="0.25">
      <c r="A801" s="7"/>
      <c r="B801">
        <f t="shared" si="177"/>
        <v>74.700000000000031</v>
      </c>
      <c r="C801">
        <f t="shared" si="178"/>
        <v>0</v>
      </c>
      <c r="D801">
        <f t="shared" si="179"/>
        <v>1141.3195647927887</v>
      </c>
      <c r="E801">
        <f t="shared" si="180"/>
        <v>-470.54008188738692</v>
      </c>
      <c r="F801">
        <f t="shared" si="181"/>
        <v>0</v>
      </c>
      <c r="G801">
        <f t="shared" si="182"/>
        <v>6493.4531300459275</v>
      </c>
      <c r="H801">
        <f t="shared" si="183"/>
        <v>15750.209994140432</v>
      </c>
      <c r="I801">
        <f t="shared" si="184"/>
        <v>17036.256877953692</v>
      </c>
      <c r="J801" s="41">
        <f t="shared" si="185"/>
        <v>1234.5113679676626</v>
      </c>
      <c r="K801">
        <f t="shared" si="186"/>
        <v>6.4270328744524576</v>
      </c>
      <c r="L801">
        <f t="shared" si="187"/>
        <v>0</v>
      </c>
      <c r="M801" s="41">
        <f t="shared" si="188"/>
        <v>6.4270328744524576</v>
      </c>
      <c r="N801" s="5">
        <f t="shared" si="189"/>
        <v>-4.2977108808622715E-7</v>
      </c>
      <c r="O801" s="4">
        <f>SUM($N$54:N801)*0.1+$O$30</f>
        <v>-4.5801427124265721E-6</v>
      </c>
      <c r="P801" s="4">
        <f>SUM($O$235:O801)</f>
        <v>8.9993482200935546E-4</v>
      </c>
      <c r="Q801" s="5">
        <f t="shared" si="190"/>
        <v>-1.0424322392422391E-6</v>
      </c>
      <c r="R801" s="4">
        <f>SUM($Q$54:Q801)*0.1+$O$8</f>
        <v>-7.9811081168614472E-5</v>
      </c>
      <c r="S801" s="4">
        <f>SUM($R$235:R801)</f>
        <v>1.1665170919839703E-2</v>
      </c>
      <c r="T801">
        <f t="shared" si="191"/>
        <v>7.9942394163355914E-5</v>
      </c>
      <c r="U801">
        <f t="shared" si="192"/>
        <v>1.1699833130132193E-2</v>
      </c>
      <c r="X801" s="1"/>
    </row>
    <row r="802" spans="1:24" x14ac:dyDescent="0.25">
      <c r="A802" s="7"/>
      <c r="B802">
        <f t="shared" si="177"/>
        <v>74.800000000000026</v>
      </c>
      <c r="C802">
        <f t="shared" si="178"/>
        <v>0</v>
      </c>
      <c r="D802">
        <f t="shared" si="179"/>
        <v>1141.3195647927887</v>
      </c>
      <c r="E802">
        <f t="shared" si="180"/>
        <v>-470.54008188738692</v>
      </c>
      <c r="F802">
        <f t="shared" si="181"/>
        <v>0</v>
      </c>
      <c r="G802">
        <f t="shared" si="182"/>
        <v>6446.39912185719</v>
      </c>
      <c r="H802">
        <f t="shared" si="183"/>
        <v>15636.07803766116</v>
      </c>
      <c r="I802">
        <f t="shared" si="184"/>
        <v>16912.805741156932</v>
      </c>
      <c r="J802" s="41">
        <f t="shared" si="185"/>
        <v>1234.5113679676626</v>
      </c>
      <c r="K802">
        <f t="shared" si="186"/>
        <v>6.3804601724636738</v>
      </c>
      <c r="L802">
        <f t="shared" si="187"/>
        <v>0</v>
      </c>
      <c r="M802" s="41">
        <f t="shared" si="188"/>
        <v>6.3804601724636738</v>
      </c>
      <c r="N802" s="5">
        <f t="shared" si="189"/>
        <v>-4.2665680483922556E-7</v>
      </c>
      <c r="O802" s="4">
        <f>SUM($N$54:N802)*0.1+$O$30</f>
        <v>-4.6228083929104952E-6</v>
      </c>
      <c r="P802" s="4">
        <f>SUM($O$235:O802)</f>
        <v>8.9531201361644499E-4</v>
      </c>
      <c r="Q802" s="5">
        <f t="shared" si="190"/>
        <v>-1.0348783824361364E-6</v>
      </c>
      <c r="R802" s="4">
        <f>SUM($Q$54:Q802)*0.1+$O$8</f>
        <v>-7.9914569006858091E-5</v>
      </c>
      <c r="S802" s="4">
        <f>SUM($R$235:R802)</f>
        <v>1.1585256350832846E-2</v>
      </c>
      <c r="T802">
        <f t="shared" si="191"/>
        <v>8.0048164857099926E-5</v>
      </c>
      <c r="U802">
        <f t="shared" si="192"/>
        <v>1.1619799839766548E-2</v>
      </c>
      <c r="X802" s="1"/>
    </row>
    <row r="803" spans="1:24" x14ac:dyDescent="0.25">
      <c r="A803" s="7"/>
      <c r="B803">
        <f t="shared" si="177"/>
        <v>74.90000000000002</v>
      </c>
      <c r="C803">
        <f t="shared" si="178"/>
        <v>0</v>
      </c>
      <c r="D803">
        <f t="shared" si="179"/>
        <v>1141.3195647927887</v>
      </c>
      <c r="E803">
        <f t="shared" si="180"/>
        <v>-470.54008188738692</v>
      </c>
      <c r="F803">
        <f t="shared" si="181"/>
        <v>0</v>
      </c>
      <c r="G803">
        <f t="shared" si="182"/>
        <v>6399.3451136684525</v>
      </c>
      <c r="H803">
        <f t="shared" si="183"/>
        <v>15521.94608118189</v>
      </c>
      <c r="I803">
        <f t="shared" si="184"/>
        <v>16789.354604360171</v>
      </c>
      <c r="J803" s="41">
        <f t="shared" si="185"/>
        <v>1234.5113679676626</v>
      </c>
      <c r="K803">
        <f t="shared" si="186"/>
        <v>6.3338874704748891</v>
      </c>
      <c r="L803">
        <f t="shared" si="187"/>
        <v>0</v>
      </c>
      <c r="M803" s="41">
        <f t="shared" si="188"/>
        <v>6.3338874704748891</v>
      </c>
      <c r="N803" s="5">
        <f t="shared" si="189"/>
        <v>-4.2354252159222403E-7</v>
      </c>
      <c r="O803" s="4">
        <f>SUM($N$54:N803)*0.1+$O$30</f>
        <v>-4.6651626450697173E-6</v>
      </c>
      <c r="P803" s="4">
        <f>SUM($O$235:O803)</f>
        <v>8.9064685097137533E-4</v>
      </c>
      <c r="Q803" s="5">
        <f t="shared" si="190"/>
        <v>-1.0273245256300337E-6</v>
      </c>
      <c r="R803" s="4">
        <f>SUM($Q$54:Q803)*0.1+$O$8</f>
        <v>-8.0017301459421109E-5</v>
      </c>
      <c r="S803" s="4">
        <f>SUM($R$235:R803)</f>
        <v>1.1505239049373424E-2</v>
      </c>
      <c r="T803">
        <f t="shared" si="191"/>
        <v>8.015318007011842E-5</v>
      </c>
      <c r="U803">
        <f t="shared" si="192"/>
        <v>1.1539661060723244E-2</v>
      </c>
      <c r="X803" s="1"/>
    </row>
    <row r="804" spans="1:24" x14ac:dyDescent="0.25">
      <c r="A804" s="7"/>
      <c r="B804">
        <f t="shared" si="177"/>
        <v>75.000000000000014</v>
      </c>
      <c r="C804">
        <f t="shared" si="178"/>
        <v>0</v>
      </c>
      <c r="D804">
        <f t="shared" si="179"/>
        <v>1141.3195647927887</v>
      </c>
      <c r="E804">
        <f t="shared" si="180"/>
        <v>-470.54008188738692</v>
      </c>
      <c r="F804">
        <f t="shared" si="181"/>
        <v>0</v>
      </c>
      <c r="G804">
        <f t="shared" si="182"/>
        <v>6352.2911054797187</v>
      </c>
      <c r="H804">
        <f t="shared" si="183"/>
        <v>15407.814124702603</v>
      </c>
      <c r="I804">
        <f t="shared" si="184"/>
        <v>16665.903467563399</v>
      </c>
      <c r="J804" s="41">
        <f t="shared" si="185"/>
        <v>1234.5113679676626</v>
      </c>
      <c r="K804">
        <f t="shared" si="186"/>
        <v>6.2873147684861017</v>
      </c>
      <c r="L804">
        <f t="shared" si="187"/>
        <v>0</v>
      </c>
      <c r="M804" s="41">
        <f t="shared" si="188"/>
        <v>6.2873147684861017</v>
      </c>
      <c r="N804" s="5">
        <f t="shared" si="189"/>
        <v>-4.204282383452227E-7</v>
      </c>
      <c r="O804" s="4">
        <f>SUM($N$54:N804)*0.1+$O$30</f>
        <v>-4.7072054689042394E-6</v>
      </c>
      <c r="P804" s="4">
        <f>SUM($O$235:O804)</f>
        <v>8.8593964550247111E-4</v>
      </c>
      <c r="Q804" s="5">
        <f t="shared" si="190"/>
        <v>-1.01977066882393E-6</v>
      </c>
      <c r="R804" s="4">
        <f>SUM($Q$54:Q804)*0.1+$O$8</f>
        <v>-8.0119278526303499E-5</v>
      </c>
      <c r="S804" s="4">
        <f>SUM($R$235:R804)</f>
        <v>1.1425119770847121E-2</v>
      </c>
      <c r="T804">
        <f t="shared" si="191"/>
        <v>8.0257439374190596E-5</v>
      </c>
      <c r="U804">
        <f t="shared" si="192"/>
        <v>1.1459417560839418E-2</v>
      </c>
      <c r="X804" s="1"/>
    </row>
    <row r="805" spans="1:24" x14ac:dyDescent="0.25">
      <c r="A805" s="7"/>
      <c r="B805">
        <f t="shared" si="177"/>
        <v>75.100000000000009</v>
      </c>
      <c r="C805">
        <f t="shared" si="178"/>
        <v>0</v>
      </c>
      <c r="D805">
        <f t="shared" si="179"/>
        <v>1141.3195647927887</v>
      </c>
      <c r="E805">
        <f t="shared" si="180"/>
        <v>-470.54008188738692</v>
      </c>
      <c r="F805">
        <f t="shared" si="181"/>
        <v>0</v>
      </c>
      <c r="G805">
        <f t="shared" si="182"/>
        <v>6305.2370972909812</v>
      </c>
      <c r="H805">
        <f t="shared" si="183"/>
        <v>15293.682168223331</v>
      </c>
      <c r="I805">
        <f t="shared" si="184"/>
        <v>16542.452330766642</v>
      </c>
      <c r="J805" s="41">
        <f t="shared" si="185"/>
        <v>1234.5113679676626</v>
      </c>
      <c r="K805">
        <f t="shared" si="186"/>
        <v>6.2407420664973188</v>
      </c>
      <c r="L805">
        <f t="shared" si="187"/>
        <v>0</v>
      </c>
      <c r="M805" s="41">
        <f t="shared" si="188"/>
        <v>6.2407420664973188</v>
      </c>
      <c r="N805" s="5">
        <f t="shared" si="189"/>
        <v>-4.1731395509822112E-7</v>
      </c>
      <c r="O805" s="4">
        <f>SUM($N$54:N805)*0.1+$O$30</f>
        <v>-4.7489368644140613E-6</v>
      </c>
      <c r="P805" s="4">
        <f>SUM($O$235:O805)</f>
        <v>8.811907086380571E-4</v>
      </c>
      <c r="Q805" s="5">
        <f t="shared" si="190"/>
        <v>-1.0122168120178273E-6</v>
      </c>
      <c r="R805" s="4">
        <f>SUM($Q$54:Q805)*0.1+$O$8</f>
        <v>-8.0220500207505287E-5</v>
      </c>
      <c r="S805" s="4">
        <f>SUM($R$235:R805)</f>
        <v>1.1344899270639617E-2</v>
      </c>
      <c r="T805">
        <f t="shared" si="191"/>
        <v>8.036094234691717E-5</v>
      </c>
      <c r="U805">
        <f t="shared" si="192"/>
        <v>1.1379070108139301E-2</v>
      </c>
      <c r="X805" s="1"/>
    </row>
    <row r="806" spans="1:24" x14ac:dyDescent="0.25">
      <c r="A806" s="7"/>
      <c r="B806">
        <f t="shared" si="177"/>
        <v>75.2</v>
      </c>
      <c r="C806">
        <f t="shared" si="178"/>
        <v>0</v>
      </c>
      <c r="D806">
        <f t="shared" si="179"/>
        <v>1141.3195647927887</v>
      </c>
      <c r="E806">
        <f t="shared" si="180"/>
        <v>-470.54008188738692</v>
      </c>
      <c r="F806">
        <f t="shared" si="181"/>
        <v>0</v>
      </c>
      <c r="G806">
        <f t="shared" si="182"/>
        <v>6258.1830891022473</v>
      </c>
      <c r="H806">
        <f t="shared" si="183"/>
        <v>15179.550211744088</v>
      </c>
      <c r="I806">
        <f t="shared" si="184"/>
        <v>16419.001193969911</v>
      </c>
      <c r="J806" s="41">
        <f t="shared" si="185"/>
        <v>1234.5113679676626</v>
      </c>
      <c r="K806">
        <f t="shared" si="186"/>
        <v>6.1941693645085456</v>
      </c>
      <c r="L806">
        <f t="shared" si="187"/>
        <v>0</v>
      </c>
      <c r="M806" s="41">
        <f t="shared" si="188"/>
        <v>6.1941693645085456</v>
      </c>
      <c r="N806" s="5">
        <f t="shared" si="189"/>
        <v>-4.1419967185121979E-7</v>
      </c>
      <c r="O806" s="4">
        <f>SUM($N$54:N806)*0.1+$O$30</f>
        <v>-4.7903568315991832E-6</v>
      </c>
      <c r="P806" s="4">
        <f>SUM($O$235:O806)</f>
        <v>8.7640035180645793E-4</v>
      </c>
      <c r="Q806" s="5">
        <f t="shared" si="190"/>
        <v>-1.0046629552117265E-6</v>
      </c>
      <c r="R806" s="4">
        <f>SUM($Q$54:Q806)*0.1+$O$8</f>
        <v>-8.0320966503026473E-5</v>
      </c>
      <c r="S806" s="4">
        <f>SUM($R$235:R806)</f>
        <v>1.126457830413659E-2</v>
      </c>
      <c r="T806">
        <f t="shared" si="191"/>
        <v>8.0463688571642987E-5</v>
      </c>
      <c r="U806">
        <f t="shared" si="192"/>
        <v>1.129861947083232E-2</v>
      </c>
      <c r="X806" s="1"/>
    </row>
    <row r="807" spans="1:24" x14ac:dyDescent="0.25">
      <c r="A807" s="7"/>
      <c r="B807">
        <f t="shared" si="177"/>
        <v>75.3</v>
      </c>
      <c r="C807">
        <f t="shared" si="178"/>
        <v>0</v>
      </c>
      <c r="D807">
        <f t="shared" si="179"/>
        <v>1141.3195647927887</v>
      </c>
      <c r="E807">
        <f t="shared" si="180"/>
        <v>-470.54008188738692</v>
      </c>
      <c r="F807">
        <f t="shared" si="181"/>
        <v>0</v>
      </c>
      <c r="G807">
        <f t="shared" si="182"/>
        <v>6211.1290809135098</v>
      </c>
      <c r="H807">
        <f t="shared" si="183"/>
        <v>15065.418255264818</v>
      </c>
      <c r="I807">
        <f t="shared" si="184"/>
        <v>16295.550057173152</v>
      </c>
      <c r="J807" s="41">
        <f t="shared" si="185"/>
        <v>1234.5113679676626</v>
      </c>
      <c r="K807">
        <f t="shared" si="186"/>
        <v>6.1475966625197627</v>
      </c>
      <c r="L807">
        <f t="shared" si="187"/>
        <v>0</v>
      </c>
      <c r="M807" s="41">
        <f t="shared" si="188"/>
        <v>6.1475966625197627</v>
      </c>
      <c r="N807" s="5">
        <f t="shared" si="189"/>
        <v>-4.110853886042182E-7</v>
      </c>
      <c r="O807" s="4">
        <f>SUM($N$54:N807)*0.1+$O$30</f>
        <v>-4.8314653704596058E-6</v>
      </c>
      <c r="P807" s="4">
        <f>SUM($O$235:O807)</f>
        <v>8.7156888643599836E-4</v>
      </c>
      <c r="Q807" s="5">
        <f t="shared" si="190"/>
        <v>-9.9710909840562388E-7</v>
      </c>
      <c r="R807" s="4">
        <f>SUM($Q$54:Q807)*0.1+$O$8</f>
        <v>-8.0420677412867031E-5</v>
      </c>
      <c r="S807" s="4">
        <f>SUM($R$235:R807)</f>
        <v>1.1184157626723723E-2</v>
      </c>
      <c r="T807">
        <f t="shared" si="191"/>
        <v>8.0565677637380872E-5</v>
      </c>
      <c r="U807">
        <f t="shared" si="192"/>
        <v>1.1218066417311216E-2</v>
      </c>
      <c r="X807" s="1"/>
    </row>
    <row r="808" spans="1:24" x14ac:dyDescent="0.25">
      <c r="A808" s="7"/>
      <c r="B808">
        <f t="shared" si="177"/>
        <v>75.399999999999991</v>
      </c>
      <c r="C808">
        <f t="shared" si="178"/>
        <v>0</v>
      </c>
      <c r="D808">
        <f t="shared" si="179"/>
        <v>1141.3195647927887</v>
      </c>
      <c r="E808">
        <f t="shared" si="180"/>
        <v>-470.54008188738692</v>
      </c>
      <c r="F808">
        <f t="shared" si="181"/>
        <v>0</v>
      </c>
      <c r="G808">
        <f t="shared" si="182"/>
        <v>6164.0750727247723</v>
      </c>
      <c r="H808">
        <f t="shared" si="183"/>
        <v>14951.286298785546</v>
      </c>
      <c r="I808">
        <f t="shared" si="184"/>
        <v>16172.098920376393</v>
      </c>
      <c r="J808" s="41">
        <f t="shared" si="185"/>
        <v>1234.5113679676626</v>
      </c>
      <c r="K808">
        <f t="shared" si="186"/>
        <v>6.1010239605309797</v>
      </c>
      <c r="L808">
        <f t="shared" si="187"/>
        <v>0</v>
      </c>
      <c r="M808" s="41">
        <f t="shared" si="188"/>
        <v>6.1010239605309797</v>
      </c>
      <c r="N808" s="5">
        <f t="shared" si="189"/>
        <v>-4.0797110535721662E-7</v>
      </c>
      <c r="O808" s="4">
        <f>SUM($N$54:N808)*0.1+$O$30</f>
        <v>-4.8722624809953274E-6</v>
      </c>
      <c r="P808" s="4">
        <f>SUM($O$235:O808)</f>
        <v>8.6669662395500303E-4</v>
      </c>
      <c r="Q808" s="5">
        <f t="shared" si="190"/>
        <v>-9.89555241599521E-7</v>
      </c>
      <c r="R808" s="4">
        <f>SUM($Q$54:Q808)*0.1+$O$8</f>
        <v>-8.0519632937026988E-5</v>
      </c>
      <c r="S808" s="4">
        <f>SUM($R$235:R808)</f>
        <v>1.1103637993786697E-2</v>
      </c>
      <c r="T808">
        <f t="shared" si="191"/>
        <v>8.0666909138737156E-5</v>
      </c>
      <c r="U808">
        <f t="shared" si="192"/>
        <v>1.1137411716150142E-2</v>
      </c>
      <c r="X808" s="1"/>
    </row>
    <row r="809" spans="1:24" x14ac:dyDescent="0.25">
      <c r="A809" s="7"/>
      <c r="B809">
        <f t="shared" si="177"/>
        <v>75.499999999999986</v>
      </c>
      <c r="C809">
        <f t="shared" si="178"/>
        <v>0</v>
      </c>
      <c r="D809">
        <f t="shared" si="179"/>
        <v>1141.3195647927887</v>
      </c>
      <c r="E809">
        <f t="shared" si="180"/>
        <v>-470.54008188738692</v>
      </c>
      <c r="F809">
        <f t="shared" si="181"/>
        <v>0</v>
      </c>
      <c r="G809">
        <f t="shared" si="182"/>
        <v>6117.0210645360385</v>
      </c>
      <c r="H809">
        <f t="shared" si="183"/>
        <v>14837.154342306274</v>
      </c>
      <c r="I809">
        <f t="shared" si="184"/>
        <v>16048.647783579636</v>
      </c>
      <c r="J809" s="41">
        <f t="shared" si="185"/>
        <v>1234.5113679676626</v>
      </c>
      <c r="K809">
        <f t="shared" si="186"/>
        <v>6.0544512585421968</v>
      </c>
      <c r="L809">
        <f t="shared" si="187"/>
        <v>0</v>
      </c>
      <c r="M809" s="41">
        <f t="shared" si="188"/>
        <v>6.0544512585421968</v>
      </c>
      <c r="N809" s="5">
        <f t="shared" si="189"/>
        <v>-4.0485682211021529E-7</v>
      </c>
      <c r="O809" s="4">
        <f>SUM($N$54:N809)*0.1+$O$30</f>
        <v>-4.912748163206349E-6</v>
      </c>
      <c r="P809" s="4">
        <f>SUM($O$235:O809)</f>
        <v>8.6178387579179669E-4</v>
      </c>
      <c r="Q809" s="5">
        <f t="shared" si="190"/>
        <v>-9.8200138479341833E-7</v>
      </c>
      <c r="R809" s="4">
        <f>SUM($Q$54:Q809)*0.1+$O$8</f>
        <v>-8.0617833075506315E-5</v>
      </c>
      <c r="S809" s="4">
        <f>SUM($R$235:R809)</f>
        <v>1.1023020160711191E-2</v>
      </c>
      <c r="T809">
        <f t="shared" si="191"/>
        <v>8.0767382675838196E-5</v>
      </c>
      <c r="U809">
        <f t="shared" si="192"/>
        <v>1.1056656136102818E-2</v>
      </c>
      <c r="X809" s="1"/>
    </row>
    <row r="810" spans="1:24" x14ac:dyDescent="0.25">
      <c r="A810" s="7"/>
      <c r="B810">
        <f t="shared" si="177"/>
        <v>75.59999999999998</v>
      </c>
      <c r="C810">
        <f t="shared" si="178"/>
        <v>0</v>
      </c>
      <c r="D810">
        <f t="shared" si="179"/>
        <v>1141.3195647927887</v>
      </c>
      <c r="E810">
        <f t="shared" si="180"/>
        <v>-470.54008188738692</v>
      </c>
      <c r="F810">
        <f t="shared" si="181"/>
        <v>0</v>
      </c>
      <c r="G810">
        <f t="shared" si="182"/>
        <v>6069.967056347301</v>
      </c>
      <c r="H810">
        <f t="shared" si="183"/>
        <v>14723.022385827004</v>
      </c>
      <c r="I810">
        <f t="shared" si="184"/>
        <v>15925.196646782877</v>
      </c>
      <c r="J810" s="41">
        <f t="shared" si="185"/>
        <v>1234.5113679676626</v>
      </c>
      <c r="K810">
        <f t="shared" si="186"/>
        <v>6.0078785565534139</v>
      </c>
      <c r="L810">
        <f t="shared" si="187"/>
        <v>0</v>
      </c>
      <c r="M810" s="41">
        <f t="shared" si="188"/>
        <v>6.0078785565534139</v>
      </c>
      <c r="N810" s="5">
        <f t="shared" si="189"/>
        <v>-4.017425388632137E-7</v>
      </c>
      <c r="O810" s="4">
        <f>SUM($N$54:N810)*0.1+$O$30</f>
        <v>-4.9529224170926704E-6</v>
      </c>
      <c r="P810" s="4">
        <f>SUM($O$235:O810)</f>
        <v>8.5683095337470399E-4</v>
      </c>
      <c r="Q810" s="5">
        <f t="shared" si="190"/>
        <v>-9.7444752798731566E-7</v>
      </c>
      <c r="R810" s="4">
        <f>SUM($Q$54:Q810)*0.1+$O$8</f>
        <v>-8.0715277828305042E-5</v>
      </c>
      <c r="S810" s="4">
        <f>SUM($R$235:R810)</f>
        <v>1.0942304882882885E-2</v>
      </c>
      <c r="T810">
        <f t="shared" si="191"/>
        <v>8.0867097854258439E-5</v>
      </c>
      <c r="U810">
        <f t="shared" si="192"/>
        <v>1.0975800446100668E-2</v>
      </c>
      <c r="X810" s="1"/>
    </row>
    <row r="811" spans="1:24" x14ac:dyDescent="0.25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1141.3195647927887</v>
      </c>
      <c r="E811">
        <f t="shared" si="180"/>
        <v>-470.54008188738692</v>
      </c>
      <c r="F811">
        <f t="shared" si="181"/>
        <v>0</v>
      </c>
      <c r="G811">
        <f t="shared" si="182"/>
        <v>6022.9130481585671</v>
      </c>
      <c r="H811">
        <f t="shared" si="183"/>
        <v>14608.890429347732</v>
      </c>
      <c r="I811">
        <f t="shared" si="184"/>
        <v>15801.74550998612</v>
      </c>
      <c r="J811" s="41">
        <f t="shared" si="185"/>
        <v>1234.5113679676626</v>
      </c>
      <c r="K811">
        <f t="shared" si="186"/>
        <v>5.9613058545646309</v>
      </c>
      <c r="L811">
        <f t="shared" si="187"/>
        <v>0</v>
      </c>
      <c r="M811" s="41">
        <f t="shared" si="188"/>
        <v>5.9613058545646309</v>
      </c>
      <c r="N811" s="5">
        <f t="shared" si="189"/>
        <v>-3.9862825561621238E-7</v>
      </c>
      <c r="O811" s="4">
        <f>SUM($N$54:N811)*0.1+$O$30</f>
        <v>-4.9927852426542909E-6</v>
      </c>
      <c r="P811" s="4">
        <f>SUM($O$235:O811)</f>
        <v>8.5183816813204968E-4</v>
      </c>
      <c r="Q811" s="5">
        <f t="shared" si="190"/>
        <v>-9.6689367118121298E-7</v>
      </c>
      <c r="R811" s="4">
        <f>SUM($Q$54:Q811)*0.1+$O$8</f>
        <v>-8.0811967195423167E-5</v>
      </c>
      <c r="S811" s="4">
        <f>SUM($R$235:R811)</f>
        <v>1.0861492915687462E-2</v>
      </c>
      <c r="T811">
        <f t="shared" si="191"/>
        <v>8.0966054284949674E-5</v>
      </c>
      <c r="U811">
        <f t="shared" si="192"/>
        <v>1.0894845415250988E-2</v>
      </c>
      <c r="X811" s="1"/>
    </row>
    <row r="812" spans="1:24" x14ac:dyDescent="0.25">
      <c r="A812" s="7"/>
      <c r="B812">
        <f t="shared" si="193"/>
        <v>75.799999999999969</v>
      </c>
      <c r="C812">
        <f t="shared" si="178"/>
        <v>0</v>
      </c>
      <c r="D812">
        <f t="shared" si="179"/>
        <v>1141.3195647927887</v>
      </c>
      <c r="E812">
        <f t="shared" si="180"/>
        <v>-470.54008188738692</v>
      </c>
      <c r="F812">
        <f t="shared" si="181"/>
        <v>0</v>
      </c>
      <c r="G812">
        <f t="shared" si="182"/>
        <v>5975.8590399698296</v>
      </c>
      <c r="H812">
        <f t="shared" si="183"/>
        <v>14494.75847286846</v>
      </c>
      <c r="I812">
        <f t="shared" si="184"/>
        <v>15678.294373189359</v>
      </c>
      <c r="J812" s="41">
        <f t="shared" si="185"/>
        <v>1234.5113679676626</v>
      </c>
      <c r="K812">
        <f t="shared" si="186"/>
        <v>5.9147331525758471</v>
      </c>
      <c r="L812">
        <f t="shared" si="187"/>
        <v>0</v>
      </c>
      <c r="M812" s="41">
        <f t="shared" si="188"/>
        <v>5.9147331525758471</v>
      </c>
      <c r="N812" s="5">
        <f t="shared" si="189"/>
        <v>-3.9551397236921084E-7</v>
      </c>
      <c r="O812" s="4">
        <f>SUM($N$54:N812)*0.1+$O$30</f>
        <v>-5.0323366398912122E-6</v>
      </c>
      <c r="P812" s="4">
        <f>SUM($O$235:O812)</f>
        <v>8.468058314921585E-4</v>
      </c>
      <c r="Q812" s="5">
        <f t="shared" si="190"/>
        <v>-9.593398143751101E-7</v>
      </c>
      <c r="R812" s="4">
        <f>SUM($Q$54:Q812)*0.1+$O$8</f>
        <v>-8.0907901176860663E-5</v>
      </c>
      <c r="S812" s="4">
        <f>SUM($R$235:R812)</f>
        <v>1.0780585014510602E-2</v>
      </c>
      <c r="T812">
        <f t="shared" si="191"/>
        <v>8.1064251584171446E-5</v>
      </c>
      <c r="U812">
        <f t="shared" si="192"/>
        <v>1.0813791812835111E-2</v>
      </c>
      <c r="X812" s="1"/>
    </row>
    <row r="813" spans="1:24" x14ac:dyDescent="0.25">
      <c r="A813" s="7"/>
      <c r="B813">
        <f t="shared" si="193"/>
        <v>75.899999999999963</v>
      </c>
      <c r="C813">
        <f t="shared" si="178"/>
        <v>0</v>
      </c>
      <c r="D813">
        <f t="shared" si="179"/>
        <v>1141.3195647927887</v>
      </c>
      <c r="E813">
        <f t="shared" si="180"/>
        <v>-470.54008188738692</v>
      </c>
      <c r="F813">
        <f t="shared" si="181"/>
        <v>0</v>
      </c>
      <c r="G813">
        <f t="shared" si="182"/>
        <v>5928.8050317810921</v>
      </c>
      <c r="H813">
        <f t="shared" si="183"/>
        <v>14380.626516389173</v>
      </c>
      <c r="I813">
        <f t="shared" si="184"/>
        <v>15554.843236392586</v>
      </c>
      <c r="J813" s="41">
        <f t="shared" si="185"/>
        <v>1234.5113679676626</v>
      </c>
      <c r="K813">
        <f t="shared" si="186"/>
        <v>5.8681604505870579</v>
      </c>
      <c r="L813">
        <f t="shared" si="187"/>
        <v>0</v>
      </c>
      <c r="M813" s="41">
        <f t="shared" si="188"/>
        <v>5.8681604505870579</v>
      </c>
      <c r="N813" s="5">
        <f t="shared" si="189"/>
        <v>-3.9239968912220926E-7</v>
      </c>
      <c r="O813" s="4">
        <f>SUM($N$54:N813)*0.1+$O$30</f>
        <v>-5.0715766088034333E-6</v>
      </c>
      <c r="P813" s="4">
        <f>SUM($O$235:O813)</f>
        <v>8.4173425488335511E-4</v>
      </c>
      <c r="Q813" s="5">
        <f t="shared" si="190"/>
        <v>-9.5178595756900648E-7</v>
      </c>
      <c r="R813" s="4">
        <f>SUM($Q$54:Q813)*0.1+$O$8</f>
        <v>-8.1003079772617558E-5</v>
      </c>
      <c r="S813" s="4">
        <f>SUM($R$235:R813)</f>
        <v>1.0699581934737985E-2</v>
      </c>
      <c r="T813">
        <f t="shared" si="191"/>
        <v>8.1161689373423015E-5</v>
      </c>
      <c r="U813">
        <f t="shared" si="192"/>
        <v>1.0732640408306592E-2</v>
      </c>
      <c r="X813" s="1"/>
    </row>
    <row r="814" spans="1:24" x14ac:dyDescent="0.25">
      <c r="A814" s="7"/>
      <c r="B814">
        <f t="shared" si="193"/>
        <v>75.999999999999957</v>
      </c>
      <c r="C814">
        <f t="shared" si="178"/>
        <v>0</v>
      </c>
      <c r="D814">
        <f t="shared" si="179"/>
        <v>1141.3195647927887</v>
      </c>
      <c r="E814">
        <f t="shared" si="180"/>
        <v>-470.54008188738692</v>
      </c>
      <c r="F814">
        <f t="shared" si="181"/>
        <v>0</v>
      </c>
      <c r="G814">
        <f t="shared" si="182"/>
        <v>5881.7510235923583</v>
      </c>
      <c r="H814">
        <f t="shared" si="183"/>
        <v>14266.494559909903</v>
      </c>
      <c r="I814">
        <f t="shared" si="184"/>
        <v>15431.392099595831</v>
      </c>
      <c r="J814" s="41">
        <f t="shared" si="185"/>
        <v>1234.5113679676626</v>
      </c>
      <c r="K814">
        <f t="shared" si="186"/>
        <v>5.8215877485982759</v>
      </c>
      <c r="L814">
        <f t="shared" si="187"/>
        <v>0</v>
      </c>
      <c r="M814" s="41">
        <f t="shared" si="188"/>
        <v>5.8215877485982759</v>
      </c>
      <c r="N814" s="5">
        <f t="shared" si="189"/>
        <v>-3.8928540587520793E-7</v>
      </c>
      <c r="O814" s="4">
        <f>SUM($N$54:N814)*0.1+$O$30</f>
        <v>-5.1105051493909544E-6</v>
      </c>
      <c r="P814" s="4">
        <f>SUM($O$235:O814)</f>
        <v>8.3662374973396414E-4</v>
      </c>
      <c r="Q814" s="5">
        <f t="shared" si="190"/>
        <v>-9.4423210076290381E-7</v>
      </c>
      <c r="R814" s="4">
        <f>SUM($Q$54:Q814)*0.1+$O$8</f>
        <v>-8.1097502982693825E-5</v>
      </c>
      <c r="S814" s="4">
        <f>SUM($R$235:R814)</f>
        <v>1.061848443175529E-2</v>
      </c>
      <c r="T814">
        <f t="shared" si="191"/>
        <v>8.1258367279376129E-5</v>
      </c>
      <c r="U814">
        <f t="shared" si="192"/>
        <v>1.0651391971289404E-2</v>
      </c>
      <c r="X814" s="1"/>
    </row>
    <row r="815" spans="1:24" x14ac:dyDescent="0.25">
      <c r="A815" s="7"/>
      <c r="B815">
        <f t="shared" si="193"/>
        <v>76.099999999999952</v>
      </c>
      <c r="C815">
        <f t="shared" si="178"/>
        <v>0</v>
      </c>
      <c r="D815">
        <f t="shared" si="179"/>
        <v>1141.3195647927887</v>
      </c>
      <c r="E815">
        <f t="shared" si="180"/>
        <v>-470.54008188738692</v>
      </c>
      <c r="F815">
        <f t="shared" si="181"/>
        <v>0</v>
      </c>
      <c r="G815">
        <f t="shared" si="182"/>
        <v>5834.6970154036208</v>
      </c>
      <c r="H815">
        <f t="shared" si="183"/>
        <v>14152.362603430631</v>
      </c>
      <c r="I815">
        <f t="shared" si="184"/>
        <v>15307.94096279907</v>
      </c>
      <c r="J815" s="41">
        <f t="shared" si="185"/>
        <v>1234.5113679676626</v>
      </c>
      <c r="K815">
        <f t="shared" si="186"/>
        <v>5.7750150466094921</v>
      </c>
      <c r="L815">
        <f t="shared" si="187"/>
        <v>0</v>
      </c>
      <c r="M815" s="41">
        <f t="shared" si="188"/>
        <v>5.7750150466094921</v>
      </c>
      <c r="N815" s="5">
        <f t="shared" si="189"/>
        <v>-3.8617112262820634E-7</v>
      </c>
      <c r="O815" s="4">
        <f>SUM($N$54:N815)*0.1+$O$30</f>
        <v>-5.1491222616537753E-6</v>
      </c>
      <c r="P815" s="4">
        <f>SUM($O$235:O815)</f>
        <v>8.3147462747231035E-4</v>
      </c>
      <c r="Q815" s="5">
        <f t="shared" si="190"/>
        <v>-9.3667824395680103E-7</v>
      </c>
      <c r="R815" s="4">
        <f>SUM($Q$54:Q815)*0.1+$O$8</f>
        <v>-8.119117080708949E-5</v>
      </c>
      <c r="S815" s="4">
        <f>SUM($R$235:R815)</f>
        <v>1.05372932609482E-2</v>
      </c>
      <c r="T815">
        <f t="shared" si="191"/>
        <v>8.1354284933809356E-5</v>
      </c>
      <c r="U815">
        <f t="shared" si="192"/>
        <v>1.0570047271576156E-2</v>
      </c>
      <c r="X815" s="1"/>
    </row>
    <row r="816" spans="1:24" x14ac:dyDescent="0.25">
      <c r="A816" s="7"/>
      <c r="B816">
        <f t="shared" si="193"/>
        <v>76.199999999999946</v>
      </c>
      <c r="C816">
        <f t="shared" si="178"/>
        <v>0</v>
      </c>
      <c r="D816">
        <f t="shared" si="179"/>
        <v>1141.3195647927887</v>
      </c>
      <c r="E816">
        <f t="shared" si="180"/>
        <v>-470.54008188738692</v>
      </c>
      <c r="F816">
        <f t="shared" si="181"/>
        <v>0</v>
      </c>
      <c r="G816">
        <f t="shared" si="182"/>
        <v>5787.6430072148851</v>
      </c>
      <c r="H816">
        <f t="shared" si="183"/>
        <v>14038.230646951359</v>
      </c>
      <c r="I816">
        <f t="shared" si="184"/>
        <v>15184.489826002313</v>
      </c>
      <c r="J816" s="41">
        <f t="shared" si="185"/>
        <v>1234.5113679676626</v>
      </c>
      <c r="K816">
        <f t="shared" si="186"/>
        <v>5.72844234462071</v>
      </c>
      <c r="L816">
        <f t="shared" si="187"/>
        <v>0</v>
      </c>
      <c r="M816" s="41">
        <f t="shared" si="188"/>
        <v>5.72844234462071</v>
      </c>
      <c r="N816" s="5">
        <f t="shared" si="189"/>
        <v>-3.8305683938120491E-7</v>
      </c>
      <c r="O816" s="4">
        <f>SUM($N$54:N816)*0.1+$O$30</f>
        <v>-5.1874279455918953E-6</v>
      </c>
      <c r="P816" s="4">
        <f>SUM($O$235:O816)</f>
        <v>8.2628719952671848E-4</v>
      </c>
      <c r="Q816" s="5">
        <f t="shared" si="190"/>
        <v>-9.2912438715069826E-7</v>
      </c>
      <c r="R816" s="4">
        <f>SUM($Q$54:Q816)*0.1+$O$8</f>
        <v>-8.1284083245804553E-5</v>
      </c>
      <c r="S816" s="4">
        <f>SUM($R$235:R816)</f>
        <v>1.0456009177702395E-2</v>
      </c>
      <c r="T816">
        <f t="shared" si="191"/>
        <v>8.1449441973543266E-5</v>
      </c>
      <c r="U816">
        <f t="shared" si="192"/>
        <v>1.0488607079126305E-2</v>
      </c>
      <c r="X816" s="1"/>
    </row>
    <row r="817" spans="1:24" x14ac:dyDescent="0.25">
      <c r="A817" s="7"/>
      <c r="B817">
        <f t="shared" si="193"/>
        <v>76.29999999999994</v>
      </c>
      <c r="C817">
        <f t="shared" si="178"/>
        <v>0</v>
      </c>
      <c r="D817">
        <f t="shared" si="179"/>
        <v>1141.3195647927887</v>
      </c>
      <c r="E817">
        <f t="shared" si="180"/>
        <v>-470.54008188738692</v>
      </c>
      <c r="F817">
        <f t="shared" si="181"/>
        <v>0</v>
      </c>
      <c r="G817">
        <f t="shared" si="182"/>
        <v>5740.5889990261494</v>
      </c>
      <c r="H817">
        <f t="shared" si="183"/>
        <v>13924.098690472087</v>
      </c>
      <c r="I817">
        <f t="shared" si="184"/>
        <v>15061.038689205554</v>
      </c>
      <c r="J817" s="41">
        <f t="shared" si="185"/>
        <v>1234.5113679676626</v>
      </c>
      <c r="K817">
        <f t="shared" si="186"/>
        <v>5.6818696426319262</v>
      </c>
      <c r="L817">
        <f t="shared" si="187"/>
        <v>0</v>
      </c>
      <c r="M817" s="41">
        <f t="shared" si="188"/>
        <v>5.6818696426319262</v>
      </c>
      <c r="N817" s="5">
        <f t="shared" si="189"/>
        <v>-3.7994255613420343E-7</v>
      </c>
      <c r="O817" s="4">
        <f>SUM($N$54:N817)*0.1+$O$30</f>
        <v>-5.2254222012053152E-6</v>
      </c>
      <c r="P817" s="4">
        <f>SUM($O$235:O817)</f>
        <v>8.2106177732551319E-4</v>
      </c>
      <c r="Q817" s="5">
        <f t="shared" si="190"/>
        <v>-9.2157053034459558E-7</v>
      </c>
      <c r="R817" s="4">
        <f>SUM($Q$54:Q817)*0.1+$O$8</f>
        <v>-8.1376240298838988E-5</v>
      </c>
      <c r="S817" s="4">
        <f>SUM($R$235:R817)</f>
        <v>1.0374632937403556E-2</v>
      </c>
      <c r="T817">
        <f t="shared" si="191"/>
        <v>8.1543838040377004E-5</v>
      </c>
      <c r="U817">
        <f t="shared" si="192"/>
        <v>1.040707216406438E-2</v>
      </c>
      <c r="X817" s="1"/>
    </row>
    <row r="818" spans="1:24" x14ac:dyDescent="0.25">
      <c r="A818" s="7"/>
      <c r="B818">
        <f t="shared" si="193"/>
        <v>76.399999999999935</v>
      </c>
      <c r="C818">
        <f t="shared" si="178"/>
        <v>0</v>
      </c>
      <c r="D818">
        <f t="shared" si="179"/>
        <v>1141.3195647927887</v>
      </c>
      <c r="E818">
        <f t="shared" si="180"/>
        <v>-470.54008188738692</v>
      </c>
      <c r="F818">
        <f t="shared" si="181"/>
        <v>0</v>
      </c>
      <c r="G818">
        <f t="shared" si="182"/>
        <v>5693.5349908374137</v>
      </c>
      <c r="H818">
        <f t="shared" si="183"/>
        <v>13809.966733992816</v>
      </c>
      <c r="I818">
        <f t="shared" si="184"/>
        <v>14937.587552408797</v>
      </c>
      <c r="J818" s="41">
        <f t="shared" si="185"/>
        <v>1234.5113679676626</v>
      </c>
      <c r="K818">
        <f t="shared" si="186"/>
        <v>5.6352969406431441</v>
      </c>
      <c r="L818">
        <f t="shared" si="187"/>
        <v>0</v>
      </c>
      <c r="M818" s="41">
        <f t="shared" si="188"/>
        <v>5.6352969406431441</v>
      </c>
      <c r="N818" s="5">
        <f t="shared" si="189"/>
        <v>-3.76828272887202E-7</v>
      </c>
      <c r="O818" s="4">
        <f>SUM($N$54:N818)*0.1+$O$30</f>
        <v>-5.2631050284940359E-6</v>
      </c>
      <c r="P818" s="4">
        <f>SUM($O$235:O818)</f>
        <v>8.1579867229701912E-4</v>
      </c>
      <c r="Q818" s="5">
        <f t="shared" si="190"/>
        <v>-9.1401667353849291E-7</v>
      </c>
      <c r="R818" s="4">
        <f>SUM($Q$54:Q818)*0.1+$O$8</f>
        <v>-8.1467641966192822E-5</v>
      </c>
      <c r="S818" s="4">
        <f>SUM($R$235:R818)</f>
        <v>1.0293165295437364E-2</v>
      </c>
      <c r="T818">
        <f t="shared" si="191"/>
        <v>8.1637472781025881E-5</v>
      </c>
      <c r="U818">
        <f t="shared" si="192"/>
        <v>1.0325443296678246E-2</v>
      </c>
      <c r="X818" s="1"/>
    </row>
    <row r="819" spans="1:24" x14ac:dyDescent="0.25">
      <c r="A819" s="7"/>
      <c r="B819">
        <f t="shared" si="193"/>
        <v>76.499999999999929</v>
      </c>
      <c r="C819">
        <f t="shared" si="178"/>
        <v>0</v>
      </c>
      <c r="D819">
        <f t="shared" si="179"/>
        <v>1141.3195647927887</v>
      </c>
      <c r="E819">
        <f t="shared" si="180"/>
        <v>-470.54008188738692</v>
      </c>
      <c r="F819">
        <f t="shared" si="181"/>
        <v>0</v>
      </c>
      <c r="G819">
        <f t="shared" si="182"/>
        <v>5646.480982648678</v>
      </c>
      <c r="H819">
        <f t="shared" si="183"/>
        <v>13695.834777513544</v>
      </c>
      <c r="I819">
        <f t="shared" si="184"/>
        <v>14814.136415612036</v>
      </c>
      <c r="J819" s="41">
        <f t="shared" si="185"/>
        <v>1234.5113679676626</v>
      </c>
      <c r="K819">
        <f t="shared" si="186"/>
        <v>5.5887242386543594</v>
      </c>
      <c r="L819">
        <f t="shared" si="187"/>
        <v>0</v>
      </c>
      <c r="M819" s="41">
        <f t="shared" si="188"/>
        <v>5.5887242386543594</v>
      </c>
      <c r="N819" s="5">
        <f t="shared" si="189"/>
        <v>-3.7371398964020052E-7</v>
      </c>
      <c r="O819" s="4">
        <f>SUM($N$54:N819)*0.1+$O$30</f>
        <v>-5.3004764274580564E-6</v>
      </c>
      <c r="P819" s="4">
        <f>SUM($O$235:O819)</f>
        <v>8.1049819586956101E-4</v>
      </c>
      <c r="Q819" s="5">
        <f t="shared" si="190"/>
        <v>-9.0646281673239014E-7</v>
      </c>
      <c r="R819" s="4">
        <f>SUM($Q$54:Q819)*0.1+$O$8</f>
        <v>-8.1558288247866081E-5</v>
      </c>
      <c r="S819" s="4">
        <f>SUM($R$235:R819)</f>
        <v>1.0211607007189498E-2</v>
      </c>
      <c r="T819">
        <f t="shared" si="191"/>
        <v>8.1730345847060075E-5</v>
      </c>
      <c r="U819">
        <f t="shared" si="192"/>
        <v>1.0243721247417341E-2</v>
      </c>
      <c r="X819" s="1"/>
    </row>
    <row r="820" spans="1:24" x14ac:dyDescent="0.25">
      <c r="A820" s="7"/>
      <c r="B820">
        <f t="shared" si="193"/>
        <v>76.599999999999923</v>
      </c>
      <c r="C820">
        <f t="shared" si="178"/>
        <v>0</v>
      </c>
      <c r="D820">
        <f t="shared" si="179"/>
        <v>1141.3195647927887</v>
      </c>
      <c r="E820">
        <f t="shared" si="180"/>
        <v>-470.54008188738692</v>
      </c>
      <c r="F820">
        <f t="shared" si="181"/>
        <v>0</v>
      </c>
      <c r="G820">
        <f t="shared" si="182"/>
        <v>5599.4269744599424</v>
      </c>
      <c r="H820">
        <f t="shared" si="183"/>
        <v>13581.702821034272</v>
      </c>
      <c r="I820">
        <f t="shared" si="184"/>
        <v>14690.685278815279</v>
      </c>
      <c r="J820" s="41">
        <f t="shared" si="185"/>
        <v>1234.5113679676626</v>
      </c>
      <c r="K820">
        <f t="shared" si="186"/>
        <v>5.5421515366655774</v>
      </c>
      <c r="L820">
        <f t="shared" si="187"/>
        <v>0</v>
      </c>
      <c r="M820" s="41">
        <f t="shared" si="188"/>
        <v>5.5421515366655774</v>
      </c>
      <c r="N820" s="5">
        <f t="shared" si="189"/>
        <v>-3.7059970639319909E-7</v>
      </c>
      <c r="O820" s="4">
        <f>SUM($N$54:N820)*0.1+$O$30</f>
        <v>-5.337536398097376E-6</v>
      </c>
      <c r="P820" s="4">
        <f>SUM($O$235:O820)</f>
        <v>8.0516065947146363E-4</v>
      </c>
      <c r="Q820" s="5">
        <f t="shared" si="190"/>
        <v>-8.9890895992628736E-7</v>
      </c>
      <c r="R820" s="4">
        <f>SUM($Q$54:Q820)*0.1+$O$8</f>
        <v>-8.1648179143858712E-5</v>
      </c>
      <c r="S820" s="4">
        <f>SUM($R$235:R820)</f>
        <v>1.012995882804564E-2</v>
      </c>
      <c r="T820">
        <f t="shared" si="191"/>
        <v>8.1822456894844336E-5</v>
      </c>
      <c r="U820">
        <f t="shared" si="192"/>
        <v>1.0161906786890948E-2</v>
      </c>
      <c r="X820" s="1"/>
    </row>
    <row r="821" spans="1:24" x14ac:dyDescent="0.25">
      <c r="A821" s="7"/>
      <c r="B821">
        <f t="shared" si="193"/>
        <v>76.699999999999918</v>
      </c>
      <c r="C821">
        <f t="shared" si="178"/>
        <v>0</v>
      </c>
      <c r="D821">
        <f t="shared" si="179"/>
        <v>1141.3195647927887</v>
      </c>
      <c r="E821">
        <f t="shared" si="180"/>
        <v>-470.54008188738692</v>
      </c>
      <c r="F821">
        <f t="shared" si="181"/>
        <v>0</v>
      </c>
      <c r="G821">
        <f t="shared" si="182"/>
        <v>5552.3729662712049</v>
      </c>
      <c r="H821">
        <f t="shared" si="183"/>
        <v>13467.570864555</v>
      </c>
      <c r="I821">
        <f t="shared" si="184"/>
        <v>14567.234142018518</v>
      </c>
      <c r="J821" s="41">
        <f t="shared" si="185"/>
        <v>1234.5113679676626</v>
      </c>
      <c r="K821">
        <f t="shared" si="186"/>
        <v>5.4955788346767935</v>
      </c>
      <c r="L821">
        <f t="shared" si="187"/>
        <v>0</v>
      </c>
      <c r="M821" s="41">
        <f t="shared" si="188"/>
        <v>5.4955788346767935</v>
      </c>
      <c r="N821" s="5">
        <f t="shared" si="189"/>
        <v>-3.674854231461975E-7</v>
      </c>
      <c r="O821" s="4">
        <f>SUM($N$54:N821)*0.1+$O$30</f>
        <v>-5.3742849404119955E-6</v>
      </c>
      <c r="P821" s="4">
        <f>SUM($O$235:O821)</f>
        <v>7.997863745310516E-4</v>
      </c>
      <c r="Q821" s="5">
        <f t="shared" si="190"/>
        <v>-8.9135510312018469E-7</v>
      </c>
      <c r="R821" s="4">
        <f>SUM($Q$54:Q821)*0.1+$O$8</f>
        <v>-8.1737314654170768E-5</v>
      </c>
      <c r="S821" s="4">
        <f>SUM($R$235:R821)</f>
        <v>1.004822151339147E-2</v>
      </c>
      <c r="T821">
        <f t="shared" si="191"/>
        <v>8.1913805585479048E-5</v>
      </c>
      <c r="U821">
        <f t="shared" si="192"/>
        <v>1.0080000685866479E-2</v>
      </c>
      <c r="X821" s="1"/>
    </row>
    <row r="822" spans="1:24" x14ac:dyDescent="0.25">
      <c r="A822" s="7"/>
      <c r="B822">
        <f t="shared" si="193"/>
        <v>76.799999999999912</v>
      </c>
      <c r="C822">
        <f t="shared" si="178"/>
        <v>0</v>
      </c>
      <c r="D822">
        <f t="shared" si="179"/>
        <v>1141.3195647927887</v>
      </c>
      <c r="E822">
        <f t="shared" si="180"/>
        <v>-470.54008188738692</v>
      </c>
      <c r="F822">
        <f t="shared" si="181"/>
        <v>0</v>
      </c>
      <c r="G822">
        <f t="shared" si="182"/>
        <v>5505.3189580824692</v>
      </c>
      <c r="H822">
        <f t="shared" si="183"/>
        <v>13353.438908075716</v>
      </c>
      <c r="I822">
        <f t="shared" si="184"/>
        <v>14443.783005221749</v>
      </c>
      <c r="J822" s="41">
        <f t="shared" si="185"/>
        <v>1234.5113679676626</v>
      </c>
      <c r="K822">
        <f t="shared" si="186"/>
        <v>5.4490061326880062</v>
      </c>
      <c r="L822">
        <f t="shared" si="187"/>
        <v>0</v>
      </c>
      <c r="M822" s="41">
        <f t="shared" si="188"/>
        <v>5.4490061326880062</v>
      </c>
      <c r="N822" s="5">
        <f t="shared" si="189"/>
        <v>-3.6437113989919607E-7</v>
      </c>
      <c r="O822" s="4">
        <f>SUM($N$54:N822)*0.1+$O$30</f>
        <v>-5.4107220544019149E-6</v>
      </c>
      <c r="P822" s="4">
        <f>SUM($O$235:O822)</f>
        <v>7.9437565247664969E-4</v>
      </c>
      <c r="Q822" s="5">
        <f t="shared" si="190"/>
        <v>-8.8380124631408107E-7</v>
      </c>
      <c r="R822" s="4">
        <f>SUM($Q$54:Q822)*0.1+$O$8</f>
        <v>-8.1825694778802168E-5</v>
      </c>
      <c r="S822" s="4">
        <f>SUM($R$235:R822)</f>
        <v>9.9663958186126667E-3</v>
      </c>
      <c r="T822">
        <f t="shared" si="191"/>
        <v>8.2004391584741869E-5</v>
      </c>
      <c r="U822">
        <f t="shared" si="192"/>
        <v>9.9980037152677514E-3</v>
      </c>
      <c r="X822" s="1"/>
    </row>
    <row r="823" spans="1:24" x14ac:dyDescent="0.25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1141.3195647927887</v>
      </c>
      <c r="E823">
        <f t="shared" ref="E823:E886" si="196">IF(B823&lt;$B$41,$B$14,IF(AND($B$41&lt;=B823,B823&lt;$B$41+$G$8),$B$14+$B$17,$B$14+$B$17+$B$11))</f>
        <v>-470.54008188738692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5458.2649498937335</v>
      </c>
      <c r="H823">
        <f t="shared" ref="H823:H886" si="199">IF(B823&lt;$B$41,-$B$13*B823,IF(AND($B$41&lt;=B823,B823&lt;=$B$41+$G$8),-$B$13*B823+(-B823+B810)*B785,-$B$13*B823+(-B823+$B$41)*$B$16+(-B823+$B$41+$G$8)*$B$10))</f>
        <v>13239.306951596443</v>
      </c>
      <c r="I823">
        <f t="shared" ref="I823:I886" si="200">SQRT(SUMSQ(H823,G823))</f>
        <v>14320.33186842499</v>
      </c>
      <c r="J823" s="41">
        <f t="shared" ref="J823:J886" si="201">SQRT(SUMSQ(D823:E823))</f>
        <v>1234.5113679676626</v>
      </c>
      <c r="K823">
        <f t="shared" ref="K823:K886" si="202">32*I823/(PI()*$G$13^3)</f>
        <v>5.4024334306992223</v>
      </c>
      <c r="L823">
        <f t="shared" ref="L823:L886" si="203">16*F823/(PI()*$G$13^3)*$G$23</f>
        <v>0</v>
      </c>
      <c r="M823" s="41">
        <f t="shared" ref="M823:M886" si="204">SQRT(K823^2+3*L823^2)</f>
        <v>5.4024334306992223</v>
      </c>
      <c r="N823" s="5">
        <f t="shared" ref="N823:N886" si="205">-G823/($G$15*$B$42)</f>
        <v>-3.6125685665219459E-7</v>
      </c>
      <c r="O823" s="4">
        <f>SUM($N$54:N823)*0.1+$O$30</f>
        <v>-5.4468477400671342E-6</v>
      </c>
      <c r="P823" s="4">
        <f>SUM($O$235:O823)</f>
        <v>7.8892880473658254E-4</v>
      </c>
      <c r="Q823" s="5">
        <f t="shared" ref="Q823:Q886" si="206">-H823/($B$42*$G$15)</f>
        <v>-8.7624738950797829E-7</v>
      </c>
      <c r="R823" s="4">
        <f>SUM($Q$54:Q823)*0.1+$O$8</f>
        <v>-8.1913319517752995E-5</v>
      </c>
      <c r="S823" s="4">
        <f>SUM($R$235:R823)</f>
        <v>9.884482499094913E-3</v>
      </c>
      <c r="T823">
        <f t="shared" ref="T823:T886" si="207">SQRT(SUMSQ(O823,R823))</f>
        <v>8.2094214563030975E-5</v>
      </c>
      <c r="U823">
        <f t="shared" ref="U823:U886" si="208">SQRT(S823^2+P823^2)</f>
        <v>9.9159166461732975E-3</v>
      </c>
      <c r="X823" s="1"/>
    </row>
    <row r="824" spans="1:24" x14ac:dyDescent="0.25">
      <c r="A824" s="7"/>
      <c r="B824">
        <f t="shared" si="193"/>
        <v>76.999999999999901</v>
      </c>
      <c r="C824">
        <f t="shared" si="194"/>
        <v>0</v>
      </c>
      <c r="D824">
        <f t="shared" si="195"/>
        <v>1141.3195647927887</v>
      </c>
      <c r="E824">
        <f t="shared" si="196"/>
        <v>-470.54008188738692</v>
      </c>
      <c r="F824">
        <f t="shared" si="197"/>
        <v>0</v>
      </c>
      <c r="G824">
        <f t="shared" si="198"/>
        <v>5411.2109417049978</v>
      </c>
      <c r="H824">
        <f t="shared" si="199"/>
        <v>13125.174995117171</v>
      </c>
      <c r="I824">
        <f t="shared" si="200"/>
        <v>14196.880731628231</v>
      </c>
      <c r="J824" s="41">
        <f t="shared" si="201"/>
        <v>1234.5113679676626</v>
      </c>
      <c r="K824">
        <f t="shared" si="202"/>
        <v>5.3558607287104394</v>
      </c>
      <c r="L824">
        <f t="shared" si="203"/>
        <v>0</v>
      </c>
      <c r="M824" s="41">
        <f t="shared" si="204"/>
        <v>5.3558607287104394</v>
      </c>
      <c r="N824" s="5">
        <f t="shared" si="205"/>
        <v>-3.5814257340519316E-7</v>
      </c>
      <c r="O824" s="4">
        <f>SUM($N$54:N824)*0.1+$O$30</f>
        <v>-5.4826619974076542E-6</v>
      </c>
      <c r="P824" s="4">
        <f>SUM($O$235:O824)</f>
        <v>7.834461427391749E-4</v>
      </c>
      <c r="Q824" s="5">
        <f t="shared" si="206"/>
        <v>-8.6869353270187551E-7</v>
      </c>
      <c r="R824" s="4">
        <f>SUM($Q$54:Q824)*0.1+$O$8</f>
        <v>-8.2000188871023192E-5</v>
      </c>
      <c r="S824" s="4">
        <f>SUM($R$235:R824)</f>
        <v>9.8024823102238895E-3</v>
      </c>
      <c r="T824">
        <f t="shared" si="207"/>
        <v>8.2183274195308706E-5</v>
      </c>
      <c r="U824">
        <f t="shared" si="208"/>
        <v>9.8337402498146747E-3</v>
      </c>
      <c r="X824" s="1"/>
    </row>
    <row r="825" spans="1:24" x14ac:dyDescent="0.25">
      <c r="A825" s="7"/>
      <c r="B825">
        <f t="shared" si="193"/>
        <v>77.099999999999895</v>
      </c>
      <c r="C825">
        <f t="shared" si="194"/>
        <v>0</v>
      </c>
      <c r="D825">
        <f t="shared" si="195"/>
        <v>1141.3195647927887</v>
      </c>
      <c r="E825">
        <f t="shared" si="196"/>
        <v>-470.54008188738692</v>
      </c>
      <c r="F825">
        <f t="shared" si="197"/>
        <v>0</v>
      </c>
      <c r="G825">
        <f t="shared" si="198"/>
        <v>5364.1569335162603</v>
      </c>
      <c r="H825">
        <f t="shared" si="199"/>
        <v>13011.043038637899</v>
      </c>
      <c r="I825">
        <f t="shared" si="200"/>
        <v>14073.42959483147</v>
      </c>
      <c r="J825" s="41">
        <f t="shared" si="201"/>
        <v>1234.5113679676626</v>
      </c>
      <c r="K825">
        <f t="shared" si="202"/>
        <v>5.3092880267216556</v>
      </c>
      <c r="L825">
        <f t="shared" si="203"/>
        <v>0</v>
      </c>
      <c r="M825" s="41">
        <f t="shared" si="204"/>
        <v>5.3092880267216556</v>
      </c>
      <c r="N825" s="5">
        <f t="shared" si="205"/>
        <v>-3.5502829015819157E-7</v>
      </c>
      <c r="O825" s="4">
        <f>SUM($N$54:N825)*0.1+$O$30</f>
        <v>-5.5181648264234733E-6</v>
      </c>
      <c r="P825" s="4">
        <f>SUM($O$235:O825)</f>
        <v>7.7792797791275141E-4</v>
      </c>
      <c r="Q825" s="5">
        <f t="shared" si="206"/>
        <v>-8.6113967589577274E-7</v>
      </c>
      <c r="R825" s="4">
        <f>SUM($Q$54:Q825)*0.1+$O$8</f>
        <v>-8.2086302838612761E-5</v>
      </c>
      <c r="S825" s="4">
        <f>SUM($R$235:R825)</f>
        <v>9.7203960073852774E-3</v>
      </c>
      <c r="T825">
        <f t="shared" si="207"/>
        <v>8.2271570161046657E-5</v>
      </c>
      <c r="U825">
        <f t="shared" si="208"/>
        <v>9.7514752975747764E-3</v>
      </c>
      <c r="X825" s="1"/>
    </row>
    <row r="826" spans="1:24" x14ac:dyDescent="0.25">
      <c r="A826" s="7"/>
      <c r="B826">
        <f t="shared" si="193"/>
        <v>77.199999999999889</v>
      </c>
      <c r="C826">
        <f t="shared" si="194"/>
        <v>0</v>
      </c>
      <c r="D826">
        <f t="shared" si="195"/>
        <v>1141.3195647927887</v>
      </c>
      <c r="E826">
        <f t="shared" si="196"/>
        <v>-470.54008188738692</v>
      </c>
      <c r="F826">
        <f t="shared" si="197"/>
        <v>0</v>
      </c>
      <c r="G826">
        <f t="shared" si="198"/>
        <v>5317.1029253275246</v>
      </c>
      <c r="H826">
        <f t="shared" si="199"/>
        <v>12896.911082158629</v>
      </c>
      <c r="I826">
        <f t="shared" si="200"/>
        <v>13949.978458034715</v>
      </c>
      <c r="J826" s="41">
        <f t="shared" si="201"/>
        <v>1234.5113679676626</v>
      </c>
      <c r="K826">
        <f t="shared" si="202"/>
        <v>5.2627153247328735</v>
      </c>
      <c r="L826">
        <f t="shared" si="203"/>
        <v>0</v>
      </c>
      <c r="M826" s="41">
        <f t="shared" si="204"/>
        <v>5.2627153247328735</v>
      </c>
      <c r="N826" s="5">
        <f t="shared" si="205"/>
        <v>-3.5191400691119014E-7</v>
      </c>
      <c r="O826" s="4">
        <f>SUM($N$54:N826)*0.1+$O$30</f>
        <v>-5.5533562271145923E-6</v>
      </c>
      <c r="P826" s="4">
        <f>SUM($O$235:O826)</f>
        <v>7.7237462168563682E-4</v>
      </c>
      <c r="Q826" s="5">
        <f t="shared" si="206"/>
        <v>-8.5358581908967017E-7</v>
      </c>
      <c r="R826" s="4">
        <f>SUM($Q$54:Q826)*0.1+$O$8</f>
        <v>-8.2171661420521756E-5</v>
      </c>
      <c r="S826" s="4">
        <f>SUM($R$235:R826)</f>
        <v>9.6382243459647559E-3</v>
      </c>
      <c r="T826">
        <f t="shared" si="207"/>
        <v>8.2359102144171636E-5</v>
      </c>
      <c r="U826">
        <f t="shared" si="208"/>
        <v>9.6691225609861712E-3</v>
      </c>
      <c r="X826" s="1"/>
    </row>
    <row r="827" spans="1:24" x14ac:dyDescent="0.25">
      <c r="A827" s="7"/>
      <c r="B827">
        <f t="shared" si="193"/>
        <v>77.299999999999883</v>
      </c>
      <c r="C827">
        <f t="shared" si="194"/>
        <v>0</v>
      </c>
      <c r="D827">
        <f t="shared" si="195"/>
        <v>1141.3195647927887</v>
      </c>
      <c r="E827">
        <f t="shared" si="196"/>
        <v>-470.54008188738692</v>
      </c>
      <c r="F827">
        <f t="shared" si="197"/>
        <v>0</v>
      </c>
      <c r="G827">
        <f t="shared" si="198"/>
        <v>5270.048917138789</v>
      </c>
      <c r="H827">
        <f t="shared" si="199"/>
        <v>12782.779125679357</v>
      </c>
      <c r="I827">
        <f t="shared" si="200"/>
        <v>13826.527321237956</v>
      </c>
      <c r="J827" s="41">
        <f t="shared" si="201"/>
        <v>1234.5113679676626</v>
      </c>
      <c r="K827">
        <f t="shared" si="202"/>
        <v>5.2161426227440906</v>
      </c>
      <c r="L827">
        <f t="shared" si="203"/>
        <v>0</v>
      </c>
      <c r="M827" s="41">
        <f t="shared" si="204"/>
        <v>5.2161426227440906</v>
      </c>
      <c r="N827" s="5">
        <f t="shared" si="205"/>
        <v>-3.4879972366418866E-7</v>
      </c>
      <c r="O827" s="4">
        <f>SUM($N$54:N827)*0.1+$O$30</f>
        <v>-5.5882361994810112E-6</v>
      </c>
      <c r="P827" s="4">
        <f>SUM($O$235:O827)</f>
        <v>7.6678638548615579E-4</v>
      </c>
      <c r="Q827" s="5">
        <f t="shared" si="206"/>
        <v>-8.460319622835674E-7</v>
      </c>
      <c r="R827" s="4">
        <f>SUM($Q$54:Q827)*0.1+$O$8</f>
        <v>-8.2256264616750095E-5</v>
      </c>
      <c r="S827" s="4">
        <f>SUM($R$235:R827)</f>
        <v>9.5559680813480062E-3</v>
      </c>
      <c r="T827">
        <f t="shared" si="207"/>
        <v>8.2445869833012273E-5</v>
      </c>
      <c r="U827">
        <f t="shared" si="208"/>
        <v>9.5866828117294467E-3</v>
      </c>
      <c r="X827" s="1"/>
    </row>
    <row r="828" spans="1:24" x14ac:dyDescent="0.25">
      <c r="A828" s="7"/>
      <c r="B828">
        <f t="shared" si="193"/>
        <v>77.399999999999878</v>
      </c>
      <c r="C828">
        <f t="shared" si="194"/>
        <v>0</v>
      </c>
      <c r="D828">
        <f t="shared" si="195"/>
        <v>1141.3195647927887</v>
      </c>
      <c r="E828">
        <f t="shared" si="196"/>
        <v>-470.54008188738692</v>
      </c>
      <c r="F828">
        <f t="shared" si="197"/>
        <v>0</v>
      </c>
      <c r="G828">
        <f t="shared" si="198"/>
        <v>5222.9949089500533</v>
      </c>
      <c r="H828">
        <f t="shared" si="199"/>
        <v>12668.647169200085</v>
      </c>
      <c r="I828">
        <f t="shared" si="200"/>
        <v>13703.076184441195</v>
      </c>
      <c r="J828" s="41">
        <f t="shared" si="201"/>
        <v>1234.5113679676626</v>
      </c>
      <c r="K828">
        <f t="shared" si="202"/>
        <v>5.1695699207553059</v>
      </c>
      <c r="L828">
        <f t="shared" si="203"/>
        <v>0</v>
      </c>
      <c r="M828" s="41">
        <f t="shared" si="204"/>
        <v>5.1695699207553059</v>
      </c>
      <c r="N828" s="5">
        <f t="shared" si="205"/>
        <v>-3.4568544041718723E-7</v>
      </c>
      <c r="O828" s="4">
        <f>SUM($N$54:N828)*0.1+$O$30</f>
        <v>-5.6228047435227292E-6</v>
      </c>
      <c r="P828" s="4">
        <f>SUM($O$235:O828)</f>
        <v>7.6116358074263305E-4</v>
      </c>
      <c r="Q828" s="5">
        <f t="shared" si="206"/>
        <v>-8.3847810547746462E-7</v>
      </c>
      <c r="R828" s="4">
        <f>SUM($Q$54:Q828)*0.1+$O$8</f>
        <v>-8.234011242729786E-5</v>
      </c>
      <c r="S828" s="4">
        <f>SUM($R$235:R828)</f>
        <v>9.4736279689207076E-3</v>
      </c>
      <c r="T828">
        <f t="shared" si="207"/>
        <v>8.2531872920247207E-5</v>
      </c>
      <c r="U828">
        <f t="shared" si="208"/>
        <v>9.5041568216315559E-3</v>
      </c>
      <c r="X828" s="1"/>
    </row>
    <row r="829" spans="1:24" x14ac:dyDescent="0.25">
      <c r="A829" s="7"/>
      <c r="B829">
        <f t="shared" si="193"/>
        <v>77.499999999999872</v>
      </c>
      <c r="C829">
        <f t="shared" si="194"/>
        <v>0</v>
      </c>
      <c r="D829">
        <f t="shared" si="195"/>
        <v>1141.3195647927887</v>
      </c>
      <c r="E829">
        <f t="shared" si="196"/>
        <v>-470.54008188738692</v>
      </c>
      <c r="F829">
        <f t="shared" si="197"/>
        <v>0</v>
      </c>
      <c r="G829">
        <f t="shared" si="198"/>
        <v>5175.9409007613176</v>
      </c>
      <c r="H829">
        <f t="shared" si="199"/>
        <v>12554.515212720813</v>
      </c>
      <c r="I829">
        <f t="shared" si="200"/>
        <v>13579.625047644437</v>
      </c>
      <c r="J829" s="41">
        <f t="shared" si="201"/>
        <v>1234.5113679676626</v>
      </c>
      <c r="K829">
        <f t="shared" si="202"/>
        <v>5.1229972187665229</v>
      </c>
      <c r="L829">
        <f t="shared" si="203"/>
        <v>0</v>
      </c>
      <c r="M829" s="41">
        <f t="shared" si="204"/>
        <v>5.1229972187665229</v>
      </c>
      <c r="N829" s="5">
        <f t="shared" si="205"/>
        <v>-3.4257115717018575E-7</v>
      </c>
      <c r="O829" s="4">
        <f>SUM($N$54:N829)*0.1+$O$30</f>
        <v>-5.6570618592397478E-6</v>
      </c>
      <c r="P829" s="4">
        <f>SUM($O$235:O829)</f>
        <v>7.5550651888339326E-4</v>
      </c>
      <c r="Q829" s="5">
        <f t="shared" si="206"/>
        <v>-8.3092424867136184E-7</v>
      </c>
      <c r="R829" s="4">
        <f>SUM($Q$54:Q829)*0.1+$O$8</f>
        <v>-8.2423204852164996E-5</v>
      </c>
      <c r="S829" s="4">
        <f>SUM($R$235:R829)</f>
        <v>9.391204764068543E-3</v>
      </c>
      <c r="T829">
        <f t="shared" si="207"/>
        <v>8.2617111102853383E-5</v>
      </c>
      <c r="U829">
        <f t="shared" si="208"/>
        <v>9.4215453626641851E-3</v>
      </c>
      <c r="X829" s="1"/>
    </row>
    <row r="830" spans="1:24" x14ac:dyDescent="0.25">
      <c r="A830" s="7"/>
      <c r="B830">
        <f t="shared" si="193"/>
        <v>77.599999999999866</v>
      </c>
      <c r="C830">
        <f t="shared" si="194"/>
        <v>0</v>
      </c>
      <c r="D830">
        <f t="shared" si="195"/>
        <v>1141.3195647927887</v>
      </c>
      <c r="E830">
        <f t="shared" si="196"/>
        <v>-470.54008188738692</v>
      </c>
      <c r="F830">
        <f t="shared" si="197"/>
        <v>0</v>
      </c>
      <c r="G830">
        <f t="shared" si="198"/>
        <v>5128.8868925725801</v>
      </c>
      <c r="H830">
        <f t="shared" si="199"/>
        <v>12440.383256241543</v>
      </c>
      <c r="I830">
        <f t="shared" si="200"/>
        <v>13456.17391084768</v>
      </c>
      <c r="J830" s="41">
        <f t="shared" si="201"/>
        <v>1234.5113679676626</v>
      </c>
      <c r="K830">
        <f t="shared" si="202"/>
        <v>5.07642451677774</v>
      </c>
      <c r="L830">
        <f t="shared" si="203"/>
        <v>0</v>
      </c>
      <c r="M830" s="41">
        <f t="shared" si="204"/>
        <v>5.07642451677774</v>
      </c>
      <c r="N830" s="5">
        <f t="shared" si="205"/>
        <v>-3.3945687392318421E-7</v>
      </c>
      <c r="O830" s="4">
        <f>SUM($N$54:N830)*0.1+$O$30</f>
        <v>-5.6910075466320664E-6</v>
      </c>
      <c r="P830" s="4">
        <f>SUM($O$235:O830)</f>
        <v>7.4981551133676116E-4</v>
      </c>
      <c r="Q830" s="5">
        <f t="shared" si="206"/>
        <v>-8.2337039186525928E-7</v>
      </c>
      <c r="R830" s="4">
        <f>SUM($Q$54:Q830)*0.1+$O$8</f>
        <v>-8.2505541891351504E-5</v>
      </c>
      <c r="S830" s="4">
        <f>SUM($R$235:R830)</f>
        <v>9.3086992221771917E-3</v>
      </c>
      <c r="T830">
        <f t="shared" si="207"/>
        <v>8.2701584082056016E-5</v>
      </c>
      <c r="U830">
        <f t="shared" si="208"/>
        <v>9.3388492069421195E-3</v>
      </c>
      <c r="X830" s="1"/>
    </row>
    <row r="831" spans="1:24" x14ac:dyDescent="0.25">
      <c r="A831" s="7"/>
      <c r="B831">
        <f t="shared" si="193"/>
        <v>77.699999999999861</v>
      </c>
      <c r="C831">
        <f t="shared" si="194"/>
        <v>0</v>
      </c>
      <c r="D831">
        <f t="shared" si="195"/>
        <v>1141.3195647927887</v>
      </c>
      <c r="E831">
        <f t="shared" si="196"/>
        <v>-470.54008188738692</v>
      </c>
      <c r="F831">
        <f t="shared" si="197"/>
        <v>0</v>
      </c>
      <c r="G831">
        <f t="shared" si="198"/>
        <v>5081.8328843838444</v>
      </c>
      <c r="H831">
        <f t="shared" si="199"/>
        <v>12326.251299762256</v>
      </c>
      <c r="I831">
        <f t="shared" si="200"/>
        <v>13332.722774050908</v>
      </c>
      <c r="J831" s="41">
        <f t="shared" si="201"/>
        <v>1234.5113679676626</v>
      </c>
      <c r="K831">
        <f t="shared" si="202"/>
        <v>5.0298518147889526</v>
      </c>
      <c r="L831">
        <f t="shared" si="203"/>
        <v>0</v>
      </c>
      <c r="M831" s="41">
        <f t="shared" si="204"/>
        <v>5.0298518147889526</v>
      </c>
      <c r="N831" s="5">
        <f t="shared" si="205"/>
        <v>-3.3634259067618273E-7</v>
      </c>
      <c r="O831" s="4">
        <f>SUM($N$54:N831)*0.1+$O$30</f>
        <v>-5.7246418056996849E-6</v>
      </c>
      <c r="P831" s="4">
        <f>SUM($O$235:O831)</f>
        <v>7.4409086953106151E-4</v>
      </c>
      <c r="Q831" s="5">
        <f t="shared" si="206"/>
        <v>-8.1581653505915555E-7</v>
      </c>
      <c r="R831" s="4">
        <f>SUM($Q$54:Q831)*0.1+$O$8</f>
        <v>-8.2587123544857437E-5</v>
      </c>
      <c r="S831" s="4">
        <f>SUM($R$235:R831)</f>
        <v>9.2261120986323348E-3</v>
      </c>
      <c r="T831">
        <f t="shared" si="207"/>
        <v>8.2785291563278987E-5</v>
      </c>
      <c r="U831">
        <f t="shared" si="208"/>
        <v>9.2560691267216371E-3</v>
      </c>
      <c r="X831" s="1"/>
    </row>
    <row r="832" spans="1:24" x14ac:dyDescent="0.25">
      <c r="A832" s="7"/>
      <c r="B832">
        <f t="shared" si="193"/>
        <v>77.799999999999855</v>
      </c>
      <c r="C832">
        <f t="shared" si="194"/>
        <v>0</v>
      </c>
      <c r="D832">
        <f t="shared" si="195"/>
        <v>1141.3195647927887</v>
      </c>
      <c r="E832">
        <f t="shared" si="196"/>
        <v>-470.54008188738692</v>
      </c>
      <c r="F832">
        <f t="shared" si="197"/>
        <v>0</v>
      </c>
      <c r="G832">
        <f t="shared" si="198"/>
        <v>5034.7788761951088</v>
      </c>
      <c r="H832">
        <f t="shared" si="199"/>
        <v>12212.119343282984</v>
      </c>
      <c r="I832">
        <f t="shared" si="200"/>
        <v>13209.271637254149</v>
      </c>
      <c r="J832" s="41">
        <f t="shared" si="201"/>
        <v>1234.5113679676626</v>
      </c>
      <c r="K832">
        <f t="shared" si="202"/>
        <v>4.9832791128001688</v>
      </c>
      <c r="L832">
        <f t="shared" si="203"/>
        <v>0</v>
      </c>
      <c r="M832" s="41">
        <f t="shared" si="204"/>
        <v>4.9832791128001688</v>
      </c>
      <c r="N832" s="5">
        <f t="shared" si="205"/>
        <v>-3.332283074291813E-7</v>
      </c>
      <c r="O832" s="4">
        <f>SUM($N$54:N832)*0.1+$O$30</f>
        <v>-5.7579646364426042E-6</v>
      </c>
      <c r="P832" s="4">
        <f>SUM($O$235:O832)</f>
        <v>7.3833290489461894E-4</v>
      </c>
      <c r="Q832" s="5">
        <f t="shared" si="206"/>
        <v>-8.0826267825305277E-7</v>
      </c>
      <c r="R832" s="4">
        <f>SUM($Q$54:Q832)*0.1+$O$8</f>
        <v>-8.2667949812682714E-5</v>
      </c>
      <c r="S832" s="4">
        <f>SUM($R$235:R832)</f>
        <v>9.1434441488196516E-3</v>
      </c>
      <c r="T832">
        <f t="shared" si="207"/>
        <v>8.2868233256096099E-5</v>
      </c>
      <c r="U832">
        <f t="shared" si="208"/>
        <v>9.1732058943988851E-3</v>
      </c>
      <c r="X832" s="1"/>
    </row>
    <row r="833" spans="1:24" x14ac:dyDescent="0.25">
      <c r="A833" s="7"/>
      <c r="B833">
        <f t="shared" si="193"/>
        <v>77.899999999999849</v>
      </c>
      <c r="C833">
        <f t="shared" si="194"/>
        <v>0</v>
      </c>
      <c r="D833">
        <f t="shared" si="195"/>
        <v>1141.3195647927887</v>
      </c>
      <c r="E833">
        <f t="shared" si="196"/>
        <v>-470.54008188738692</v>
      </c>
      <c r="F833">
        <f t="shared" si="197"/>
        <v>0</v>
      </c>
      <c r="G833">
        <f t="shared" si="198"/>
        <v>4987.7248680063749</v>
      </c>
      <c r="H833">
        <f t="shared" si="199"/>
        <v>12097.987386803712</v>
      </c>
      <c r="I833">
        <f t="shared" si="200"/>
        <v>13085.820500457392</v>
      </c>
      <c r="J833" s="41">
        <f t="shared" si="201"/>
        <v>1234.5113679676626</v>
      </c>
      <c r="K833">
        <f t="shared" si="202"/>
        <v>4.9367064108113867</v>
      </c>
      <c r="L833">
        <f t="shared" si="203"/>
        <v>0</v>
      </c>
      <c r="M833" s="41">
        <f t="shared" si="204"/>
        <v>4.9367064108113867</v>
      </c>
      <c r="N833" s="5">
        <f t="shared" si="205"/>
        <v>-3.3011402418217997E-7</v>
      </c>
      <c r="O833" s="4">
        <f>SUM($N$54:N833)*0.1+$O$30</f>
        <v>-5.7909760388608216E-6</v>
      </c>
      <c r="P833" s="4">
        <f>SUM($O$235:O833)</f>
        <v>7.3254192885575812E-4</v>
      </c>
      <c r="Q833" s="5">
        <f t="shared" si="206"/>
        <v>-8.0070882144695E-7</v>
      </c>
      <c r="R833" s="4">
        <f>SUM($Q$54:Q833)*0.1+$O$8</f>
        <v>-8.2748020694827418E-5</v>
      </c>
      <c r="S833" s="4">
        <f>SUM($R$235:R833)</f>
        <v>9.060696128124825E-3</v>
      </c>
      <c r="T833">
        <f t="shared" si="207"/>
        <v>8.2950408874183653E-5</v>
      </c>
      <c r="U833">
        <f t="shared" si="208"/>
        <v>9.0902602825083025E-3</v>
      </c>
      <c r="X833" s="1"/>
    </row>
    <row r="834" spans="1:24" x14ac:dyDescent="0.25">
      <c r="A834" s="7"/>
      <c r="B834">
        <f t="shared" si="193"/>
        <v>77.999999999999844</v>
      </c>
      <c r="C834">
        <f t="shared" si="194"/>
        <v>0</v>
      </c>
      <c r="D834">
        <f t="shared" si="195"/>
        <v>1141.3195647927887</v>
      </c>
      <c r="E834">
        <f t="shared" si="196"/>
        <v>-470.54008188738692</v>
      </c>
      <c r="F834">
        <f t="shared" si="197"/>
        <v>0</v>
      </c>
      <c r="G834">
        <f t="shared" si="198"/>
        <v>4940.6708598176374</v>
      </c>
      <c r="H834">
        <f t="shared" si="199"/>
        <v>11983.855430324442</v>
      </c>
      <c r="I834">
        <f t="shared" si="200"/>
        <v>12962.369363660633</v>
      </c>
      <c r="J834" s="41">
        <f t="shared" si="201"/>
        <v>1234.5113679676626</v>
      </c>
      <c r="K834">
        <f t="shared" si="202"/>
        <v>4.8901337088226029</v>
      </c>
      <c r="L834">
        <f t="shared" si="203"/>
        <v>0</v>
      </c>
      <c r="M834" s="41">
        <f t="shared" si="204"/>
        <v>4.8901337088226029</v>
      </c>
      <c r="N834" s="5">
        <f t="shared" si="205"/>
        <v>-3.2699974093517839E-7</v>
      </c>
      <c r="O834" s="4">
        <f>SUM($N$54:N834)*0.1+$O$30</f>
        <v>-5.8236760129543389E-6</v>
      </c>
      <c r="P834" s="4">
        <f>SUM($O$235:O834)</f>
        <v>7.2671825284280377E-4</v>
      </c>
      <c r="Q834" s="5">
        <f t="shared" si="206"/>
        <v>-7.9315496464084733E-7</v>
      </c>
      <c r="R834" s="4">
        <f>SUM($Q$54:Q834)*0.1+$O$8</f>
        <v>-8.2827336191291492E-5</v>
      </c>
      <c r="S834" s="4">
        <f>SUM($R$235:R834)</f>
        <v>8.9778687919335343E-3</v>
      </c>
      <c r="T834">
        <f t="shared" si="207"/>
        <v>8.3031818135273218E-5</v>
      </c>
      <c r="U834">
        <f t="shared" si="208"/>
        <v>9.007233063721011E-3</v>
      </c>
      <c r="X834" s="1"/>
    </row>
    <row r="835" spans="1:24" x14ac:dyDescent="0.25">
      <c r="A835" s="7"/>
      <c r="B835">
        <f t="shared" si="193"/>
        <v>78.099999999999838</v>
      </c>
      <c r="C835">
        <f t="shared" si="194"/>
        <v>0</v>
      </c>
      <c r="D835">
        <f t="shared" si="195"/>
        <v>1141.3195647927887</v>
      </c>
      <c r="E835">
        <f t="shared" si="196"/>
        <v>-470.54008188738692</v>
      </c>
      <c r="F835">
        <f t="shared" si="197"/>
        <v>0</v>
      </c>
      <c r="G835">
        <f t="shared" si="198"/>
        <v>4893.6168516288999</v>
      </c>
      <c r="H835">
        <f t="shared" si="199"/>
        <v>11869.72347384517</v>
      </c>
      <c r="I835">
        <f t="shared" si="200"/>
        <v>12838.918226863874</v>
      </c>
      <c r="J835" s="41">
        <f t="shared" si="201"/>
        <v>1234.5113679676626</v>
      </c>
      <c r="K835">
        <f t="shared" si="202"/>
        <v>4.84356100683382</v>
      </c>
      <c r="L835">
        <f t="shared" si="203"/>
        <v>0</v>
      </c>
      <c r="M835" s="41">
        <f t="shared" si="204"/>
        <v>4.84356100683382</v>
      </c>
      <c r="N835" s="5">
        <f t="shared" si="205"/>
        <v>-3.238854576881768E-7</v>
      </c>
      <c r="O835" s="4">
        <f>SUM($N$54:N835)*0.1+$O$30</f>
        <v>-5.8560645587231562E-6</v>
      </c>
      <c r="P835" s="4">
        <f>SUM($O$235:O835)</f>
        <v>7.2086218828408067E-4</v>
      </c>
      <c r="Q835" s="5">
        <f t="shared" si="206"/>
        <v>-7.8560110783474466E-7</v>
      </c>
      <c r="R835" s="4">
        <f>SUM($Q$54:Q835)*0.1+$O$8</f>
        <v>-8.2905896302074938E-5</v>
      </c>
      <c r="S835" s="4">
        <f>SUM($R$235:R835)</f>
        <v>8.8949628956314589E-3</v>
      </c>
      <c r="T835">
        <f t="shared" si="207"/>
        <v>8.3112460761105715E-5</v>
      </c>
      <c r="U835">
        <f t="shared" si="208"/>
        <v>8.9241250108432531E-3</v>
      </c>
      <c r="X835" s="1"/>
    </row>
    <row r="836" spans="1:24" x14ac:dyDescent="0.25">
      <c r="A836" s="7"/>
      <c r="B836">
        <f t="shared" si="193"/>
        <v>78.199999999999832</v>
      </c>
      <c r="C836">
        <f t="shared" si="194"/>
        <v>0</v>
      </c>
      <c r="D836">
        <f t="shared" si="195"/>
        <v>1141.3195647927887</v>
      </c>
      <c r="E836">
        <f t="shared" si="196"/>
        <v>-470.54008188738692</v>
      </c>
      <c r="F836">
        <f t="shared" si="197"/>
        <v>0</v>
      </c>
      <c r="G836">
        <f t="shared" si="198"/>
        <v>4846.562843440166</v>
      </c>
      <c r="H836">
        <f t="shared" si="199"/>
        <v>11755.591517365898</v>
      </c>
      <c r="I836">
        <f t="shared" si="200"/>
        <v>12715.467090067115</v>
      </c>
      <c r="J836" s="41">
        <f t="shared" si="201"/>
        <v>1234.5113679676626</v>
      </c>
      <c r="K836">
        <f t="shared" si="202"/>
        <v>4.7969883048450361</v>
      </c>
      <c r="L836">
        <f t="shared" si="203"/>
        <v>0</v>
      </c>
      <c r="M836" s="41">
        <f t="shared" si="204"/>
        <v>4.7969883048450361</v>
      </c>
      <c r="N836" s="5">
        <f t="shared" si="205"/>
        <v>-3.2077117444117547E-7</v>
      </c>
      <c r="O836" s="4">
        <f>SUM($N$54:N836)*0.1+$O$30</f>
        <v>-5.8881416761672733E-6</v>
      </c>
      <c r="P836" s="4">
        <f>SUM($O$235:O836)</f>
        <v>7.1497404660791344E-4</v>
      </c>
      <c r="Q836" s="5">
        <f t="shared" si="206"/>
        <v>-7.7804725102864188E-7</v>
      </c>
      <c r="R836" s="4">
        <f>SUM($Q$54:Q836)*0.1+$O$8</f>
        <v>-8.298370102717781E-5</v>
      </c>
      <c r="S836" s="4">
        <f>SUM($R$235:R836)</f>
        <v>8.8119791946042816E-3</v>
      </c>
      <c r="T836">
        <f t="shared" si="207"/>
        <v>8.3192336477386236E-5</v>
      </c>
      <c r="U836">
        <f t="shared" si="208"/>
        <v>8.8409368968148175E-3</v>
      </c>
      <c r="X836" s="1"/>
    </row>
    <row r="837" spans="1:24" x14ac:dyDescent="0.25">
      <c r="A837" s="7"/>
      <c r="B837">
        <f t="shared" si="193"/>
        <v>78.299999999999827</v>
      </c>
      <c r="C837">
        <f t="shared" si="194"/>
        <v>0</v>
      </c>
      <c r="D837">
        <f t="shared" si="195"/>
        <v>1141.3195647927887</v>
      </c>
      <c r="E837">
        <f t="shared" si="196"/>
        <v>-470.54008188738692</v>
      </c>
      <c r="F837">
        <f t="shared" si="197"/>
        <v>0</v>
      </c>
      <c r="G837">
        <f t="shared" si="198"/>
        <v>4799.5088352514285</v>
      </c>
      <c r="H837">
        <f t="shared" si="199"/>
        <v>11641.459560886626</v>
      </c>
      <c r="I837">
        <f t="shared" si="200"/>
        <v>12592.015953270356</v>
      </c>
      <c r="J837" s="41">
        <f t="shared" si="201"/>
        <v>1234.5113679676626</v>
      </c>
      <c r="K837">
        <f t="shared" si="202"/>
        <v>4.7504156028562532</v>
      </c>
      <c r="L837">
        <f t="shared" si="203"/>
        <v>0</v>
      </c>
      <c r="M837" s="41">
        <f t="shared" si="204"/>
        <v>4.7504156028562532</v>
      </c>
      <c r="N837" s="5">
        <f t="shared" si="205"/>
        <v>-3.1765689119417388E-7</v>
      </c>
      <c r="O837" s="4">
        <f>SUM($N$54:N837)*0.1+$O$30</f>
        <v>-5.9199073652866912E-6</v>
      </c>
      <c r="P837" s="4">
        <f>SUM($O$235:O837)</f>
        <v>7.0905413924262674E-4</v>
      </c>
      <c r="Q837" s="5">
        <f t="shared" si="206"/>
        <v>-7.704933942225391E-7</v>
      </c>
      <c r="R837" s="4">
        <f>SUM($Q$54:Q837)*0.1+$O$8</f>
        <v>-8.3060750366600026E-5</v>
      </c>
      <c r="S837" s="4">
        <f>SUM($R$235:R837)</f>
        <v>8.7289184442376818E-3</v>
      </c>
      <c r="T837">
        <f t="shared" si="207"/>
        <v>8.3271445013739383E-5</v>
      </c>
      <c r="U837">
        <f t="shared" si="208"/>
        <v>8.7576694947074755E-3</v>
      </c>
      <c r="X837" s="1"/>
    </row>
    <row r="838" spans="1:24" x14ac:dyDescent="0.25">
      <c r="A838" s="7"/>
      <c r="B838">
        <f t="shared" si="193"/>
        <v>78.399999999999821</v>
      </c>
      <c r="C838">
        <f t="shared" si="194"/>
        <v>0</v>
      </c>
      <c r="D838">
        <f t="shared" si="195"/>
        <v>1141.3195647927887</v>
      </c>
      <c r="E838">
        <f t="shared" si="196"/>
        <v>-470.54008188738692</v>
      </c>
      <c r="F838">
        <f t="shared" si="197"/>
        <v>0</v>
      </c>
      <c r="G838">
        <f t="shared" si="198"/>
        <v>4752.4548270626947</v>
      </c>
      <c r="H838">
        <f t="shared" si="199"/>
        <v>11527.327604407355</v>
      </c>
      <c r="I838">
        <f t="shared" si="200"/>
        <v>12468.564816473599</v>
      </c>
      <c r="J838" s="41">
        <f t="shared" si="201"/>
        <v>1234.5113679676626</v>
      </c>
      <c r="K838">
        <f t="shared" si="202"/>
        <v>4.7038429008674703</v>
      </c>
      <c r="L838">
        <f t="shared" si="203"/>
        <v>0</v>
      </c>
      <c r="M838" s="41">
        <f t="shared" si="204"/>
        <v>4.7038429008674703</v>
      </c>
      <c r="N838" s="5">
        <f t="shared" si="205"/>
        <v>-3.1454260794717256E-7</v>
      </c>
      <c r="O838" s="4">
        <f>SUM($N$54:N838)*0.1+$O$30</f>
        <v>-5.951361626081409E-6</v>
      </c>
      <c r="P838" s="4">
        <f>SUM($O$235:O838)</f>
        <v>7.0310277761654531E-4</v>
      </c>
      <c r="Q838" s="5">
        <f t="shared" si="206"/>
        <v>-7.6293953741643643E-7</v>
      </c>
      <c r="R838" s="4">
        <f>SUM($Q$54:Q838)*0.1+$O$8</f>
        <v>-8.3137044320341668E-5</v>
      </c>
      <c r="S838" s="4">
        <f>SUM($R$235:R838)</f>
        <v>8.6457813999173405E-3</v>
      </c>
      <c r="T838">
        <f t="shared" si="207"/>
        <v>8.334978610366585E-5</v>
      </c>
      <c r="U838">
        <f t="shared" si="208"/>
        <v>8.6743235777234379E-3</v>
      </c>
      <c r="X838" s="1"/>
    </row>
    <row r="839" spans="1:24" x14ac:dyDescent="0.25">
      <c r="A839" s="7"/>
      <c r="B839">
        <f t="shared" si="193"/>
        <v>78.499999999999815</v>
      </c>
      <c r="C839">
        <f t="shared" si="194"/>
        <v>0</v>
      </c>
      <c r="D839">
        <f t="shared" si="195"/>
        <v>1141.3195647927887</v>
      </c>
      <c r="E839">
        <f t="shared" si="196"/>
        <v>-470.54008188738692</v>
      </c>
      <c r="F839">
        <f t="shared" si="197"/>
        <v>0</v>
      </c>
      <c r="G839">
        <f t="shared" si="198"/>
        <v>4705.4008188739572</v>
      </c>
      <c r="H839">
        <f t="shared" si="199"/>
        <v>11413.195647928083</v>
      </c>
      <c r="I839">
        <f t="shared" si="200"/>
        <v>12345.113679676841</v>
      </c>
      <c r="J839" s="41">
        <f t="shared" si="201"/>
        <v>1234.5113679676626</v>
      </c>
      <c r="K839">
        <f t="shared" si="202"/>
        <v>4.6572701988786873</v>
      </c>
      <c r="L839">
        <f t="shared" si="203"/>
        <v>0</v>
      </c>
      <c r="M839" s="41">
        <f t="shared" si="204"/>
        <v>4.6572701988786873</v>
      </c>
      <c r="N839" s="5">
        <f t="shared" si="205"/>
        <v>-3.1142832470017102E-7</v>
      </c>
      <c r="O839" s="4">
        <f>SUM($N$54:N839)*0.1+$O$30</f>
        <v>-5.9825044585514267E-6</v>
      </c>
      <c r="P839" s="4">
        <f>SUM($O$235:O839)</f>
        <v>6.9712027315799391E-4</v>
      </c>
      <c r="Q839" s="5">
        <f t="shared" si="206"/>
        <v>-7.5538568061033376E-7</v>
      </c>
      <c r="R839" s="4">
        <f>SUM($Q$54:Q839)*0.1+$O$8</f>
        <v>-8.3212582888402681E-5</v>
      </c>
      <c r="S839" s="4">
        <f>SUM($R$235:R839)</f>
        <v>8.5625688170289371E-3</v>
      </c>
      <c r="T839">
        <f t="shared" si="207"/>
        <v>8.3427359484499296E-5</v>
      </c>
      <c r="U839">
        <f t="shared" si="208"/>
        <v>8.5908999191938104E-3</v>
      </c>
      <c r="X839" s="1"/>
    </row>
    <row r="840" spans="1:24" x14ac:dyDescent="0.25">
      <c r="A840" s="7"/>
      <c r="B840">
        <f t="shared" si="193"/>
        <v>78.59999999999981</v>
      </c>
      <c r="C840">
        <f t="shared" si="194"/>
        <v>0</v>
      </c>
      <c r="D840">
        <f t="shared" si="195"/>
        <v>1141.3195647927887</v>
      </c>
      <c r="E840">
        <f t="shared" si="196"/>
        <v>-470.54008188738692</v>
      </c>
      <c r="F840">
        <f t="shared" si="197"/>
        <v>0</v>
      </c>
      <c r="G840">
        <f t="shared" si="198"/>
        <v>4658.3468106852197</v>
      </c>
      <c r="H840">
        <f t="shared" si="199"/>
        <v>11299.063691448797</v>
      </c>
      <c r="I840">
        <f t="shared" si="200"/>
        <v>12221.662542880067</v>
      </c>
      <c r="J840" s="41">
        <f t="shared" si="201"/>
        <v>1234.5113679676626</v>
      </c>
      <c r="K840">
        <f t="shared" si="202"/>
        <v>4.610697496889899</v>
      </c>
      <c r="L840">
        <f t="shared" si="203"/>
        <v>0</v>
      </c>
      <c r="M840" s="41">
        <f t="shared" si="204"/>
        <v>4.610697496889899</v>
      </c>
      <c r="N840" s="5">
        <f t="shared" si="205"/>
        <v>-3.0831404145316944E-7</v>
      </c>
      <c r="O840" s="4">
        <f>SUM($N$54:N840)*0.1+$O$30</f>
        <v>-6.0133358626967443E-6</v>
      </c>
      <c r="P840" s="4">
        <f>SUM($O$235:O840)</f>
        <v>6.9110693729529718E-4</v>
      </c>
      <c r="Q840" s="5">
        <f t="shared" si="206"/>
        <v>-7.4783182380423003E-7</v>
      </c>
      <c r="R840" s="4">
        <f>SUM($Q$54:Q840)*0.1+$O$8</f>
        <v>-8.328736607078312E-5</v>
      </c>
      <c r="S840" s="4">
        <f>SUM($R$235:R840)</f>
        <v>8.4792814509581545E-3</v>
      </c>
      <c r="T840">
        <f t="shared" si="207"/>
        <v>8.3504164897364432E-5</v>
      </c>
      <c r="U840">
        <f t="shared" si="208"/>
        <v>8.5073992925770621E-3</v>
      </c>
      <c r="X840" s="1"/>
    </row>
    <row r="841" spans="1:24" x14ac:dyDescent="0.25">
      <c r="A841" s="7"/>
      <c r="B841">
        <f t="shared" si="193"/>
        <v>78.699999999999804</v>
      </c>
      <c r="C841">
        <f t="shared" si="194"/>
        <v>0</v>
      </c>
      <c r="D841">
        <f t="shared" si="195"/>
        <v>1141.3195647927887</v>
      </c>
      <c r="E841">
        <f t="shared" si="196"/>
        <v>-470.54008188738692</v>
      </c>
      <c r="F841">
        <f t="shared" si="197"/>
        <v>0</v>
      </c>
      <c r="G841">
        <f t="shared" si="198"/>
        <v>4611.2928024964858</v>
      </c>
      <c r="H841">
        <f t="shared" si="199"/>
        <v>11184.931734969527</v>
      </c>
      <c r="I841">
        <f t="shared" si="200"/>
        <v>12098.211406083312</v>
      </c>
      <c r="J841" s="41">
        <f t="shared" si="201"/>
        <v>1234.5113679676626</v>
      </c>
      <c r="K841">
        <f t="shared" si="202"/>
        <v>4.564124794901117</v>
      </c>
      <c r="L841">
        <f t="shared" si="203"/>
        <v>0</v>
      </c>
      <c r="M841" s="41">
        <f t="shared" si="204"/>
        <v>4.564124794901117</v>
      </c>
      <c r="N841" s="5">
        <f t="shared" si="205"/>
        <v>-3.0519975820616811E-7</v>
      </c>
      <c r="O841" s="4">
        <f>SUM($N$54:N841)*0.1+$O$30</f>
        <v>-6.0438558385173609E-6</v>
      </c>
      <c r="P841" s="4">
        <f>SUM($O$235:O841)</f>
        <v>6.8506308145677977E-4</v>
      </c>
      <c r="Q841" s="5">
        <f t="shared" si="206"/>
        <v>-7.4027796699812736E-7</v>
      </c>
      <c r="R841" s="4">
        <f>SUM($Q$54:Q841)*0.1+$O$8</f>
        <v>-8.3361393867482957E-5</v>
      </c>
      <c r="S841" s="4">
        <f>SUM($R$235:R841)</f>
        <v>8.3959200570906719E-3</v>
      </c>
      <c r="T841">
        <f t="shared" si="207"/>
        <v>8.3580202087135474E-5</v>
      </c>
      <c r="U841">
        <f t="shared" si="208"/>
        <v>8.4238224714575094E-3</v>
      </c>
      <c r="X841" s="1"/>
    </row>
    <row r="842" spans="1:24" x14ac:dyDescent="0.25">
      <c r="A842" s="7"/>
      <c r="B842">
        <f t="shared" si="193"/>
        <v>78.799999999999798</v>
      </c>
      <c r="C842">
        <f t="shared" si="194"/>
        <v>0</v>
      </c>
      <c r="D842">
        <f t="shared" si="195"/>
        <v>1141.3195647927887</v>
      </c>
      <c r="E842">
        <f t="shared" si="196"/>
        <v>-470.54008188738692</v>
      </c>
      <c r="F842">
        <f t="shared" si="197"/>
        <v>0</v>
      </c>
      <c r="G842">
        <f t="shared" si="198"/>
        <v>4564.2387943077483</v>
      </c>
      <c r="H842">
        <f t="shared" si="199"/>
        <v>11070.799778490284</v>
      </c>
      <c r="I842">
        <f t="shared" si="200"/>
        <v>11974.760269286578</v>
      </c>
      <c r="J842" s="41">
        <f t="shared" si="201"/>
        <v>1234.5113679676626</v>
      </c>
      <c r="K842">
        <f t="shared" si="202"/>
        <v>4.5175520929123429</v>
      </c>
      <c r="L842">
        <f t="shared" si="203"/>
        <v>0</v>
      </c>
      <c r="M842" s="41">
        <f t="shared" si="204"/>
        <v>4.5175520929123429</v>
      </c>
      <c r="N842" s="5">
        <f t="shared" si="205"/>
        <v>-3.0208547495916652E-7</v>
      </c>
      <c r="O842" s="4">
        <f>SUM($N$54:N842)*0.1+$O$30</f>
        <v>-6.0740643860132774E-6</v>
      </c>
      <c r="P842" s="4">
        <f>SUM($O$235:O842)</f>
        <v>6.7898901707076653E-4</v>
      </c>
      <c r="Q842" s="5">
        <f t="shared" si="206"/>
        <v>-7.3272411019202649E-7</v>
      </c>
      <c r="R842" s="4">
        <f>SUM($Q$54:Q842)*0.1+$O$8</f>
        <v>-8.3434666278502166E-5</v>
      </c>
      <c r="S842" s="4">
        <f>SUM($R$235:R842)</f>
        <v>8.3124853908121705E-3</v>
      </c>
      <c r="T842">
        <f t="shared" si="207"/>
        <v>8.3655470802395588E-5</v>
      </c>
      <c r="U842">
        <f t="shared" si="208"/>
        <v>8.3401702295437877E-3</v>
      </c>
      <c r="X842" s="1"/>
    </row>
    <row r="843" spans="1:24" x14ac:dyDescent="0.25">
      <c r="A843" s="7"/>
      <c r="B843">
        <f t="shared" si="193"/>
        <v>78.899999999999793</v>
      </c>
      <c r="C843">
        <f t="shared" si="194"/>
        <v>0</v>
      </c>
      <c r="D843">
        <f t="shared" si="195"/>
        <v>1141.3195647927887</v>
      </c>
      <c r="E843">
        <f t="shared" si="196"/>
        <v>-470.54008188738692</v>
      </c>
      <c r="F843">
        <f t="shared" si="197"/>
        <v>0</v>
      </c>
      <c r="G843">
        <f t="shared" si="198"/>
        <v>4517.1847861190108</v>
      </c>
      <c r="H843">
        <f t="shared" si="199"/>
        <v>10956.667822011012</v>
      </c>
      <c r="I843">
        <f t="shared" si="200"/>
        <v>11851.309132489818</v>
      </c>
      <c r="J843" s="41">
        <f t="shared" si="201"/>
        <v>1234.5113679676626</v>
      </c>
      <c r="K843">
        <f t="shared" si="202"/>
        <v>4.4709793909235591</v>
      </c>
      <c r="L843">
        <f t="shared" si="203"/>
        <v>0</v>
      </c>
      <c r="M843" s="41">
        <f t="shared" si="204"/>
        <v>4.4709793909235591</v>
      </c>
      <c r="N843" s="5">
        <f t="shared" si="205"/>
        <v>-2.9897119171216494E-7</v>
      </c>
      <c r="O843" s="4">
        <f>SUM($N$54:N843)*0.1+$O$30</f>
        <v>-6.1039615051844939E-6</v>
      </c>
      <c r="P843" s="4">
        <f>SUM($O$235:O843)</f>
        <v>6.7288505556558199E-4</v>
      </c>
      <c r="Q843" s="5">
        <f t="shared" si="206"/>
        <v>-7.2517025338592382E-7</v>
      </c>
      <c r="R843" s="4">
        <f>SUM($Q$54:Q843)*0.1+$O$8</f>
        <v>-8.3507183303840773E-5</v>
      </c>
      <c r="S843" s="4">
        <f>SUM($R$235:R843)</f>
        <v>8.2289782075083296E-3</v>
      </c>
      <c r="T843">
        <f t="shared" si="207"/>
        <v>8.3729970795397017E-5</v>
      </c>
      <c r="U843">
        <f t="shared" si="208"/>
        <v>8.2564433406673663E-3</v>
      </c>
      <c r="X843" s="1"/>
    </row>
    <row r="844" spans="1:24" x14ac:dyDescent="0.25">
      <c r="A844" s="7"/>
      <c r="B844">
        <f t="shared" si="193"/>
        <v>78.999999999999787</v>
      </c>
      <c r="C844">
        <f t="shared" si="194"/>
        <v>0</v>
      </c>
      <c r="D844">
        <f t="shared" si="195"/>
        <v>1141.3195647927887</v>
      </c>
      <c r="E844">
        <f t="shared" si="196"/>
        <v>-470.54008188738692</v>
      </c>
      <c r="F844">
        <f t="shared" si="197"/>
        <v>0</v>
      </c>
      <c r="G844">
        <f t="shared" si="198"/>
        <v>4470.130777930277</v>
      </c>
      <c r="H844">
        <f t="shared" si="199"/>
        <v>10842.53586553174</v>
      </c>
      <c r="I844">
        <f t="shared" si="200"/>
        <v>11727.857995693061</v>
      </c>
      <c r="J844" s="41">
        <f t="shared" si="201"/>
        <v>1234.5113679676626</v>
      </c>
      <c r="K844">
        <f t="shared" si="202"/>
        <v>4.4244066889347762</v>
      </c>
      <c r="L844">
        <f t="shared" si="203"/>
        <v>0</v>
      </c>
      <c r="M844" s="41">
        <f t="shared" si="204"/>
        <v>4.4244066889347762</v>
      </c>
      <c r="N844" s="5">
        <f t="shared" si="205"/>
        <v>-2.9585690846516361E-7</v>
      </c>
      <c r="O844" s="4">
        <f>SUM($N$54:N844)*0.1+$O$30</f>
        <v>-6.1335471960310102E-6</v>
      </c>
      <c r="P844" s="4">
        <f>SUM($O$235:O844)</f>
        <v>6.6675150836955103E-4</v>
      </c>
      <c r="Q844" s="5">
        <f t="shared" si="206"/>
        <v>-7.1761639657982104E-7</v>
      </c>
      <c r="R844" s="4">
        <f>SUM($Q$54:Q844)*0.1+$O$8</f>
        <v>-8.3578944943498779E-5</v>
      </c>
      <c r="S844" s="4">
        <f>SUM($R$235:R844)</f>
        <v>8.1453992625648303E-3</v>
      </c>
      <c r="T844">
        <f t="shared" si="207"/>
        <v>8.38037018220218E-5</v>
      </c>
      <c r="U844">
        <f t="shared" si="208"/>
        <v>8.172642578781036E-3</v>
      </c>
      <c r="X844" s="1"/>
    </row>
    <row r="845" spans="1:24" x14ac:dyDescent="0.25">
      <c r="A845" s="7"/>
      <c r="B845">
        <f t="shared" si="193"/>
        <v>79.099999999999781</v>
      </c>
      <c r="C845">
        <f t="shared" si="194"/>
        <v>0</v>
      </c>
      <c r="D845">
        <f t="shared" si="195"/>
        <v>1141.3195647927887</v>
      </c>
      <c r="E845">
        <f t="shared" si="196"/>
        <v>-470.54008188738692</v>
      </c>
      <c r="F845">
        <f t="shared" si="197"/>
        <v>0</v>
      </c>
      <c r="G845">
        <f t="shared" si="198"/>
        <v>4423.0767697415395</v>
      </c>
      <c r="H845">
        <f t="shared" si="199"/>
        <v>10728.403909052469</v>
      </c>
      <c r="I845">
        <f t="shared" si="200"/>
        <v>11604.406858896302</v>
      </c>
      <c r="J845" s="41">
        <f t="shared" si="201"/>
        <v>1234.5113679676626</v>
      </c>
      <c r="K845">
        <f t="shared" si="202"/>
        <v>4.3778339869459932</v>
      </c>
      <c r="L845">
        <f t="shared" si="203"/>
        <v>0</v>
      </c>
      <c r="M845" s="41">
        <f t="shared" si="204"/>
        <v>4.3778339869459932</v>
      </c>
      <c r="N845" s="5">
        <f t="shared" si="205"/>
        <v>-2.9274262521816208E-7</v>
      </c>
      <c r="O845" s="4">
        <f>SUM($N$54:N845)*0.1+$O$30</f>
        <v>-6.1628214585528264E-6</v>
      </c>
      <c r="P845" s="4">
        <f>SUM($O$235:O845)</f>
        <v>6.6058868691099817E-4</v>
      </c>
      <c r="Q845" s="5">
        <f t="shared" si="206"/>
        <v>-7.1006253977371837E-7</v>
      </c>
      <c r="R845" s="4">
        <f>SUM($Q$54:Q845)*0.1+$O$8</f>
        <v>-8.3649951197476156E-5</v>
      </c>
      <c r="S845" s="4">
        <f>SUM($R$235:R845)</f>
        <v>8.0617493113673538E-3</v>
      </c>
      <c r="T845">
        <f t="shared" si="207"/>
        <v>8.3876663641743293E-5</v>
      </c>
      <c r="U845">
        <f t="shared" si="208"/>
        <v>8.0887687179574362E-3</v>
      </c>
      <c r="X845" s="1"/>
    </row>
    <row r="846" spans="1:24" x14ac:dyDescent="0.25">
      <c r="A846" s="7"/>
      <c r="B846">
        <f t="shared" si="193"/>
        <v>79.199999999999775</v>
      </c>
      <c r="C846">
        <f t="shared" si="194"/>
        <v>0</v>
      </c>
      <c r="D846">
        <f t="shared" si="195"/>
        <v>1141.3195647927887</v>
      </c>
      <c r="E846">
        <f t="shared" si="196"/>
        <v>-470.54008188738692</v>
      </c>
      <c r="F846">
        <f t="shared" si="197"/>
        <v>0</v>
      </c>
      <c r="G846">
        <f t="shared" si="198"/>
        <v>4376.0227615528056</v>
      </c>
      <c r="H846">
        <f t="shared" si="199"/>
        <v>10614.271952573197</v>
      </c>
      <c r="I846">
        <f t="shared" si="200"/>
        <v>11480.955722099545</v>
      </c>
      <c r="J846" s="41">
        <f t="shared" si="201"/>
        <v>1234.5113679676626</v>
      </c>
      <c r="K846">
        <f t="shared" si="202"/>
        <v>4.3312612849572103</v>
      </c>
      <c r="L846">
        <f t="shared" si="203"/>
        <v>0</v>
      </c>
      <c r="M846" s="41">
        <f t="shared" si="204"/>
        <v>4.3312612849572103</v>
      </c>
      <c r="N846" s="5">
        <f t="shared" si="205"/>
        <v>-2.896283419711607E-7</v>
      </c>
      <c r="O846" s="4">
        <f>SUM($N$54:N846)*0.1+$O$30</f>
        <v>-6.1917842927499417E-6</v>
      </c>
      <c r="P846" s="4">
        <f>SUM($O$235:O846)</f>
        <v>6.5439690261824828E-4</v>
      </c>
      <c r="Q846" s="5">
        <f t="shared" si="206"/>
        <v>-7.025086829676156E-7</v>
      </c>
      <c r="R846" s="4">
        <f>SUM($Q$54:Q846)*0.1+$O$8</f>
        <v>-8.3720202065772932E-5</v>
      </c>
      <c r="S846" s="4">
        <f>SUM($R$235:R846)</f>
        <v>7.978029109301581E-3</v>
      </c>
      <c r="T846">
        <f t="shared" si="207"/>
        <v>8.3948856017588441E-5</v>
      </c>
      <c r="U846">
        <f t="shared" si="208"/>
        <v>8.0048225323875698E-3</v>
      </c>
      <c r="X846" s="1"/>
    </row>
    <row r="847" spans="1:24" x14ac:dyDescent="0.25">
      <c r="A847" s="7"/>
      <c r="B847">
        <f t="shared" si="193"/>
        <v>79.29999999999977</v>
      </c>
      <c r="C847">
        <f t="shared" si="194"/>
        <v>0</v>
      </c>
      <c r="D847">
        <f t="shared" si="195"/>
        <v>1141.3195647927887</v>
      </c>
      <c r="E847">
        <f t="shared" si="196"/>
        <v>-470.54008188738692</v>
      </c>
      <c r="F847">
        <f t="shared" si="197"/>
        <v>0</v>
      </c>
      <c r="G847">
        <f t="shared" si="198"/>
        <v>4328.9687533640717</v>
      </c>
      <c r="H847">
        <f t="shared" si="199"/>
        <v>10500.139996093925</v>
      </c>
      <c r="I847">
        <f t="shared" si="200"/>
        <v>11357.504585302786</v>
      </c>
      <c r="J847" s="41">
        <f t="shared" si="201"/>
        <v>1234.5113679676626</v>
      </c>
      <c r="K847">
        <f t="shared" si="202"/>
        <v>4.2846885829684274</v>
      </c>
      <c r="L847">
        <f t="shared" si="203"/>
        <v>0</v>
      </c>
      <c r="M847" s="41">
        <f t="shared" si="204"/>
        <v>4.2846885829684274</v>
      </c>
      <c r="N847" s="5">
        <f t="shared" si="205"/>
        <v>-2.8651405872415938E-7</v>
      </c>
      <c r="O847" s="4">
        <f>SUM($N$54:N847)*0.1+$O$30</f>
        <v>-6.2204356986223569E-6</v>
      </c>
      <c r="P847" s="4">
        <f>SUM($O$235:O847)</f>
        <v>6.4817646691962588E-4</v>
      </c>
      <c r="Q847" s="5">
        <f t="shared" si="206"/>
        <v>-6.9495482616151293E-7</v>
      </c>
      <c r="R847" s="4">
        <f>SUM($Q$54:Q847)*0.1+$O$8</f>
        <v>-8.378969754838908E-5</v>
      </c>
      <c r="S847" s="4">
        <f>SUM($R$235:R847)</f>
        <v>7.8942394117531914E-3</v>
      </c>
      <c r="T847">
        <f t="shared" si="207"/>
        <v>8.4020278716100518E-5</v>
      </c>
      <c r="U847">
        <f t="shared" si="208"/>
        <v>7.9208047963793288E-3</v>
      </c>
      <c r="X847" s="1"/>
    </row>
    <row r="848" spans="1:24" x14ac:dyDescent="0.25">
      <c r="A848" s="7"/>
      <c r="B848">
        <f t="shared" si="193"/>
        <v>79.399999999999764</v>
      </c>
      <c r="C848">
        <f t="shared" si="194"/>
        <v>0</v>
      </c>
      <c r="D848">
        <f t="shared" si="195"/>
        <v>1141.3195647927887</v>
      </c>
      <c r="E848">
        <f t="shared" si="196"/>
        <v>-470.54008188738692</v>
      </c>
      <c r="F848">
        <f t="shared" si="197"/>
        <v>0</v>
      </c>
      <c r="G848">
        <f t="shared" si="198"/>
        <v>4281.9147451753342</v>
      </c>
      <c r="H848">
        <f t="shared" si="199"/>
        <v>10386.008039614653</v>
      </c>
      <c r="I848">
        <f t="shared" si="200"/>
        <v>11234.053448506027</v>
      </c>
      <c r="J848" s="41">
        <f t="shared" si="201"/>
        <v>1234.5113679676626</v>
      </c>
      <c r="K848">
        <f t="shared" si="202"/>
        <v>4.2381158809796444</v>
      </c>
      <c r="L848">
        <f t="shared" si="203"/>
        <v>0</v>
      </c>
      <c r="M848" s="41">
        <f t="shared" si="204"/>
        <v>4.2381158809796444</v>
      </c>
      <c r="N848" s="5">
        <f t="shared" si="205"/>
        <v>-2.8339977547715779E-7</v>
      </c>
      <c r="O848" s="4">
        <f>SUM($N$54:N848)*0.1+$O$30</f>
        <v>-6.2487756761700737E-6</v>
      </c>
      <c r="P848" s="4">
        <f>SUM($O$235:O848)</f>
        <v>6.4192769124345585E-4</v>
      </c>
      <c r="Q848" s="5">
        <f t="shared" si="206"/>
        <v>-6.8740096935541015E-7</v>
      </c>
      <c r="R848" s="4">
        <f>SUM($Q$54:Q848)*0.1+$O$8</f>
        <v>-8.3858437645324625E-5</v>
      </c>
      <c r="S848" s="4">
        <f>SUM($R$235:R848)</f>
        <v>7.8103809741078669E-3</v>
      </c>
      <c r="T848">
        <f t="shared" si="207"/>
        <v>8.4090931507302814E-5</v>
      </c>
      <c r="U848">
        <f t="shared" si="208"/>
        <v>7.8367162843560514E-3</v>
      </c>
      <c r="X848" s="1"/>
    </row>
    <row r="849" spans="1:24" x14ac:dyDescent="0.25">
      <c r="A849" s="7"/>
      <c r="B849">
        <f t="shared" si="193"/>
        <v>79.499999999999758</v>
      </c>
      <c r="C849">
        <f t="shared" si="194"/>
        <v>0</v>
      </c>
      <c r="D849">
        <f t="shared" si="195"/>
        <v>1141.3195647927887</v>
      </c>
      <c r="E849">
        <f t="shared" si="196"/>
        <v>-470.54008188738692</v>
      </c>
      <c r="F849">
        <f t="shared" si="197"/>
        <v>0</v>
      </c>
      <c r="G849">
        <f t="shared" si="198"/>
        <v>4234.8607369865967</v>
      </c>
      <c r="H849">
        <f t="shared" si="199"/>
        <v>10271.876083135368</v>
      </c>
      <c r="I849">
        <f t="shared" si="200"/>
        <v>11110.602311709255</v>
      </c>
      <c r="J849" s="41">
        <f t="shared" si="201"/>
        <v>1234.5113679676626</v>
      </c>
      <c r="K849">
        <f t="shared" si="202"/>
        <v>4.1915431789908562</v>
      </c>
      <c r="L849">
        <f t="shared" si="203"/>
        <v>0</v>
      </c>
      <c r="M849" s="41">
        <f t="shared" si="204"/>
        <v>4.1915431789908562</v>
      </c>
      <c r="N849" s="5">
        <f t="shared" si="205"/>
        <v>-2.8028549223015625E-7</v>
      </c>
      <c r="O849" s="4">
        <f>SUM($N$54:N849)*0.1+$O$30</f>
        <v>-6.2768042253930895E-6</v>
      </c>
      <c r="P849" s="4">
        <f>SUM($O$235:O849)</f>
        <v>6.3565088701806271E-4</v>
      </c>
      <c r="Q849" s="5">
        <f t="shared" si="206"/>
        <v>-6.7984711254930653E-7</v>
      </c>
      <c r="R849" s="4">
        <f>SUM($Q$54:Q849)*0.1+$O$8</f>
        <v>-8.392642235657957E-5</v>
      </c>
      <c r="S849" s="4">
        <f>SUM($R$235:R849)</f>
        <v>7.7264545517512877E-3</v>
      </c>
      <c r="T849">
        <f t="shared" si="207"/>
        <v>8.4160814164662711E-5</v>
      </c>
      <c r="U849">
        <f t="shared" si="208"/>
        <v>7.752557770855051E-3</v>
      </c>
      <c r="X849" s="1"/>
    </row>
    <row r="850" spans="1:24" x14ac:dyDescent="0.25">
      <c r="A850" s="7"/>
      <c r="B850">
        <f t="shared" si="193"/>
        <v>79.599999999999753</v>
      </c>
      <c r="C850">
        <f t="shared" si="194"/>
        <v>0</v>
      </c>
      <c r="D850">
        <f t="shared" si="195"/>
        <v>1141.3195647927887</v>
      </c>
      <c r="E850">
        <f t="shared" si="196"/>
        <v>-470.54008188738692</v>
      </c>
      <c r="F850">
        <f t="shared" si="197"/>
        <v>0</v>
      </c>
      <c r="G850">
        <f t="shared" si="198"/>
        <v>4187.8067287978593</v>
      </c>
      <c r="H850">
        <f t="shared" si="199"/>
        <v>10157.744126656096</v>
      </c>
      <c r="I850">
        <f t="shared" si="200"/>
        <v>10987.151174912497</v>
      </c>
      <c r="J850" s="41">
        <f t="shared" si="201"/>
        <v>1234.5113679676626</v>
      </c>
      <c r="K850">
        <f t="shared" si="202"/>
        <v>4.1449704770020723</v>
      </c>
      <c r="L850">
        <f t="shared" si="203"/>
        <v>0</v>
      </c>
      <c r="M850" s="41">
        <f t="shared" si="204"/>
        <v>4.1449704770020723</v>
      </c>
      <c r="N850" s="5">
        <f t="shared" si="205"/>
        <v>-2.7717120898315466E-7</v>
      </c>
      <c r="O850" s="4">
        <f>SUM($N$54:N850)*0.1+$O$30</f>
        <v>-6.3045213462914053E-6</v>
      </c>
      <c r="P850" s="4">
        <f>SUM($O$235:O850)</f>
        <v>6.2934636567177132E-4</v>
      </c>
      <c r="Q850" s="5">
        <f t="shared" si="206"/>
        <v>-6.7229325574320375E-7</v>
      </c>
      <c r="R850" s="4">
        <f>SUM($Q$54:Q850)*0.1+$O$8</f>
        <v>-8.3993651682153886E-5</v>
      </c>
      <c r="S850" s="4">
        <f>SUM($R$235:R850)</f>
        <v>7.642460900069134E-3</v>
      </c>
      <c r="T850">
        <f t="shared" si="207"/>
        <v>8.4229926465056564E-5</v>
      </c>
      <c r="U850">
        <f t="shared" si="208"/>
        <v>7.6683300305261893E-3</v>
      </c>
      <c r="X850" s="1"/>
    </row>
    <row r="851" spans="1:24" x14ac:dyDescent="0.25">
      <c r="A851" s="7"/>
      <c r="B851">
        <f t="shared" si="193"/>
        <v>79.699999999999747</v>
      </c>
      <c r="C851">
        <f t="shared" si="194"/>
        <v>0</v>
      </c>
      <c r="D851">
        <f t="shared" si="195"/>
        <v>1141.3195647927887</v>
      </c>
      <c r="E851">
        <f t="shared" si="196"/>
        <v>-470.54008188738692</v>
      </c>
      <c r="F851">
        <f t="shared" si="197"/>
        <v>0</v>
      </c>
      <c r="G851">
        <f t="shared" si="198"/>
        <v>4140.7527206091254</v>
      </c>
      <c r="H851">
        <f t="shared" si="199"/>
        <v>10043.612170176824</v>
      </c>
      <c r="I851">
        <f t="shared" si="200"/>
        <v>10863.700038115738</v>
      </c>
      <c r="J851" s="41">
        <f t="shared" si="201"/>
        <v>1234.5113679676626</v>
      </c>
      <c r="K851">
        <f t="shared" si="202"/>
        <v>4.0983977750132894</v>
      </c>
      <c r="L851">
        <f t="shared" si="203"/>
        <v>0</v>
      </c>
      <c r="M851" s="41">
        <f t="shared" si="204"/>
        <v>4.0983977750132894</v>
      </c>
      <c r="N851" s="5">
        <f t="shared" si="205"/>
        <v>-2.7405692573615334E-7</v>
      </c>
      <c r="O851" s="4">
        <f>SUM($N$54:N851)*0.1+$O$30</f>
        <v>-6.3319270388650209E-6</v>
      </c>
      <c r="P851" s="4">
        <f>SUM($O$235:O851)</f>
        <v>6.2301443863290633E-4</v>
      </c>
      <c r="Q851" s="5">
        <f t="shared" si="206"/>
        <v>-6.6473939893710097E-7</v>
      </c>
      <c r="R851" s="4">
        <f>SUM($Q$54:Q851)*0.1+$O$8</f>
        <v>-8.40601256220476E-5</v>
      </c>
      <c r="S851" s="4">
        <f>SUM($R$235:R851)</f>
        <v>7.5584007744470862E-3</v>
      </c>
      <c r="T851">
        <f t="shared" si="207"/>
        <v>8.4298268188735256E-5</v>
      </c>
      <c r="U851">
        <f t="shared" si="208"/>
        <v>7.5840338381304301E-3</v>
      </c>
      <c r="X851" s="1"/>
    </row>
    <row r="852" spans="1:24" x14ac:dyDescent="0.25">
      <c r="A852" s="7"/>
      <c r="B852">
        <f t="shared" si="193"/>
        <v>79.799999999999741</v>
      </c>
      <c r="C852">
        <f t="shared" si="194"/>
        <v>0</v>
      </c>
      <c r="D852">
        <f t="shared" si="195"/>
        <v>1141.3195647927887</v>
      </c>
      <c r="E852">
        <f t="shared" si="196"/>
        <v>-470.54008188738692</v>
      </c>
      <c r="F852">
        <f t="shared" si="197"/>
        <v>0</v>
      </c>
      <c r="G852">
        <f t="shared" si="198"/>
        <v>4093.6987124203915</v>
      </c>
      <c r="H852">
        <f t="shared" si="199"/>
        <v>9929.4802136975522</v>
      </c>
      <c r="I852">
        <f t="shared" si="200"/>
        <v>10740.248901318981</v>
      </c>
      <c r="J852" s="41">
        <f t="shared" si="201"/>
        <v>1234.5113679676626</v>
      </c>
      <c r="K852">
        <f t="shared" si="202"/>
        <v>4.0518250730245065</v>
      </c>
      <c r="L852">
        <f t="shared" si="203"/>
        <v>0</v>
      </c>
      <c r="M852" s="41">
        <f t="shared" si="204"/>
        <v>4.0518250730245065</v>
      </c>
      <c r="N852" s="5">
        <f t="shared" si="205"/>
        <v>-2.7094264248915202E-7</v>
      </c>
      <c r="O852" s="4">
        <f>SUM($N$54:N852)*0.1+$O$30</f>
        <v>-6.3590213031139364E-6</v>
      </c>
      <c r="P852" s="4">
        <f>SUM($O$235:O852)</f>
        <v>6.1665541732979238E-4</v>
      </c>
      <c r="Q852" s="5">
        <f t="shared" si="206"/>
        <v>-6.571855421309983E-7</v>
      </c>
      <c r="R852" s="4">
        <f>SUM($Q$54:Q852)*0.1+$O$8</f>
        <v>-8.4125844176260686E-5</v>
      </c>
      <c r="S852" s="4">
        <f>SUM($R$235:R852)</f>
        <v>7.4742749302708252E-3</v>
      </c>
      <c r="T852">
        <f t="shared" si="207"/>
        <v>8.4365839119290162E-5</v>
      </c>
      <c r="U852">
        <f t="shared" si="208"/>
        <v>7.4996699685384235E-3</v>
      </c>
      <c r="X852" s="1"/>
    </row>
    <row r="853" spans="1:24" x14ac:dyDescent="0.25">
      <c r="A853" s="7"/>
      <c r="B853">
        <f t="shared" si="193"/>
        <v>79.899999999999736</v>
      </c>
      <c r="C853">
        <f t="shared" si="194"/>
        <v>0</v>
      </c>
      <c r="D853">
        <f t="shared" si="195"/>
        <v>1141.3195647927887</v>
      </c>
      <c r="E853">
        <f t="shared" si="196"/>
        <v>-470.54008188738692</v>
      </c>
      <c r="F853">
        <f t="shared" si="197"/>
        <v>0</v>
      </c>
      <c r="G853">
        <f t="shared" si="198"/>
        <v>4046.644704231654</v>
      </c>
      <c r="H853">
        <f t="shared" si="199"/>
        <v>9815.348257218282</v>
      </c>
      <c r="I853">
        <f t="shared" si="200"/>
        <v>10616.797764522222</v>
      </c>
      <c r="J853" s="41">
        <f t="shared" si="201"/>
        <v>1234.5113679676626</v>
      </c>
      <c r="K853">
        <f t="shared" si="202"/>
        <v>4.0052523710357235</v>
      </c>
      <c r="L853">
        <f t="shared" si="203"/>
        <v>0</v>
      </c>
      <c r="M853" s="41">
        <f t="shared" si="204"/>
        <v>4.0052523710357235</v>
      </c>
      <c r="N853" s="5">
        <f t="shared" si="205"/>
        <v>-2.6782835924215043E-7</v>
      </c>
      <c r="O853" s="4">
        <f>SUM($N$54:N853)*0.1+$O$30</f>
        <v>-6.3858041390381518E-6</v>
      </c>
      <c r="P853" s="4">
        <f>SUM($O$235:O853)</f>
        <v>6.1026961319075423E-4</v>
      </c>
      <c r="Q853" s="5">
        <f t="shared" si="206"/>
        <v>-6.4963168532489563E-7</v>
      </c>
      <c r="R853" s="4">
        <f>SUM($Q$54:Q853)*0.1+$O$8</f>
        <v>-8.419080734479317E-5</v>
      </c>
      <c r="S853" s="4">
        <f>SUM($R$235:R853)</f>
        <v>7.3900841229260321E-3</v>
      </c>
      <c r="T853">
        <f t="shared" si="207"/>
        <v>8.4432639043620071E-5</v>
      </c>
      <c r="U853">
        <f t="shared" si="208"/>
        <v>7.4152391967290858E-3</v>
      </c>
      <c r="X853" s="1"/>
    </row>
    <row r="854" spans="1:24" x14ac:dyDescent="0.25">
      <c r="A854" s="7"/>
      <c r="B854">
        <f t="shared" si="193"/>
        <v>79.99999999999973</v>
      </c>
      <c r="C854">
        <f t="shared" si="194"/>
        <v>0</v>
      </c>
      <c r="D854">
        <f t="shared" si="195"/>
        <v>1141.3195647927887</v>
      </c>
      <c r="E854">
        <f t="shared" si="196"/>
        <v>-470.54008188738692</v>
      </c>
      <c r="F854">
        <f t="shared" si="197"/>
        <v>0</v>
      </c>
      <c r="G854">
        <f t="shared" si="198"/>
        <v>3999.5906960429165</v>
      </c>
      <c r="H854">
        <f t="shared" si="199"/>
        <v>9701.21630073901</v>
      </c>
      <c r="I854">
        <f t="shared" si="200"/>
        <v>10493.346627725463</v>
      </c>
      <c r="J854" s="41">
        <f t="shared" si="201"/>
        <v>1234.5113679676626</v>
      </c>
      <c r="K854">
        <f t="shared" si="202"/>
        <v>3.9586796690469401</v>
      </c>
      <c r="L854">
        <f t="shared" si="203"/>
        <v>0</v>
      </c>
      <c r="M854" s="41">
        <f t="shared" si="204"/>
        <v>3.9586796690469401</v>
      </c>
      <c r="N854" s="5">
        <f t="shared" si="205"/>
        <v>-2.6471407599514884E-7</v>
      </c>
      <c r="O854" s="4">
        <f>SUM($N$54:N854)*0.1+$O$30</f>
        <v>-6.4122755466376663E-6</v>
      </c>
      <c r="P854" s="4">
        <f>SUM($O$235:O854)</f>
        <v>6.0385733764411651E-4</v>
      </c>
      <c r="Q854" s="5">
        <f t="shared" si="206"/>
        <v>-6.4207782851879286E-7</v>
      </c>
      <c r="R854" s="4">
        <f>SUM($Q$54:Q854)*0.1+$O$8</f>
        <v>-8.4255015127645053E-5</v>
      </c>
      <c r="S854" s="4">
        <f>SUM($R$235:R854)</f>
        <v>7.3058291077983872E-3</v>
      </c>
      <c r="T854">
        <f t="shared" si="207"/>
        <v>8.4498667751898334E-5</v>
      </c>
      <c r="U854">
        <f t="shared" si="208"/>
        <v>7.3307422977881859E-3</v>
      </c>
      <c r="X854" s="1"/>
    </row>
    <row r="855" spans="1:24" x14ac:dyDescent="0.25">
      <c r="A855" s="7"/>
      <c r="B855">
        <f t="shared" si="193"/>
        <v>80.099999999999724</v>
      </c>
      <c r="C855">
        <f t="shared" si="194"/>
        <v>0</v>
      </c>
      <c r="D855">
        <f t="shared" si="195"/>
        <v>1141.3195647927887</v>
      </c>
      <c r="E855">
        <f t="shared" si="196"/>
        <v>-470.54008188738692</v>
      </c>
      <c r="F855">
        <f t="shared" si="197"/>
        <v>0</v>
      </c>
      <c r="G855">
        <f t="shared" si="198"/>
        <v>3952.536687854179</v>
      </c>
      <c r="H855">
        <f t="shared" si="199"/>
        <v>9587.0843442597379</v>
      </c>
      <c r="I855">
        <f t="shared" si="200"/>
        <v>10369.895490928702</v>
      </c>
      <c r="J855" s="41">
        <f t="shared" si="201"/>
        <v>1234.5113679676626</v>
      </c>
      <c r="K855">
        <f t="shared" si="202"/>
        <v>3.9121069670581563</v>
      </c>
      <c r="L855">
        <f t="shared" si="203"/>
        <v>0</v>
      </c>
      <c r="M855" s="41">
        <f t="shared" si="204"/>
        <v>3.9121069670581563</v>
      </c>
      <c r="N855" s="5">
        <f t="shared" si="205"/>
        <v>-2.615997927481473E-7</v>
      </c>
      <c r="O855" s="4">
        <f>SUM($N$54:N855)*0.1+$O$30</f>
        <v>-6.4384355259124807E-6</v>
      </c>
      <c r="P855" s="4">
        <f>SUM($O$235:O855)</f>
        <v>5.9741890211820398E-4</v>
      </c>
      <c r="Q855" s="5">
        <f t="shared" si="206"/>
        <v>-6.3452397171269008E-7</v>
      </c>
      <c r="R855" s="4">
        <f>SUM($Q$54:Q855)*0.1+$O$8</f>
        <v>-8.4318467524816307E-5</v>
      </c>
      <c r="S855" s="4">
        <f>SUM($R$235:R855)</f>
        <v>7.2215106402735707E-3</v>
      </c>
      <c r="T855">
        <f t="shared" si="207"/>
        <v>8.456392503754088E-5</v>
      </c>
      <c r="U855">
        <f t="shared" si="208"/>
        <v>7.246180046906958E-3</v>
      </c>
      <c r="X855" s="1"/>
    </row>
    <row r="856" spans="1:24" x14ac:dyDescent="0.25">
      <c r="A856" s="7"/>
      <c r="B856">
        <f t="shared" si="193"/>
        <v>80.199999999999719</v>
      </c>
      <c r="C856">
        <f t="shared" si="194"/>
        <v>0</v>
      </c>
      <c r="D856">
        <f t="shared" si="195"/>
        <v>1141.3195647927887</v>
      </c>
      <c r="E856">
        <f t="shared" si="196"/>
        <v>-470.54008188738692</v>
      </c>
      <c r="F856">
        <f t="shared" si="197"/>
        <v>0</v>
      </c>
      <c r="G856">
        <f t="shared" si="198"/>
        <v>3905.4826796654452</v>
      </c>
      <c r="H856">
        <f t="shared" si="199"/>
        <v>9472.9523877804659</v>
      </c>
      <c r="I856">
        <f t="shared" si="200"/>
        <v>10246.444354131945</v>
      </c>
      <c r="J856" s="41">
        <f t="shared" si="201"/>
        <v>1234.5113679676626</v>
      </c>
      <c r="K856">
        <f t="shared" si="202"/>
        <v>3.8655342650693738</v>
      </c>
      <c r="L856">
        <f t="shared" si="203"/>
        <v>0</v>
      </c>
      <c r="M856" s="41">
        <f t="shared" si="204"/>
        <v>3.8655342650693738</v>
      </c>
      <c r="N856" s="5">
        <f t="shared" si="205"/>
        <v>-2.5848550950114598E-7</v>
      </c>
      <c r="O856" s="4">
        <f>SUM($N$54:N856)*0.1+$O$30</f>
        <v>-6.464284076862595E-6</v>
      </c>
      <c r="P856" s="4">
        <f>SUM($O$235:O856)</f>
        <v>5.9095461804134139E-4</v>
      </c>
      <c r="Q856" s="5">
        <f t="shared" si="206"/>
        <v>-6.269701149065873E-7</v>
      </c>
      <c r="R856" s="4">
        <f>SUM($Q$54:Q856)*0.1+$O$8</f>
        <v>-8.438116453630696E-5</v>
      </c>
      <c r="S856" s="4">
        <f>SUM($R$235:R856)</f>
        <v>7.1371294757372637E-3</v>
      </c>
      <c r="T856">
        <f t="shared" si="207"/>
        <v>8.4628410697174772E-5</v>
      </c>
      <c r="U856">
        <f t="shared" si="208"/>
        <v>7.1615532193806987E-3</v>
      </c>
      <c r="X856" s="1"/>
    </row>
    <row r="857" spans="1:24" x14ac:dyDescent="0.25">
      <c r="A857" s="7"/>
      <c r="B857">
        <f t="shared" si="193"/>
        <v>80.299999999999713</v>
      </c>
      <c r="C857">
        <f t="shared" si="194"/>
        <v>0</v>
      </c>
      <c r="D857">
        <f t="shared" si="195"/>
        <v>1141.3195647927887</v>
      </c>
      <c r="E857">
        <f t="shared" si="196"/>
        <v>-470.54008188738692</v>
      </c>
      <c r="F857">
        <f t="shared" si="197"/>
        <v>0</v>
      </c>
      <c r="G857">
        <f t="shared" si="198"/>
        <v>3858.4286714767077</v>
      </c>
      <c r="H857">
        <f t="shared" si="199"/>
        <v>9358.8204313011956</v>
      </c>
      <c r="I857">
        <f t="shared" si="200"/>
        <v>10122.993217335188</v>
      </c>
      <c r="J857" s="41">
        <f t="shared" si="201"/>
        <v>1234.5113679676626</v>
      </c>
      <c r="K857">
        <f t="shared" si="202"/>
        <v>3.8189615630805913</v>
      </c>
      <c r="L857">
        <f t="shared" si="203"/>
        <v>0</v>
      </c>
      <c r="M857" s="41">
        <f t="shared" si="204"/>
        <v>3.8189615630805913</v>
      </c>
      <c r="N857" s="5">
        <f t="shared" si="205"/>
        <v>-2.5537122625414439E-7</v>
      </c>
      <c r="O857" s="4">
        <f>SUM($N$54:N857)*0.1+$O$30</f>
        <v>-6.4898211994880092E-6</v>
      </c>
      <c r="P857" s="4">
        <f>SUM($O$235:O857)</f>
        <v>5.8446479684185339E-4</v>
      </c>
      <c r="Q857" s="5">
        <f t="shared" si="206"/>
        <v>-6.1941625810048474E-7</v>
      </c>
      <c r="R857" s="4">
        <f>SUM($Q$54:Q857)*0.1+$O$8</f>
        <v>-8.4443106162116984E-5</v>
      </c>
      <c r="S857" s="4">
        <f>SUM($R$235:R857)</f>
        <v>7.0526863695751464E-3</v>
      </c>
      <c r="T857">
        <f t="shared" si="207"/>
        <v>8.4692124530607243E-5</v>
      </c>
      <c r="U857">
        <f t="shared" si="208"/>
        <v>7.0768625906073969E-3</v>
      </c>
      <c r="X857" s="1"/>
    </row>
    <row r="858" spans="1:24" x14ac:dyDescent="0.25">
      <c r="A858" s="7"/>
      <c r="B858">
        <f t="shared" si="193"/>
        <v>80.399999999999707</v>
      </c>
      <c r="C858">
        <f t="shared" si="194"/>
        <v>0</v>
      </c>
      <c r="D858">
        <f t="shared" si="195"/>
        <v>1141.3195647927887</v>
      </c>
      <c r="E858">
        <f t="shared" si="196"/>
        <v>-470.54008188738692</v>
      </c>
      <c r="F858">
        <f t="shared" si="197"/>
        <v>0</v>
      </c>
      <c r="G858">
        <f t="shared" si="198"/>
        <v>3811.3746632879738</v>
      </c>
      <c r="H858">
        <f t="shared" si="199"/>
        <v>9244.688474821909</v>
      </c>
      <c r="I858">
        <f t="shared" si="200"/>
        <v>9999.5420805384165</v>
      </c>
      <c r="J858" s="41">
        <f t="shared" si="201"/>
        <v>1234.5113679676626</v>
      </c>
      <c r="K858">
        <f t="shared" si="202"/>
        <v>3.772388861091803</v>
      </c>
      <c r="L858">
        <f t="shared" si="203"/>
        <v>0</v>
      </c>
      <c r="M858" s="41">
        <f t="shared" si="204"/>
        <v>3.772388861091803</v>
      </c>
      <c r="N858" s="5">
        <f t="shared" si="205"/>
        <v>-2.5225694300714307E-7</v>
      </c>
      <c r="O858" s="4">
        <f>SUM($N$54:N858)*0.1+$O$30</f>
        <v>-6.5150468937887232E-6</v>
      </c>
      <c r="P858" s="4">
        <f>SUM($O$235:O858)</f>
        <v>5.7794974994806471E-4</v>
      </c>
      <c r="Q858" s="5">
        <f t="shared" si="206"/>
        <v>-6.1186240129438101E-7</v>
      </c>
      <c r="R858" s="4">
        <f>SUM($Q$54:Q858)*0.1+$O$8</f>
        <v>-8.4504292402246407E-5</v>
      </c>
      <c r="S858" s="4">
        <f>SUM($R$235:R858)</f>
        <v>6.9681820771728999E-3</v>
      </c>
      <c r="T858">
        <f t="shared" si="207"/>
        <v>8.4755066340795376E-5</v>
      </c>
      <c r="U858">
        <f t="shared" si="208"/>
        <v>6.9921089360863546E-3</v>
      </c>
      <c r="X858" s="1"/>
    </row>
    <row r="859" spans="1:24" x14ac:dyDescent="0.25">
      <c r="A859" s="7"/>
      <c r="B859">
        <f t="shared" si="193"/>
        <v>80.499999999999702</v>
      </c>
      <c r="C859">
        <f t="shared" si="194"/>
        <v>0</v>
      </c>
      <c r="D859">
        <f t="shared" si="195"/>
        <v>1141.3195647927887</v>
      </c>
      <c r="E859">
        <f t="shared" si="196"/>
        <v>-470.54008188738692</v>
      </c>
      <c r="F859">
        <f t="shared" si="197"/>
        <v>0</v>
      </c>
      <c r="G859">
        <f t="shared" si="198"/>
        <v>3764.3206550992363</v>
      </c>
      <c r="H859">
        <f t="shared" si="199"/>
        <v>9130.556518342637</v>
      </c>
      <c r="I859">
        <f t="shared" si="200"/>
        <v>9876.0909437416558</v>
      </c>
      <c r="J859" s="41">
        <f t="shared" si="201"/>
        <v>1234.5113679676626</v>
      </c>
      <c r="K859">
        <f t="shared" si="202"/>
        <v>3.7258161591030192</v>
      </c>
      <c r="L859">
        <f t="shared" si="203"/>
        <v>0</v>
      </c>
      <c r="M859" s="41">
        <f t="shared" si="204"/>
        <v>3.7258161591030192</v>
      </c>
      <c r="N859" s="5">
        <f t="shared" si="205"/>
        <v>-2.4914265976014148E-7</v>
      </c>
      <c r="O859" s="4">
        <f>SUM($N$54:N859)*0.1+$O$30</f>
        <v>-6.5399611597647381E-6</v>
      </c>
      <c r="P859" s="4">
        <f>SUM($O$235:O859)</f>
        <v>5.7140978878830002E-4</v>
      </c>
      <c r="Q859" s="5">
        <f t="shared" si="206"/>
        <v>-6.0430854448827823E-7</v>
      </c>
      <c r="R859" s="4">
        <f>SUM($Q$54:Q859)*0.1+$O$8</f>
        <v>-8.4564723256695229E-5</v>
      </c>
      <c r="S859" s="4">
        <f>SUM($R$235:R859)</f>
        <v>6.8836173539162044E-3</v>
      </c>
      <c r="T859">
        <f t="shared" si="207"/>
        <v>8.481723593381644E-5</v>
      </c>
      <c r="U859">
        <f t="shared" si="208"/>
        <v>6.9072930314168241E-3</v>
      </c>
      <c r="X859" s="1"/>
    </row>
    <row r="860" spans="1:24" x14ac:dyDescent="0.25">
      <c r="A860" s="7"/>
      <c r="B860">
        <f t="shared" si="193"/>
        <v>80.599999999999696</v>
      </c>
      <c r="C860">
        <f t="shared" si="194"/>
        <v>0</v>
      </c>
      <c r="D860">
        <f t="shared" si="195"/>
        <v>1141.3195647927887</v>
      </c>
      <c r="E860">
        <f t="shared" si="196"/>
        <v>-470.54008188738692</v>
      </c>
      <c r="F860">
        <f t="shared" si="197"/>
        <v>0</v>
      </c>
      <c r="G860">
        <f t="shared" si="198"/>
        <v>3717.2666469104988</v>
      </c>
      <c r="H860">
        <f t="shared" si="199"/>
        <v>9016.4245618633649</v>
      </c>
      <c r="I860">
        <f t="shared" si="200"/>
        <v>9752.6398069448969</v>
      </c>
      <c r="J860" s="41">
        <f t="shared" si="201"/>
        <v>1234.5113679676626</v>
      </c>
      <c r="K860">
        <f t="shared" si="202"/>
        <v>3.6792434571142358</v>
      </c>
      <c r="L860">
        <f t="shared" si="203"/>
        <v>0</v>
      </c>
      <c r="M860" s="41">
        <f t="shared" si="204"/>
        <v>3.6792434571142358</v>
      </c>
      <c r="N860" s="5">
        <f t="shared" si="205"/>
        <v>-2.4602837651313989E-7</v>
      </c>
      <c r="O860" s="4">
        <f>SUM($N$54:N860)*0.1+$O$30</f>
        <v>-6.5645639974160528E-6</v>
      </c>
      <c r="P860" s="4">
        <f>SUM($O$235:O860)</f>
        <v>5.6484522479088395E-4</v>
      </c>
      <c r="Q860" s="5">
        <f t="shared" si="206"/>
        <v>-5.9675468768217546E-7</v>
      </c>
      <c r="R860" s="4">
        <f>SUM($Q$54:Q860)*0.1+$O$8</f>
        <v>-8.4624398725463421E-5</v>
      </c>
      <c r="S860" s="4">
        <f>SUM($R$235:R860)</f>
        <v>6.798992955190741E-3</v>
      </c>
      <c r="T860">
        <f t="shared" si="207"/>
        <v>8.4878633118838493E-5</v>
      </c>
      <c r="U860">
        <f t="shared" si="208"/>
        <v>6.8224156522966551E-3</v>
      </c>
      <c r="X860" s="1"/>
    </row>
    <row r="861" spans="1:24" x14ac:dyDescent="0.25">
      <c r="A861" s="7"/>
      <c r="B861">
        <f t="shared" si="193"/>
        <v>80.69999999999969</v>
      </c>
      <c r="C861">
        <f t="shared" si="194"/>
        <v>0</v>
      </c>
      <c r="D861">
        <f t="shared" si="195"/>
        <v>1141.3195647927887</v>
      </c>
      <c r="E861">
        <f t="shared" si="196"/>
        <v>-470.54008188738692</v>
      </c>
      <c r="F861">
        <f t="shared" si="197"/>
        <v>0</v>
      </c>
      <c r="G861">
        <f t="shared" si="198"/>
        <v>3670.212638721765</v>
      </c>
      <c r="H861">
        <f t="shared" si="199"/>
        <v>8902.2926053840947</v>
      </c>
      <c r="I861">
        <f t="shared" si="200"/>
        <v>9629.1886701481399</v>
      </c>
      <c r="J861" s="41">
        <f t="shared" si="201"/>
        <v>1234.5113679676626</v>
      </c>
      <c r="K861">
        <f t="shared" si="202"/>
        <v>3.6326707551254533</v>
      </c>
      <c r="L861">
        <f t="shared" si="203"/>
        <v>0</v>
      </c>
      <c r="M861" s="41">
        <f t="shared" si="204"/>
        <v>3.6326707551254533</v>
      </c>
      <c r="N861" s="5">
        <f t="shared" si="205"/>
        <v>-2.4291409326613857E-7</v>
      </c>
      <c r="O861" s="4">
        <f>SUM($N$54:N861)*0.1+$O$30</f>
        <v>-6.5888554067426666E-6</v>
      </c>
      <c r="P861" s="4">
        <f>SUM($O$235:O861)</f>
        <v>5.5825636938414125E-4</v>
      </c>
      <c r="Q861" s="5">
        <f t="shared" si="206"/>
        <v>-5.8920083087607289E-7</v>
      </c>
      <c r="R861" s="4">
        <f>SUM($Q$54:Q861)*0.1+$O$8</f>
        <v>-8.4683318808551013E-5</v>
      </c>
      <c r="S861" s="4">
        <f>SUM($R$235:R861)</f>
        <v>6.7143096363821899E-3</v>
      </c>
      <c r="T861">
        <f t="shared" si="207"/>
        <v>8.4939257708091921E-5</v>
      </c>
      <c r="U861">
        <f t="shared" si="208"/>
        <v>6.7374775745209494E-3</v>
      </c>
      <c r="X861" s="1"/>
    </row>
    <row r="862" spans="1:24" x14ac:dyDescent="0.25">
      <c r="A862" s="7"/>
      <c r="B862">
        <f t="shared" si="193"/>
        <v>80.799999999999685</v>
      </c>
      <c r="C862">
        <f t="shared" si="194"/>
        <v>0</v>
      </c>
      <c r="D862">
        <f t="shared" si="195"/>
        <v>1141.3195647927887</v>
      </c>
      <c r="E862">
        <f t="shared" si="196"/>
        <v>-470.54008188738692</v>
      </c>
      <c r="F862">
        <f t="shared" si="197"/>
        <v>0</v>
      </c>
      <c r="G862">
        <f t="shared" si="198"/>
        <v>3623.1586305330275</v>
      </c>
      <c r="H862">
        <f t="shared" si="199"/>
        <v>8788.1606489048227</v>
      </c>
      <c r="I862">
        <f t="shared" si="200"/>
        <v>9505.737533351381</v>
      </c>
      <c r="J862" s="41">
        <f t="shared" si="201"/>
        <v>1234.5113679676626</v>
      </c>
      <c r="K862">
        <f t="shared" si="202"/>
        <v>3.58609805313667</v>
      </c>
      <c r="L862">
        <f t="shared" si="203"/>
        <v>0</v>
      </c>
      <c r="M862" s="41">
        <f t="shared" si="204"/>
        <v>3.58609805313667</v>
      </c>
      <c r="N862" s="5">
        <f t="shared" si="205"/>
        <v>-2.3979981001913698E-7</v>
      </c>
      <c r="O862" s="4">
        <f>SUM($N$54:N862)*0.1+$O$30</f>
        <v>-6.6128353877445811E-6</v>
      </c>
      <c r="P862" s="4">
        <f>SUM($O$235:O862)</f>
        <v>5.5164353399639668E-4</v>
      </c>
      <c r="Q862" s="5">
        <f t="shared" si="206"/>
        <v>-5.8164697406997011E-7</v>
      </c>
      <c r="R862" s="4">
        <f>SUM($Q$54:Q862)*0.1+$O$8</f>
        <v>-8.474148350595803E-5</v>
      </c>
      <c r="S862" s="4">
        <f>SUM($R$235:R862)</f>
        <v>6.6295681528762323E-3</v>
      </c>
      <c r="T862">
        <f t="shared" si="207"/>
        <v>8.4999109516841197E-5</v>
      </c>
      <c r="U862">
        <f t="shared" si="208"/>
        <v>6.6524795739807286E-3</v>
      </c>
      <c r="X862" s="1"/>
    </row>
    <row r="863" spans="1:24" x14ac:dyDescent="0.25">
      <c r="A863" s="7"/>
      <c r="B863">
        <f t="shared" si="193"/>
        <v>80.899999999999679</v>
      </c>
      <c r="C863">
        <f t="shared" si="194"/>
        <v>0</v>
      </c>
      <c r="D863">
        <f t="shared" si="195"/>
        <v>1141.3195647927887</v>
      </c>
      <c r="E863">
        <f t="shared" si="196"/>
        <v>-470.54008188738692</v>
      </c>
      <c r="F863">
        <f t="shared" si="197"/>
        <v>0</v>
      </c>
      <c r="G863">
        <f t="shared" si="198"/>
        <v>3576.1046223442936</v>
      </c>
      <c r="H863">
        <f t="shared" si="199"/>
        <v>8674.0286924255506</v>
      </c>
      <c r="I863">
        <f t="shared" si="200"/>
        <v>9382.2863965546239</v>
      </c>
      <c r="J863" s="41">
        <f t="shared" si="201"/>
        <v>1234.5113679676626</v>
      </c>
      <c r="K863">
        <f t="shared" si="202"/>
        <v>3.5395253511478875</v>
      </c>
      <c r="L863">
        <f t="shared" si="203"/>
        <v>0</v>
      </c>
      <c r="M863" s="41">
        <f t="shared" si="204"/>
        <v>3.5395253511478875</v>
      </c>
      <c r="N863" s="5">
        <f t="shared" si="205"/>
        <v>-2.3668552677213565E-7</v>
      </c>
      <c r="O863" s="4">
        <f>SUM($N$54:N863)*0.1+$O$30</f>
        <v>-6.6365039404217947E-6</v>
      </c>
      <c r="P863" s="4">
        <f>SUM($O$235:O863)</f>
        <v>5.4500703005597487E-4</v>
      </c>
      <c r="Q863" s="5">
        <f t="shared" si="206"/>
        <v>-5.7409311726386734E-7</v>
      </c>
      <c r="R863" s="4">
        <f>SUM($Q$54:Q863)*0.1+$O$8</f>
        <v>-8.4798892817684418E-5</v>
      </c>
      <c r="S863" s="4">
        <f>SUM($R$235:R863)</f>
        <v>6.5447692600585482E-3</v>
      </c>
      <c r="T863">
        <f t="shared" si="207"/>
        <v>8.5058188363357258E-5</v>
      </c>
      <c r="U863">
        <f t="shared" si="208"/>
        <v>6.5674224266616009E-3</v>
      </c>
      <c r="X863" s="1"/>
    </row>
    <row r="864" spans="1:24" x14ac:dyDescent="0.25">
      <c r="A864" s="7"/>
      <c r="B864">
        <f t="shared" si="193"/>
        <v>80.999999999999673</v>
      </c>
      <c r="C864">
        <f t="shared" si="194"/>
        <v>0</v>
      </c>
      <c r="D864">
        <f t="shared" si="195"/>
        <v>1141.3195647927887</v>
      </c>
      <c r="E864">
        <f t="shared" si="196"/>
        <v>-470.54008188738692</v>
      </c>
      <c r="F864">
        <f t="shared" si="197"/>
        <v>0</v>
      </c>
      <c r="G864">
        <f t="shared" si="198"/>
        <v>3529.0506141555561</v>
      </c>
      <c r="H864">
        <f t="shared" si="199"/>
        <v>8559.8967359462786</v>
      </c>
      <c r="I864">
        <f t="shared" si="200"/>
        <v>9258.8352597578632</v>
      </c>
      <c r="J864" s="41">
        <f t="shared" si="201"/>
        <v>1234.5113679676626</v>
      </c>
      <c r="K864">
        <f t="shared" si="202"/>
        <v>3.4929526491591032</v>
      </c>
      <c r="L864">
        <f t="shared" si="203"/>
        <v>0</v>
      </c>
      <c r="M864" s="41">
        <f t="shared" si="204"/>
        <v>3.4929526491591032</v>
      </c>
      <c r="N864" s="5">
        <f t="shared" si="205"/>
        <v>-2.3357124352513409E-7</v>
      </c>
      <c r="O864" s="4">
        <f>SUM($N$54:N864)*0.1+$O$30</f>
        <v>-6.6598610647743081E-6</v>
      </c>
      <c r="P864" s="4">
        <f>SUM($O$235:O864)</f>
        <v>5.3834716899120059E-4</v>
      </c>
      <c r="Q864" s="5">
        <f t="shared" si="206"/>
        <v>-5.6653926045776456E-7</v>
      </c>
      <c r="R864" s="4">
        <f>SUM($Q$54:Q864)*0.1+$O$8</f>
        <v>-8.4855546743730232E-5</v>
      </c>
      <c r="S864" s="4">
        <f>SUM($R$235:R864)</f>
        <v>6.4599137133148181E-3</v>
      </c>
      <c r="T864">
        <f t="shared" si="207"/>
        <v>8.5116494068890566E-5</v>
      </c>
      <c r="U864">
        <f t="shared" si="208"/>
        <v>6.4823069086424531E-3</v>
      </c>
      <c r="X864" s="1"/>
    </row>
    <row r="865" spans="1:24" x14ac:dyDescent="0.25">
      <c r="A865" s="7"/>
      <c r="B865">
        <f t="shared" si="193"/>
        <v>81.099999999999667</v>
      </c>
      <c r="C865">
        <f t="shared" si="194"/>
        <v>0</v>
      </c>
      <c r="D865">
        <f t="shared" si="195"/>
        <v>1141.3195647927887</v>
      </c>
      <c r="E865">
        <f t="shared" si="196"/>
        <v>-470.54008188738692</v>
      </c>
      <c r="F865">
        <f t="shared" si="197"/>
        <v>0</v>
      </c>
      <c r="G865">
        <f t="shared" si="198"/>
        <v>3481.9966059668222</v>
      </c>
      <c r="H865">
        <f t="shared" si="199"/>
        <v>8445.7647794670083</v>
      </c>
      <c r="I865">
        <f t="shared" si="200"/>
        <v>9135.3841229611062</v>
      </c>
      <c r="J865" s="41">
        <f t="shared" si="201"/>
        <v>1234.5113679676626</v>
      </c>
      <c r="K865">
        <f t="shared" si="202"/>
        <v>3.4463799471703207</v>
      </c>
      <c r="L865">
        <f t="shared" si="203"/>
        <v>0</v>
      </c>
      <c r="M865" s="41">
        <f t="shared" si="204"/>
        <v>3.4463799471703207</v>
      </c>
      <c r="N865" s="5">
        <f t="shared" si="205"/>
        <v>-2.3045696027813277E-7</v>
      </c>
      <c r="O865" s="4">
        <f>SUM($N$54:N865)*0.1+$O$30</f>
        <v>-6.6829067608021215E-6</v>
      </c>
      <c r="P865" s="4">
        <f>SUM($O$235:O865)</f>
        <v>5.3166426223039847E-4</v>
      </c>
      <c r="Q865" s="5">
        <f t="shared" si="206"/>
        <v>-5.58985403651662E-7</v>
      </c>
      <c r="R865" s="4">
        <f>SUM($Q$54:Q865)*0.1+$O$8</f>
        <v>-8.4911445284095391E-5</v>
      </c>
      <c r="S865" s="4">
        <f>SUM($R$235:R865)</f>
        <v>6.3750022680307229E-3</v>
      </c>
      <c r="T865">
        <f t="shared" si="207"/>
        <v>8.5174026457644352E-5</v>
      </c>
      <c r="U865">
        <f t="shared" si="208"/>
        <v>6.3971337960941422E-3</v>
      </c>
      <c r="X865" s="1"/>
    </row>
    <row r="866" spans="1:24" x14ac:dyDescent="0.25">
      <c r="A866" s="7"/>
      <c r="B866">
        <f t="shared" si="193"/>
        <v>81.199999999999662</v>
      </c>
      <c r="C866">
        <f t="shared" si="194"/>
        <v>0</v>
      </c>
      <c r="D866">
        <f t="shared" si="195"/>
        <v>1141.3195647927887</v>
      </c>
      <c r="E866">
        <f t="shared" si="196"/>
        <v>-470.54008188738692</v>
      </c>
      <c r="F866">
        <f t="shared" si="197"/>
        <v>0</v>
      </c>
      <c r="G866">
        <f t="shared" si="198"/>
        <v>3434.9425977780847</v>
      </c>
      <c r="H866">
        <f t="shared" si="199"/>
        <v>8331.6328229877363</v>
      </c>
      <c r="I866">
        <f t="shared" si="200"/>
        <v>9011.9329861643473</v>
      </c>
      <c r="J866" s="41">
        <f t="shared" si="201"/>
        <v>1234.5113679676626</v>
      </c>
      <c r="K866">
        <f t="shared" si="202"/>
        <v>3.3998072451815373</v>
      </c>
      <c r="L866">
        <f t="shared" si="203"/>
        <v>0</v>
      </c>
      <c r="M866" s="41">
        <f t="shared" si="204"/>
        <v>3.3998072451815373</v>
      </c>
      <c r="N866" s="5">
        <f t="shared" si="205"/>
        <v>-2.2734267703113118E-7</v>
      </c>
      <c r="O866" s="4">
        <f>SUM($N$54:N866)*0.1+$O$30</f>
        <v>-6.705641028505234E-6</v>
      </c>
      <c r="P866" s="4">
        <f>SUM($O$235:O866)</f>
        <v>5.2495862120189327E-4</v>
      </c>
      <c r="Q866" s="5">
        <f t="shared" si="206"/>
        <v>-5.5143154684555922E-7</v>
      </c>
      <c r="R866" s="4">
        <f>SUM($Q$54:Q866)*0.1+$O$8</f>
        <v>-8.4966588438779975E-5</v>
      </c>
      <c r="S866" s="4">
        <f>SUM($R$235:R866)</f>
        <v>6.2900356795919429E-3</v>
      </c>
      <c r="T866">
        <f t="shared" si="207"/>
        <v>8.5230785356748827E-5</v>
      </c>
      <c r="U866">
        <f t="shared" si="208"/>
        <v>6.3119038652781987E-3</v>
      </c>
      <c r="X866" s="1"/>
    </row>
    <row r="867" spans="1:24" x14ac:dyDescent="0.25">
      <c r="A867" s="7"/>
      <c r="B867">
        <f t="shared" si="193"/>
        <v>81.299999999999656</v>
      </c>
      <c r="C867">
        <f t="shared" si="194"/>
        <v>0</v>
      </c>
      <c r="D867">
        <f t="shared" si="195"/>
        <v>1141.3195647927887</v>
      </c>
      <c r="E867">
        <f t="shared" si="196"/>
        <v>-470.54008188738692</v>
      </c>
      <c r="F867">
        <f t="shared" si="197"/>
        <v>0</v>
      </c>
      <c r="G867">
        <f t="shared" si="198"/>
        <v>3387.8885895893472</v>
      </c>
      <c r="H867">
        <f t="shared" si="199"/>
        <v>8217.5008665084497</v>
      </c>
      <c r="I867">
        <f t="shared" si="200"/>
        <v>8888.4818493675757</v>
      </c>
      <c r="J867" s="41">
        <f t="shared" si="201"/>
        <v>1234.5113679676626</v>
      </c>
      <c r="K867">
        <f t="shared" si="202"/>
        <v>3.3532345431927495</v>
      </c>
      <c r="L867">
        <f t="shared" si="203"/>
        <v>0</v>
      </c>
      <c r="M867" s="41">
        <f t="shared" si="204"/>
        <v>3.3532345431927495</v>
      </c>
      <c r="N867" s="5">
        <f t="shared" si="205"/>
        <v>-2.2422839378412962E-7</v>
      </c>
      <c r="O867" s="4">
        <f>SUM($N$54:N867)*0.1+$O$30</f>
        <v>-6.7280638678836471E-6</v>
      </c>
      <c r="P867" s="4">
        <f>SUM($O$235:O867)</f>
        <v>5.1823055733400962E-4</v>
      </c>
      <c r="Q867" s="5">
        <f t="shared" si="206"/>
        <v>-5.4387769003945549E-7</v>
      </c>
      <c r="R867" s="4">
        <f>SUM($Q$54:Q867)*0.1+$O$8</f>
        <v>-8.502097620778393E-5</v>
      </c>
      <c r="S867" s="4">
        <f>SUM($R$235:R867)</f>
        <v>6.2050147033841591E-3</v>
      </c>
      <c r="T867">
        <f t="shared" si="207"/>
        <v>8.5286770596235405E-5</v>
      </c>
      <c r="U867">
        <f t="shared" si="208"/>
        <v>6.2266178925455447E-3</v>
      </c>
      <c r="X867" s="1"/>
    </row>
    <row r="868" spans="1:24" x14ac:dyDescent="0.25">
      <c r="A868" s="7"/>
      <c r="B868">
        <f t="shared" si="193"/>
        <v>81.39999999999965</v>
      </c>
      <c r="C868">
        <f t="shared" si="194"/>
        <v>0</v>
      </c>
      <c r="D868">
        <f t="shared" si="195"/>
        <v>1141.3195647927887</v>
      </c>
      <c r="E868">
        <f t="shared" si="196"/>
        <v>-470.54008188738692</v>
      </c>
      <c r="F868">
        <f t="shared" si="197"/>
        <v>0</v>
      </c>
      <c r="G868">
        <f t="shared" si="198"/>
        <v>3340.8345814006134</v>
      </c>
      <c r="H868">
        <f t="shared" si="199"/>
        <v>8103.3689100291795</v>
      </c>
      <c r="I868">
        <f t="shared" si="200"/>
        <v>8765.0307125708187</v>
      </c>
      <c r="J868" s="41">
        <f t="shared" si="201"/>
        <v>1234.5113679676626</v>
      </c>
      <c r="K868">
        <f t="shared" si="202"/>
        <v>3.306661841203967</v>
      </c>
      <c r="L868">
        <f t="shared" si="203"/>
        <v>0</v>
      </c>
      <c r="M868" s="41">
        <f t="shared" si="204"/>
        <v>3.306661841203967</v>
      </c>
      <c r="N868" s="5">
        <f t="shared" si="205"/>
        <v>-2.2111411053712829E-7</v>
      </c>
      <c r="O868" s="4">
        <f>SUM($N$54:N868)*0.1+$O$30</f>
        <v>-6.7501752789373594E-6</v>
      </c>
      <c r="P868" s="4">
        <f>SUM($O$235:O868)</f>
        <v>5.1148038205507229E-4</v>
      </c>
      <c r="Q868" s="5">
        <f t="shared" si="206"/>
        <v>-5.3632383323335282E-7</v>
      </c>
      <c r="R868" s="4">
        <f>SUM($Q$54:Q868)*0.1+$O$8</f>
        <v>-8.5074608591107257E-5</v>
      </c>
      <c r="S868" s="4">
        <f>SUM($R$235:R868)</f>
        <v>6.1199400947930518E-3</v>
      </c>
      <c r="T868">
        <f t="shared" si="207"/>
        <v>8.5341982009011714E-5</v>
      </c>
      <c r="U868">
        <f t="shared" si="208"/>
        <v>6.1412766543352199E-3</v>
      </c>
      <c r="X868" s="1"/>
    </row>
    <row r="869" spans="1:24" x14ac:dyDescent="0.25">
      <c r="A869" s="7"/>
      <c r="B869">
        <f t="shared" si="193"/>
        <v>81.499999999999645</v>
      </c>
      <c r="C869">
        <f t="shared" si="194"/>
        <v>0</v>
      </c>
      <c r="D869">
        <f t="shared" si="195"/>
        <v>1141.3195647927887</v>
      </c>
      <c r="E869">
        <f t="shared" si="196"/>
        <v>-470.54008188738692</v>
      </c>
      <c r="F869">
        <f t="shared" si="197"/>
        <v>0</v>
      </c>
      <c r="G869">
        <f t="shared" si="198"/>
        <v>3293.7805732118759</v>
      </c>
      <c r="H869">
        <f t="shared" si="199"/>
        <v>7989.2369535499074</v>
      </c>
      <c r="I869">
        <f t="shared" si="200"/>
        <v>8641.579575774058</v>
      </c>
      <c r="J869" s="41">
        <f t="shared" si="201"/>
        <v>1234.5113679676626</v>
      </c>
      <c r="K869">
        <f t="shared" si="202"/>
        <v>3.2600891392151827</v>
      </c>
      <c r="L869">
        <f t="shared" si="203"/>
        <v>0</v>
      </c>
      <c r="M869" s="41">
        <f t="shared" si="204"/>
        <v>3.2600891392151827</v>
      </c>
      <c r="N869" s="5">
        <f t="shared" si="205"/>
        <v>-2.1799982729012671E-7</v>
      </c>
      <c r="O869" s="4">
        <f>SUM($N$54:N869)*0.1+$O$30</f>
        <v>-6.7719752616663715E-6</v>
      </c>
      <c r="P869" s="4">
        <f>SUM($O$235:O869)</f>
        <v>5.0470840679340591E-4</v>
      </c>
      <c r="Q869" s="5">
        <f t="shared" si="206"/>
        <v>-5.2876997642725004E-7</v>
      </c>
      <c r="R869" s="4">
        <f>SUM($Q$54:Q869)*0.1+$O$8</f>
        <v>-8.512748558875001E-5</v>
      </c>
      <c r="S869" s="4">
        <f>SUM($R$235:R869)</f>
        <v>6.0348126092043021E-3</v>
      </c>
      <c r="T869">
        <f t="shared" si="207"/>
        <v>8.5396419430837156E-5</v>
      </c>
      <c r="U869">
        <f t="shared" si="208"/>
        <v>6.0558809271731209E-3</v>
      </c>
      <c r="X869" s="1"/>
    </row>
    <row r="870" spans="1:24" x14ac:dyDescent="0.25">
      <c r="A870" s="7"/>
      <c r="B870">
        <f t="shared" si="193"/>
        <v>81.599999999999639</v>
      </c>
      <c r="C870">
        <f t="shared" si="194"/>
        <v>0</v>
      </c>
      <c r="D870">
        <f t="shared" si="195"/>
        <v>1141.3195647927887</v>
      </c>
      <c r="E870">
        <f t="shared" si="196"/>
        <v>-470.54008188738692</v>
      </c>
      <c r="F870">
        <f t="shared" si="197"/>
        <v>0</v>
      </c>
      <c r="G870">
        <f t="shared" si="198"/>
        <v>3246.726565023142</v>
      </c>
      <c r="H870">
        <f t="shared" si="199"/>
        <v>7875.1049970706354</v>
      </c>
      <c r="I870">
        <f t="shared" si="200"/>
        <v>8518.1284389773009</v>
      </c>
      <c r="J870" s="41">
        <f t="shared" si="201"/>
        <v>1234.5113679676626</v>
      </c>
      <c r="K870">
        <f t="shared" si="202"/>
        <v>3.2135164372264002</v>
      </c>
      <c r="L870">
        <f t="shared" si="203"/>
        <v>0</v>
      </c>
      <c r="M870" s="41">
        <f t="shared" si="204"/>
        <v>3.2135164372264002</v>
      </c>
      <c r="N870" s="5">
        <f t="shared" si="205"/>
        <v>-2.1488554404312538E-7</v>
      </c>
      <c r="O870" s="4">
        <f>SUM($N$54:N870)*0.1+$O$30</f>
        <v>-6.7934638160706843E-6</v>
      </c>
      <c r="P870" s="4">
        <f>SUM($O$235:O870)</f>
        <v>4.9791494297733523E-4</v>
      </c>
      <c r="Q870" s="5">
        <f t="shared" si="206"/>
        <v>-5.2121611962114737E-7</v>
      </c>
      <c r="R870" s="4">
        <f>SUM($Q$54:Q870)*0.1+$O$8</f>
        <v>-8.5179607200712107E-5</v>
      </c>
      <c r="S870" s="4">
        <f>SUM($R$235:R870)</f>
        <v>5.9496330020035902E-3</v>
      </c>
      <c r="T870">
        <f t="shared" si="207"/>
        <v>8.5450082700298585E-5</v>
      </c>
      <c r="U870">
        <f t="shared" si="208"/>
        <v>5.970431487670751E-3</v>
      </c>
      <c r="X870" s="1"/>
    </row>
    <row r="871" spans="1:24" x14ac:dyDescent="0.25">
      <c r="A871" s="7"/>
      <c r="B871">
        <f t="shared" si="193"/>
        <v>81.699999999999633</v>
      </c>
      <c r="C871">
        <f t="shared" si="194"/>
        <v>0</v>
      </c>
      <c r="D871">
        <f t="shared" si="195"/>
        <v>1141.3195647927887</v>
      </c>
      <c r="E871">
        <f t="shared" si="196"/>
        <v>-470.54008188738692</v>
      </c>
      <c r="F871">
        <f t="shared" si="197"/>
        <v>0</v>
      </c>
      <c r="G871">
        <f t="shared" si="198"/>
        <v>3199.6725568344045</v>
      </c>
      <c r="H871">
        <f t="shared" si="199"/>
        <v>7760.9730405913633</v>
      </c>
      <c r="I871">
        <f t="shared" si="200"/>
        <v>8394.677302180542</v>
      </c>
      <c r="J871" s="41">
        <f t="shared" si="201"/>
        <v>1234.5113679676626</v>
      </c>
      <c r="K871">
        <f t="shared" si="202"/>
        <v>3.1669437352376169</v>
      </c>
      <c r="L871">
        <f t="shared" si="203"/>
        <v>0</v>
      </c>
      <c r="M871" s="41">
        <f t="shared" si="204"/>
        <v>3.1669437352376169</v>
      </c>
      <c r="N871" s="5">
        <f t="shared" si="205"/>
        <v>-2.1177126079612379E-7</v>
      </c>
      <c r="O871" s="4">
        <f>SUM($N$54:N871)*0.1+$O$30</f>
        <v>-6.8146409421502971E-6</v>
      </c>
      <c r="P871" s="4">
        <f>SUM($O$235:O871)</f>
        <v>4.9110030203518491E-4</v>
      </c>
      <c r="Q871" s="5">
        <f t="shared" si="206"/>
        <v>-5.136622628150446E-7</v>
      </c>
      <c r="R871" s="4">
        <f>SUM($Q$54:Q871)*0.1+$O$8</f>
        <v>-8.5230973426993629E-5</v>
      </c>
      <c r="S871" s="4">
        <f>SUM($R$235:R871)</f>
        <v>5.8644020285765963E-3</v>
      </c>
      <c r="T871">
        <f t="shared" si="207"/>
        <v>8.5502971658786954E-5</v>
      </c>
      <c r="U871">
        <f t="shared" si="208"/>
        <v>5.8849291125239855E-3</v>
      </c>
      <c r="X871" s="1"/>
    </row>
    <row r="872" spans="1:24" x14ac:dyDescent="0.25">
      <c r="A872" s="7"/>
      <c r="B872">
        <f t="shared" si="193"/>
        <v>81.799999999999628</v>
      </c>
      <c r="C872">
        <f t="shared" si="194"/>
        <v>0</v>
      </c>
      <c r="D872">
        <f t="shared" si="195"/>
        <v>1141.3195647927887</v>
      </c>
      <c r="E872">
        <f t="shared" si="196"/>
        <v>-470.54008188738692</v>
      </c>
      <c r="F872">
        <f t="shared" si="197"/>
        <v>0</v>
      </c>
      <c r="G872">
        <f t="shared" si="198"/>
        <v>3152.618548645667</v>
      </c>
      <c r="H872">
        <f t="shared" si="199"/>
        <v>7646.8410841120931</v>
      </c>
      <c r="I872">
        <f t="shared" si="200"/>
        <v>8271.2261653837832</v>
      </c>
      <c r="J872" s="41">
        <f t="shared" si="201"/>
        <v>1234.5113679676626</v>
      </c>
      <c r="K872">
        <f t="shared" si="202"/>
        <v>3.1203710332488339</v>
      </c>
      <c r="L872">
        <f t="shared" si="203"/>
        <v>0</v>
      </c>
      <c r="M872" s="41">
        <f t="shared" si="204"/>
        <v>3.1203710332488339</v>
      </c>
      <c r="N872" s="5">
        <f t="shared" si="205"/>
        <v>-2.0865697754912223E-7</v>
      </c>
      <c r="O872" s="4">
        <f>SUM($N$54:N872)*0.1+$O$30</f>
        <v>-6.8355066399052098E-6</v>
      </c>
      <c r="P872" s="4">
        <f>SUM($O$235:O872)</f>
        <v>4.8426479539527968E-4</v>
      </c>
      <c r="Q872" s="5">
        <f t="shared" si="206"/>
        <v>-5.0610840600894193E-7</v>
      </c>
      <c r="R872" s="4">
        <f>SUM($Q$54:Q872)*0.1+$O$8</f>
        <v>-8.5281584267594523E-5</v>
      </c>
      <c r="S872" s="4">
        <f>SUM($R$235:R872)</f>
        <v>5.7791204443090015E-3</v>
      </c>
      <c r="T872">
        <f t="shared" si="207"/>
        <v>8.5555086150473911E-5</v>
      </c>
      <c r="U872">
        <f t="shared" si="208"/>
        <v>5.7993745785118508E-3</v>
      </c>
      <c r="X872" s="1"/>
    </row>
    <row r="873" spans="1:24" x14ac:dyDescent="0.25">
      <c r="A873" s="7"/>
      <c r="B873">
        <f t="shared" si="193"/>
        <v>81.899999999999622</v>
      </c>
      <c r="C873">
        <f t="shared" si="194"/>
        <v>0</v>
      </c>
      <c r="D873">
        <f t="shared" si="195"/>
        <v>1141.3195647927887</v>
      </c>
      <c r="E873">
        <f t="shared" si="196"/>
        <v>-470.54008188738692</v>
      </c>
      <c r="F873">
        <f t="shared" si="197"/>
        <v>0</v>
      </c>
      <c r="G873">
        <f t="shared" si="198"/>
        <v>3105.5645404569332</v>
      </c>
      <c r="H873">
        <f t="shared" si="199"/>
        <v>7532.709127632821</v>
      </c>
      <c r="I873">
        <f t="shared" si="200"/>
        <v>8147.7750285870252</v>
      </c>
      <c r="J873" s="41">
        <f t="shared" si="201"/>
        <v>1234.5113679676626</v>
      </c>
      <c r="K873">
        <f t="shared" si="202"/>
        <v>3.073798331260051</v>
      </c>
      <c r="L873">
        <f t="shared" si="203"/>
        <v>0</v>
      </c>
      <c r="M873" s="41">
        <f t="shared" si="204"/>
        <v>3.073798331260051</v>
      </c>
      <c r="N873" s="5">
        <f t="shared" si="205"/>
        <v>-2.0554269430212091E-7</v>
      </c>
      <c r="O873" s="4">
        <f>SUM($N$54:N873)*0.1+$O$30</f>
        <v>-6.8560609093354224E-6</v>
      </c>
      <c r="P873" s="4">
        <f>SUM($O$235:O873)</f>
        <v>4.7740873448594425E-4</v>
      </c>
      <c r="Q873" s="5">
        <f t="shared" si="206"/>
        <v>-4.9855454920283915E-7</v>
      </c>
      <c r="R873" s="4">
        <f>SUM($Q$54:Q873)*0.1+$O$8</f>
        <v>-8.5331439722514788E-5</v>
      </c>
      <c r="S873" s="4">
        <f>SUM($R$235:R873)</f>
        <v>5.6937890045864869E-3</v>
      </c>
      <c r="T873">
        <f t="shared" si="207"/>
        <v>8.5606426022289311E-5</v>
      </c>
      <c r="U873">
        <f t="shared" si="208"/>
        <v>5.7137686624953105E-3</v>
      </c>
      <c r="X873" s="1"/>
    </row>
    <row r="874" spans="1:24" x14ac:dyDescent="0.25">
      <c r="A874" s="7"/>
      <c r="B874">
        <f t="shared" si="193"/>
        <v>81.999999999999616</v>
      </c>
      <c r="C874">
        <f t="shared" si="194"/>
        <v>0</v>
      </c>
      <c r="D874">
        <f t="shared" si="195"/>
        <v>1141.3195647927887</v>
      </c>
      <c r="E874">
        <f t="shared" si="196"/>
        <v>-470.54008188738692</v>
      </c>
      <c r="F874">
        <f t="shared" si="197"/>
        <v>0</v>
      </c>
      <c r="G874">
        <f t="shared" si="198"/>
        <v>3058.5105322681957</v>
      </c>
      <c r="H874">
        <f t="shared" si="199"/>
        <v>7418.577171153549</v>
      </c>
      <c r="I874">
        <f t="shared" si="200"/>
        <v>8024.3238917902663</v>
      </c>
      <c r="J874" s="41">
        <f t="shared" si="201"/>
        <v>1234.5113679676626</v>
      </c>
      <c r="K874">
        <f t="shared" si="202"/>
        <v>3.0272256292712676</v>
      </c>
      <c r="L874">
        <f t="shared" si="203"/>
        <v>0</v>
      </c>
      <c r="M874" s="41">
        <f t="shared" si="204"/>
        <v>3.0272256292712676</v>
      </c>
      <c r="N874" s="5">
        <f t="shared" si="205"/>
        <v>-2.0242841105511932E-7</v>
      </c>
      <c r="O874" s="4">
        <f>SUM($N$54:N874)*0.1+$O$30</f>
        <v>-6.8763037504409348E-6</v>
      </c>
      <c r="P874" s="4">
        <f>SUM($O$235:O874)</f>
        <v>4.7053243073550332E-4</v>
      </c>
      <c r="Q874" s="5">
        <f t="shared" si="206"/>
        <v>-4.9100069239673648E-7</v>
      </c>
      <c r="R874" s="4">
        <f>SUM($Q$54:Q874)*0.1+$O$8</f>
        <v>-8.538053979175448E-5</v>
      </c>
      <c r="S874" s="4">
        <f>SUM($R$235:R874)</f>
        <v>5.6084084647947327E-3</v>
      </c>
      <c r="T874">
        <f t="shared" si="207"/>
        <v>8.5656991123898916E-5</v>
      </c>
      <c r="U874">
        <f t="shared" si="208"/>
        <v>5.6281121414160779E-3</v>
      </c>
      <c r="X874" s="1"/>
    </row>
    <row r="875" spans="1:24" x14ac:dyDescent="0.25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1141.3195647927887</v>
      </c>
      <c r="E875">
        <f t="shared" si="196"/>
        <v>-470.54008188738692</v>
      </c>
      <c r="F875">
        <f t="shared" si="197"/>
        <v>0</v>
      </c>
      <c r="G875">
        <f t="shared" si="198"/>
        <v>3011.4565240794582</v>
      </c>
      <c r="H875">
        <f t="shared" si="199"/>
        <v>7304.4452146742769</v>
      </c>
      <c r="I875">
        <f t="shared" si="200"/>
        <v>7900.8727549935065</v>
      </c>
      <c r="J875" s="41">
        <f t="shared" si="201"/>
        <v>1234.5113679676626</v>
      </c>
      <c r="K875">
        <f t="shared" si="202"/>
        <v>2.9806529272824838</v>
      </c>
      <c r="L875">
        <f t="shared" si="203"/>
        <v>0</v>
      </c>
      <c r="M875" s="41">
        <f t="shared" si="204"/>
        <v>2.9806529272824838</v>
      </c>
      <c r="N875" s="5">
        <f t="shared" si="205"/>
        <v>-1.9931412780811776E-7</v>
      </c>
      <c r="O875" s="4">
        <f>SUM($N$54:N875)*0.1+$O$30</f>
        <v>-6.8962351632217464E-6</v>
      </c>
      <c r="P875" s="4">
        <f>SUM($O$235:O875)</f>
        <v>4.6363619557228159E-4</v>
      </c>
      <c r="Q875" s="5">
        <f t="shared" si="206"/>
        <v>-4.834468355906337E-7</v>
      </c>
      <c r="R875" s="4">
        <f>SUM($Q$54:Q875)*0.1+$O$8</f>
        <v>-8.5428884475313515E-5</v>
      </c>
      <c r="S875" s="4">
        <f>SUM($R$235:R875)</f>
        <v>5.5229795803194192E-3</v>
      </c>
      <c r="T875">
        <f t="shared" si="207"/>
        <v>8.5706781307682528E-5</v>
      </c>
      <c r="U875">
        <f t="shared" si="208"/>
        <v>5.542405792295437E-3</v>
      </c>
      <c r="X875" s="1"/>
    </row>
    <row r="876" spans="1:24" x14ac:dyDescent="0.25">
      <c r="A876" s="7"/>
      <c r="B876">
        <f t="shared" si="209"/>
        <v>82.199999999999605</v>
      </c>
      <c r="C876">
        <f t="shared" si="194"/>
        <v>0</v>
      </c>
      <c r="D876">
        <f t="shared" si="195"/>
        <v>1141.3195647927887</v>
      </c>
      <c r="E876">
        <f t="shared" si="196"/>
        <v>-470.54008188738692</v>
      </c>
      <c r="F876">
        <f t="shared" si="197"/>
        <v>0</v>
      </c>
      <c r="G876">
        <f t="shared" si="198"/>
        <v>2964.4025158907243</v>
      </c>
      <c r="H876">
        <f t="shared" si="199"/>
        <v>7190.3132581950067</v>
      </c>
      <c r="I876">
        <f t="shared" si="200"/>
        <v>7777.4216181967495</v>
      </c>
      <c r="J876" s="41">
        <f t="shared" si="201"/>
        <v>1234.5113679676626</v>
      </c>
      <c r="K876">
        <f t="shared" si="202"/>
        <v>2.9340802252937013</v>
      </c>
      <c r="L876">
        <f t="shared" si="203"/>
        <v>0</v>
      </c>
      <c r="M876" s="41">
        <f t="shared" si="204"/>
        <v>2.9340802252937013</v>
      </c>
      <c r="N876" s="5">
        <f t="shared" si="205"/>
        <v>-1.9619984456111643E-7</v>
      </c>
      <c r="O876" s="4">
        <f>SUM($N$54:N876)*0.1+$O$30</f>
        <v>-6.9158551476778578E-6</v>
      </c>
      <c r="P876" s="4">
        <f>SUM($O$235:O876)</f>
        <v>4.5672034042460374E-4</v>
      </c>
      <c r="Q876" s="5">
        <f t="shared" si="206"/>
        <v>-4.7589297878453103E-7</v>
      </c>
      <c r="R876" s="4">
        <f>SUM($Q$54:Q876)*0.1+$O$8</f>
        <v>-8.5476473773191976E-5</v>
      </c>
      <c r="S876" s="4">
        <f>SUM($R$235:R876)</f>
        <v>5.4375031065462274E-3</v>
      </c>
      <c r="T876">
        <f t="shared" si="207"/>
        <v>8.5755796428712837E-5</v>
      </c>
      <c r="U876">
        <f t="shared" si="208"/>
        <v>5.4566503922330815E-3</v>
      </c>
      <c r="X876" s="1"/>
    </row>
    <row r="877" spans="1:24" x14ac:dyDescent="0.25">
      <c r="A877" s="7"/>
      <c r="B877">
        <f t="shared" si="209"/>
        <v>82.299999999999599</v>
      </c>
      <c r="C877">
        <f t="shared" si="194"/>
        <v>0</v>
      </c>
      <c r="D877">
        <f t="shared" si="195"/>
        <v>1141.3195647927887</v>
      </c>
      <c r="E877">
        <f t="shared" si="196"/>
        <v>-470.54008188738692</v>
      </c>
      <c r="F877">
        <f t="shared" si="197"/>
        <v>0</v>
      </c>
      <c r="G877">
        <f t="shared" si="198"/>
        <v>2917.3485077019868</v>
      </c>
      <c r="H877">
        <f t="shared" si="199"/>
        <v>7076.1813017157492</v>
      </c>
      <c r="I877">
        <f t="shared" si="200"/>
        <v>7653.9704814000042</v>
      </c>
      <c r="J877" s="41">
        <f t="shared" si="201"/>
        <v>1234.5113679676626</v>
      </c>
      <c r="K877">
        <f t="shared" si="202"/>
        <v>2.8875075233049232</v>
      </c>
      <c r="L877">
        <f t="shared" si="203"/>
        <v>0</v>
      </c>
      <c r="M877" s="41">
        <f t="shared" si="204"/>
        <v>2.8875075233049232</v>
      </c>
      <c r="N877" s="5">
        <f t="shared" si="205"/>
        <v>-1.9308556131411484E-7</v>
      </c>
      <c r="O877" s="4">
        <f>SUM($N$54:N877)*0.1+$O$30</f>
        <v>-6.9351637038092691E-6</v>
      </c>
      <c r="P877" s="4">
        <f>SUM($O$235:O877)</f>
        <v>4.4978517672079448E-4</v>
      </c>
      <c r="Q877" s="5">
        <f t="shared" si="206"/>
        <v>-4.6833912197842926E-7</v>
      </c>
      <c r="R877" s="4">
        <f>SUM($Q$54:Q877)*0.1+$O$8</f>
        <v>-8.5523307685389809E-5</v>
      </c>
      <c r="S877" s="4">
        <f>SUM($R$235:R877)</f>
        <v>5.3519797988608375E-3</v>
      </c>
      <c r="T877">
        <f t="shared" si="207"/>
        <v>8.5804036344734318E-5</v>
      </c>
      <c r="U877">
        <f t="shared" si="208"/>
        <v>5.3708467184059765E-3</v>
      </c>
      <c r="X877" s="1"/>
    </row>
    <row r="878" spans="1:24" x14ac:dyDescent="0.25">
      <c r="A878" s="7"/>
      <c r="B878">
        <f t="shared" si="209"/>
        <v>82.399999999999594</v>
      </c>
      <c r="C878">
        <f t="shared" si="194"/>
        <v>0</v>
      </c>
      <c r="D878">
        <f t="shared" si="195"/>
        <v>1141.3195647927887</v>
      </c>
      <c r="E878">
        <f t="shared" si="196"/>
        <v>-470.54008188738692</v>
      </c>
      <c r="F878">
        <f t="shared" si="197"/>
        <v>0</v>
      </c>
      <c r="G878">
        <f t="shared" si="198"/>
        <v>2870.294499513253</v>
      </c>
      <c r="H878">
        <f t="shared" si="199"/>
        <v>6962.0493452364917</v>
      </c>
      <c r="I878">
        <f t="shared" si="200"/>
        <v>7530.519344603259</v>
      </c>
      <c r="J878" s="41">
        <f t="shared" si="201"/>
        <v>1234.5113679676626</v>
      </c>
      <c r="K878">
        <f t="shared" si="202"/>
        <v>2.8409348213161452</v>
      </c>
      <c r="L878">
        <f t="shared" si="203"/>
        <v>0</v>
      </c>
      <c r="M878" s="41">
        <f t="shared" si="204"/>
        <v>2.8409348213161452</v>
      </c>
      <c r="N878" s="5">
        <f t="shared" si="205"/>
        <v>-1.8997127806711352E-7</v>
      </c>
      <c r="O878" s="4">
        <f>SUM($N$54:N878)*0.1+$O$30</f>
        <v>-6.9541608316159803E-6</v>
      </c>
      <c r="P878" s="4">
        <f>SUM($O$235:O878)</f>
        <v>4.4283101588917851E-4</v>
      </c>
      <c r="Q878" s="5">
        <f t="shared" si="206"/>
        <v>-4.6078526517232744E-7</v>
      </c>
      <c r="R878" s="4">
        <f>SUM($Q$54:Q878)*0.1+$O$8</f>
        <v>-8.5569386211907012E-5</v>
      </c>
      <c r="S878" s="4">
        <f>SUM($R$235:R878)</f>
        <v>5.2664104126489307E-3</v>
      </c>
      <c r="T878">
        <f t="shared" si="207"/>
        <v>8.585150091614289E-5</v>
      </c>
      <c r="U878">
        <f t="shared" si="208"/>
        <v>5.2849955480672381E-3</v>
      </c>
      <c r="X878" s="1"/>
    </row>
    <row r="879" spans="1:24" x14ac:dyDescent="0.25">
      <c r="A879" s="7"/>
      <c r="B879">
        <f t="shared" si="209"/>
        <v>82.499999999999588</v>
      </c>
      <c r="C879">
        <f t="shared" si="194"/>
        <v>0</v>
      </c>
      <c r="D879">
        <f t="shared" si="195"/>
        <v>1141.3195647927887</v>
      </c>
      <c r="E879">
        <f t="shared" si="196"/>
        <v>-470.54008188738692</v>
      </c>
      <c r="F879">
        <f t="shared" si="197"/>
        <v>0</v>
      </c>
      <c r="G879">
        <f t="shared" si="198"/>
        <v>2823.2404913245155</v>
      </c>
      <c r="H879">
        <f t="shared" si="199"/>
        <v>6847.9173887572051</v>
      </c>
      <c r="I879">
        <f t="shared" si="200"/>
        <v>7407.0682078064865</v>
      </c>
      <c r="J879" s="41">
        <f t="shared" si="201"/>
        <v>1234.5113679676626</v>
      </c>
      <c r="K879">
        <f t="shared" si="202"/>
        <v>2.7943621193273565</v>
      </c>
      <c r="L879">
        <f t="shared" si="203"/>
        <v>0</v>
      </c>
      <c r="M879" s="41">
        <f t="shared" si="204"/>
        <v>2.7943621193273565</v>
      </c>
      <c r="N879" s="5">
        <f t="shared" si="205"/>
        <v>-1.8685699482011196E-7</v>
      </c>
      <c r="O879" s="4">
        <f>SUM($N$54:N879)*0.1+$O$30</f>
        <v>-6.9728465310979914E-6</v>
      </c>
      <c r="P879" s="4">
        <f>SUM($O$235:O879)</f>
        <v>4.3585816935808052E-4</v>
      </c>
      <c r="Q879" s="5">
        <f t="shared" si="206"/>
        <v>-4.5323140836622371E-7</v>
      </c>
      <c r="R879" s="4">
        <f>SUM($Q$54:Q879)*0.1+$O$8</f>
        <v>-8.5614709352743642E-5</v>
      </c>
      <c r="S879" s="4">
        <f>SUM($R$235:R879)</f>
        <v>5.1807957032961871E-3</v>
      </c>
      <c r="T879">
        <f t="shared" si="207"/>
        <v>8.5898190005965873E-5</v>
      </c>
      <c r="U879">
        <f t="shared" si="208"/>
        <v>5.1990976585450299E-3</v>
      </c>
      <c r="X879" s="1"/>
    </row>
    <row r="880" spans="1:24" x14ac:dyDescent="0.25">
      <c r="A880" s="7"/>
      <c r="B880">
        <f t="shared" si="209"/>
        <v>82.599999999999582</v>
      </c>
      <c r="C880">
        <f t="shared" si="194"/>
        <v>0</v>
      </c>
      <c r="D880">
        <f t="shared" si="195"/>
        <v>1141.3195647927887</v>
      </c>
      <c r="E880">
        <f t="shared" si="196"/>
        <v>-470.54008188738692</v>
      </c>
      <c r="F880">
        <f t="shared" si="197"/>
        <v>0</v>
      </c>
      <c r="G880">
        <f t="shared" si="198"/>
        <v>2776.186483135778</v>
      </c>
      <c r="H880">
        <f t="shared" si="199"/>
        <v>6733.7854322779494</v>
      </c>
      <c r="I880">
        <f t="shared" si="200"/>
        <v>7283.6170710097413</v>
      </c>
      <c r="J880" s="41">
        <f t="shared" si="201"/>
        <v>1234.5113679676626</v>
      </c>
      <c r="K880">
        <f t="shared" si="202"/>
        <v>2.7477894173385784</v>
      </c>
      <c r="L880">
        <f t="shared" si="203"/>
        <v>0</v>
      </c>
      <c r="M880" s="41">
        <f t="shared" si="204"/>
        <v>2.7477894173385784</v>
      </c>
      <c r="N880" s="5">
        <f t="shared" si="205"/>
        <v>-1.8374271157311037E-7</v>
      </c>
      <c r="O880" s="4">
        <f>SUM($N$54:N880)*0.1+$O$30</f>
        <v>-6.9912208022553016E-6</v>
      </c>
      <c r="P880" s="4">
        <f>SUM($O$235:O880)</f>
        <v>4.2886694855582522E-4</v>
      </c>
      <c r="Q880" s="5">
        <f t="shared" si="206"/>
        <v>-4.4567755156012204E-7</v>
      </c>
      <c r="R880" s="4">
        <f>SUM($Q$54:Q880)*0.1+$O$8</f>
        <v>-8.5659277107899616E-5</v>
      </c>
      <c r="S880" s="4">
        <f>SUM($R$235:R880)</f>
        <v>5.0951364261882879E-3</v>
      </c>
      <c r="T880">
        <f t="shared" si="207"/>
        <v>8.5944103479842197E-5</v>
      </c>
      <c r="U880">
        <f t="shared" si="208"/>
        <v>5.1131538272414945E-3</v>
      </c>
      <c r="X880" s="1"/>
    </row>
    <row r="881" spans="1:24" x14ac:dyDescent="0.25">
      <c r="A881" s="7"/>
      <c r="B881">
        <f t="shared" si="209"/>
        <v>82.699999999999577</v>
      </c>
      <c r="C881">
        <f t="shared" si="194"/>
        <v>0</v>
      </c>
      <c r="D881">
        <f t="shared" si="195"/>
        <v>1141.3195647927887</v>
      </c>
      <c r="E881">
        <f t="shared" si="196"/>
        <v>-470.54008188738692</v>
      </c>
      <c r="F881">
        <f t="shared" si="197"/>
        <v>0</v>
      </c>
      <c r="G881">
        <f t="shared" si="198"/>
        <v>2729.1324749470441</v>
      </c>
      <c r="H881">
        <f t="shared" si="199"/>
        <v>6619.6534757986628</v>
      </c>
      <c r="I881">
        <f t="shared" si="200"/>
        <v>7160.1659342129697</v>
      </c>
      <c r="J881" s="41">
        <f t="shared" si="201"/>
        <v>1234.5113679676626</v>
      </c>
      <c r="K881">
        <f t="shared" si="202"/>
        <v>2.7012167153497906</v>
      </c>
      <c r="L881">
        <f t="shared" si="203"/>
        <v>0</v>
      </c>
      <c r="M881" s="41">
        <f t="shared" si="204"/>
        <v>2.7012167153497906</v>
      </c>
      <c r="N881" s="5">
        <f t="shared" si="205"/>
        <v>-1.8062842832610905E-7</v>
      </c>
      <c r="O881" s="4">
        <f>SUM($N$54:N881)*0.1+$O$30</f>
        <v>-7.0092836450879117E-6</v>
      </c>
      <c r="P881" s="4">
        <f>SUM($O$235:O881)</f>
        <v>4.2185766491073729E-4</v>
      </c>
      <c r="Q881" s="5">
        <f t="shared" si="206"/>
        <v>-4.3812369475401832E-7</v>
      </c>
      <c r="R881" s="4">
        <f>SUM($Q$54:Q881)*0.1+$O$8</f>
        <v>-8.5703089477375015E-5</v>
      </c>
      <c r="S881" s="4">
        <f>SUM($R$235:R881)</f>
        <v>5.0094333367109133E-3</v>
      </c>
      <c r="T881">
        <f t="shared" si="207"/>
        <v>8.5989241206003473E-5</v>
      </c>
      <c r="U881">
        <f t="shared" si="208"/>
        <v>5.0271648316316999E-3</v>
      </c>
      <c r="X881" s="1"/>
    </row>
    <row r="882" spans="1:24" x14ac:dyDescent="0.25">
      <c r="A882" s="7"/>
      <c r="B882">
        <f t="shared" si="209"/>
        <v>82.799999999999571</v>
      </c>
      <c r="C882">
        <f t="shared" si="194"/>
        <v>0</v>
      </c>
      <c r="D882">
        <f t="shared" si="195"/>
        <v>1141.3195647927887</v>
      </c>
      <c r="E882">
        <f t="shared" si="196"/>
        <v>-470.54008188738692</v>
      </c>
      <c r="F882">
        <f t="shared" si="197"/>
        <v>0</v>
      </c>
      <c r="G882">
        <f t="shared" si="198"/>
        <v>2682.0784667583102</v>
      </c>
      <c r="H882">
        <f t="shared" si="199"/>
        <v>6505.5215193193762</v>
      </c>
      <c r="I882">
        <f t="shared" si="200"/>
        <v>7036.714797416199</v>
      </c>
      <c r="J882" s="41">
        <f t="shared" si="201"/>
        <v>1234.5113679676626</v>
      </c>
      <c r="K882">
        <f t="shared" si="202"/>
        <v>2.6546440133610028</v>
      </c>
      <c r="L882">
        <f t="shared" si="203"/>
        <v>0</v>
      </c>
      <c r="M882" s="41">
        <f t="shared" si="204"/>
        <v>2.6546440133610028</v>
      </c>
      <c r="N882" s="5">
        <f t="shared" si="205"/>
        <v>-1.775141450791077E-7</v>
      </c>
      <c r="O882" s="4">
        <f>SUM($N$54:N882)*0.1+$O$30</f>
        <v>-7.0270350595958233E-6</v>
      </c>
      <c r="P882" s="4">
        <f>SUM($O$235:O882)</f>
        <v>4.1483062985114144E-4</v>
      </c>
      <c r="Q882" s="5">
        <f t="shared" si="206"/>
        <v>-4.3056983794791464E-7</v>
      </c>
      <c r="R882" s="4">
        <f>SUM($Q$54:Q882)*0.1+$O$8</f>
        <v>-8.5746146461169786E-5</v>
      </c>
      <c r="S882" s="4">
        <f>SUM($R$235:R882)</f>
        <v>4.9236871902497434E-3</v>
      </c>
      <c r="T882">
        <f t="shared" si="207"/>
        <v>8.6033603055254924E-5</v>
      </c>
      <c r="U882">
        <f t="shared" si="208"/>
        <v>4.9411314492626189E-3</v>
      </c>
      <c r="X882" s="1"/>
    </row>
    <row r="883" spans="1:24" x14ac:dyDescent="0.25">
      <c r="A883" s="7"/>
      <c r="B883">
        <f t="shared" si="209"/>
        <v>82.899999999999565</v>
      </c>
      <c r="C883">
        <f t="shared" si="194"/>
        <v>0</v>
      </c>
      <c r="D883">
        <f t="shared" si="195"/>
        <v>1141.3195647927887</v>
      </c>
      <c r="E883">
        <f t="shared" si="196"/>
        <v>-470.54008188738692</v>
      </c>
      <c r="F883">
        <f t="shared" si="197"/>
        <v>0</v>
      </c>
      <c r="G883">
        <f t="shared" si="198"/>
        <v>2635.0244585695727</v>
      </c>
      <c r="H883">
        <f t="shared" si="199"/>
        <v>6391.3895628401187</v>
      </c>
      <c r="I883">
        <f t="shared" si="200"/>
        <v>6913.2636606194528</v>
      </c>
      <c r="J883" s="41">
        <f t="shared" si="201"/>
        <v>1234.5113679676626</v>
      </c>
      <c r="K883">
        <f t="shared" si="202"/>
        <v>2.6080713113722243</v>
      </c>
      <c r="L883">
        <f t="shared" si="203"/>
        <v>0</v>
      </c>
      <c r="M883" s="41">
        <f t="shared" si="204"/>
        <v>2.6080713113722243</v>
      </c>
      <c r="N883" s="5">
        <f t="shared" si="205"/>
        <v>-1.7439986183210613E-7</v>
      </c>
      <c r="O883" s="4">
        <f>SUM($N$54:N883)*0.1+$O$30</f>
        <v>-7.0444750457790341E-6</v>
      </c>
      <c r="P883" s="4">
        <f>SUM($O$235:O883)</f>
        <v>4.0778615480536242E-4</v>
      </c>
      <c r="Q883" s="5">
        <f t="shared" si="206"/>
        <v>-4.2301598114181282E-7</v>
      </c>
      <c r="R883" s="4">
        <f>SUM($Q$54:Q883)*0.1+$O$8</f>
        <v>-8.5788448059283983E-5</v>
      </c>
      <c r="S883" s="4">
        <f>SUM($R$235:R883)</f>
        <v>4.8378987421904595E-3</v>
      </c>
      <c r="T883">
        <f t="shared" si="207"/>
        <v>8.6077188900957196E-5</v>
      </c>
      <c r="U883">
        <f t="shared" si="208"/>
        <v>4.8550544577521445E-3</v>
      </c>
      <c r="X883" s="1"/>
    </row>
    <row r="884" spans="1:24" x14ac:dyDescent="0.25">
      <c r="A884" s="7"/>
      <c r="B884">
        <f t="shared" si="209"/>
        <v>82.999999999999559</v>
      </c>
      <c r="C884">
        <f t="shared" si="194"/>
        <v>0</v>
      </c>
      <c r="D884">
        <f t="shared" si="195"/>
        <v>1141.3195647927887</v>
      </c>
      <c r="E884">
        <f t="shared" si="196"/>
        <v>-470.54008188738692</v>
      </c>
      <c r="F884">
        <f t="shared" si="197"/>
        <v>0</v>
      </c>
      <c r="G884">
        <f t="shared" si="198"/>
        <v>2587.9704503808352</v>
      </c>
      <c r="H884">
        <f t="shared" si="199"/>
        <v>6277.257606360834</v>
      </c>
      <c r="I884">
        <f t="shared" si="200"/>
        <v>6789.8125238226821</v>
      </c>
      <c r="J884" s="41">
        <f t="shared" si="201"/>
        <v>1234.5113679676626</v>
      </c>
      <c r="K884">
        <f t="shared" si="202"/>
        <v>2.5614986093834364</v>
      </c>
      <c r="L884">
        <f t="shared" si="203"/>
        <v>0</v>
      </c>
      <c r="M884" s="41">
        <f t="shared" si="204"/>
        <v>2.5614986093834364</v>
      </c>
      <c r="N884" s="5">
        <f t="shared" si="205"/>
        <v>-1.7128557858510457E-7</v>
      </c>
      <c r="O884" s="4">
        <f>SUM($N$54:N884)*0.1+$O$30</f>
        <v>-7.0616036036375455E-6</v>
      </c>
      <c r="P884" s="4">
        <f>SUM($O$235:O884)</f>
        <v>4.0072455120172487E-4</v>
      </c>
      <c r="Q884" s="5">
        <f t="shared" si="206"/>
        <v>-4.1546212433570924E-7</v>
      </c>
      <c r="R884" s="4">
        <f>SUM($Q$54:Q884)*0.1+$O$8</f>
        <v>-8.5829994271717578E-5</v>
      </c>
      <c r="S884" s="4">
        <f>SUM($R$235:R884)</f>
        <v>4.7520687479187416E-3</v>
      </c>
      <c r="T884">
        <f t="shared" si="207"/>
        <v>8.6119998619008225E-5</v>
      </c>
      <c r="U884">
        <f t="shared" si="208"/>
        <v>4.7689346347881325E-3</v>
      </c>
      <c r="X884" s="1"/>
    </row>
    <row r="885" spans="1:24" x14ac:dyDescent="0.25">
      <c r="A885" s="7"/>
      <c r="B885">
        <f t="shared" si="209"/>
        <v>83.099999999999554</v>
      </c>
      <c r="C885">
        <f t="shared" si="194"/>
        <v>0</v>
      </c>
      <c r="D885">
        <f t="shared" si="195"/>
        <v>1141.3195647927887</v>
      </c>
      <c r="E885">
        <f t="shared" si="196"/>
        <v>-470.54008188738692</v>
      </c>
      <c r="F885">
        <f t="shared" si="197"/>
        <v>0</v>
      </c>
      <c r="G885">
        <f t="shared" si="198"/>
        <v>2540.9164421920977</v>
      </c>
      <c r="H885">
        <f t="shared" si="199"/>
        <v>6163.1256498815765</v>
      </c>
      <c r="I885">
        <f t="shared" si="200"/>
        <v>6666.3613870259351</v>
      </c>
      <c r="J885" s="41">
        <f t="shared" si="201"/>
        <v>1234.5113679676626</v>
      </c>
      <c r="K885">
        <f t="shared" si="202"/>
        <v>2.5149259073946575</v>
      </c>
      <c r="L885">
        <f t="shared" si="203"/>
        <v>0</v>
      </c>
      <c r="M885" s="41">
        <f t="shared" si="204"/>
        <v>2.5149259073946575</v>
      </c>
      <c r="N885" s="5">
        <f t="shared" si="205"/>
        <v>-1.6817129533810298E-7</v>
      </c>
      <c r="O885" s="4">
        <f>SUM($N$54:N885)*0.1+$O$30</f>
        <v>-7.078420733171356E-6</v>
      </c>
      <c r="P885" s="4">
        <f>SUM($O$235:O885)</f>
        <v>3.9364613046855349E-4</v>
      </c>
      <c r="Q885" s="5">
        <f t="shared" si="206"/>
        <v>-4.0790826752960742E-7</v>
      </c>
      <c r="R885" s="4">
        <f>SUM($Q$54:Q885)*0.1+$O$8</f>
        <v>-8.5870785098470545E-5</v>
      </c>
      <c r="S885" s="4">
        <f>SUM($R$235:R885)</f>
        <v>4.666197962820271E-3</v>
      </c>
      <c r="T885">
        <f t="shared" si="207"/>
        <v>8.6162032087825675E-5</v>
      </c>
      <c r="U885">
        <f t="shared" si="208"/>
        <v>4.682772758127487E-3</v>
      </c>
      <c r="X885" s="1"/>
    </row>
    <row r="886" spans="1:24" x14ac:dyDescent="0.25">
      <c r="A886" s="7"/>
      <c r="B886">
        <f t="shared" si="209"/>
        <v>83.199999999999548</v>
      </c>
      <c r="C886">
        <f t="shared" si="194"/>
        <v>0</v>
      </c>
      <c r="D886">
        <f t="shared" si="195"/>
        <v>1141.3195647927887</v>
      </c>
      <c r="E886">
        <f t="shared" si="196"/>
        <v>-470.54008188738692</v>
      </c>
      <c r="F886">
        <f t="shared" si="197"/>
        <v>0</v>
      </c>
      <c r="G886">
        <f t="shared" si="198"/>
        <v>2493.8624340033639</v>
      </c>
      <c r="H886">
        <f t="shared" si="199"/>
        <v>6048.9936934022899</v>
      </c>
      <c r="I886">
        <f t="shared" si="200"/>
        <v>6542.9102502291635</v>
      </c>
      <c r="J886" s="41">
        <f t="shared" si="201"/>
        <v>1234.5113679676626</v>
      </c>
      <c r="K886">
        <f t="shared" si="202"/>
        <v>2.4683532054058697</v>
      </c>
      <c r="L886">
        <f t="shared" si="203"/>
        <v>0</v>
      </c>
      <c r="M886" s="41">
        <f t="shared" si="204"/>
        <v>2.4683532054058697</v>
      </c>
      <c r="N886" s="5">
        <f t="shared" si="205"/>
        <v>-1.6505701209110166E-7</v>
      </c>
      <c r="O886" s="4">
        <f>SUM($N$54:N886)*0.1+$O$30</f>
        <v>-7.0949264343804656E-6</v>
      </c>
      <c r="P886" s="4">
        <f>SUM($O$235:O886)</f>
        <v>3.8655120403417303E-4</v>
      </c>
      <c r="Q886" s="5">
        <f t="shared" si="206"/>
        <v>-4.0035441072350374E-7</v>
      </c>
      <c r="R886" s="4">
        <f>SUM($Q$54:Q886)*0.1+$O$8</f>
        <v>-8.591082053954291E-5</v>
      </c>
      <c r="S886" s="4">
        <f>SUM($R$235:R886)</f>
        <v>4.5802871422807277E-3</v>
      </c>
      <c r="T886">
        <f t="shared" si="207"/>
        <v>8.6203289188329805E-5</v>
      </c>
      <c r="U886">
        <f t="shared" si="208"/>
        <v>4.5965696055952883E-3</v>
      </c>
      <c r="X886" s="1"/>
    </row>
    <row r="887" spans="1:24" x14ac:dyDescent="0.25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1141.3195647927887</v>
      </c>
      <c r="E887">
        <f t="shared" ref="E887:E939" si="212">IF(B887&lt;$B$41,$B$14,IF(AND($B$41&lt;=B887,B887&lt;$B$41+$G$8),$B$14+$B$17,$B$14+$B$17+$B$11))</f>
        <v>-470.54008188738692</v>
      </c>
      <c r="F887">
        <f t="shared" ref="F887:F939" si="213">IF(B887&lt;$B$41,-$G$6*$B$13,IF(AND($B$41&lt;=B887,B887&lt;$B$41+$G$8),-$G$6*$B$13,-$G$6*$B$13-$G$5*$B$10))</f>
        <v>0</v>
      </c>
      <c r="G887">
        <f t="shared" ref="G887:G939" si="214">IF(B887&lt;$B$41,$B$14*B887,IF(AND($B$41&lt;=B887,B887&lt;$B$41+$G$8),$B$14*B887-(-B887+$B$41)*$B$17,$B$14*B887-(-B887+$B$41)*$B$17-(-B887+$B$41+$G$8)*$B$11+$G$5*$B$12))</f>
        <v>2446.80842581463</v>
      </c>
      <c r="H887">
        <f t="shared" ref="H887:H939" si="215">IF(B887&lt;$B$41,-$B$13*B887,IF(AND($B$41&lt;=B887,B887&lt;=$B$41+$G$8),-$B$13*B887+(-B887+B874)*B849,-$B$13*B887+(-B887+$B$41)*$B$16+(-B887+$B$41+$G$8)*$B$10))</f>
        <v>5934.8617369230324</v>
      </c>
      <c r="I887">
        <f t="shared" ref="I887:I939" si="216">SQRT(SUMSQ(H887,G887))</f>
        <v>6419.4591134324191</v>
      </c>
      <c r="J887" s="41">
        <f t="shared" ref="J887:J939" si="217">SQRT(SUMSQ(D887:E887))</f>
        <v>1234.5113679676626</v>
      </c>
      <c r="K887">
        <f t="shared" ref="K887:K939" si="218">32*I887/(PI()*$G$13^3)</f>
        <v>2.4217805034170916</v>
      </c>
      <c r="L887">
        <f t="shared" ref="L887:L939" si="219">16*F887/(PI()*$G$13^3)*$G$23</f>
        <v>0</v>
      </c>
      <c r="M887" s="41">
        <f t="shared" ref="M887:M939" si="220">SQRT(K887^2+3*L887^2)</f>
        <v>2.4217805034170916</v>
      </c>
      <c r="N887" s="5">
        <f t="shared" ref="N887:N939" si="221">-G887/($G$15*$B$42)</f>
        <v>-1.6194272884410034E-7</v>
      </c>
      <c r="O887" s="4">
        <f>SUM($N$54:N887)*0.1+$O$30</f>
        <v>-7.1111207072648759E-6</v>
      </c>
      <c r="P887" s="4">
        <f>SUM($O$235:O887)</f>
        <v>3.7944008332690813E-4</v>
      </c>
      <c r="Q887" s="5">
        <f t="shared" ref="Q887:Q939" si="222">-H887/($B$42*$G$15)</f>
        <v>-3.9280055391740192E-7</v>
      </c>
      <c r="R887" s="4">
        <f>SUM($Q$54:Q887)*0.1+$O$8</f>
        <v>-8.5950100594934674E-5</v>
      </c>
      <c r="S887" s="4">
        <f>SUM($R$235:R887)</f>
        <v>4.494337041685793E-3</v>
      </c>
      <c r="T887">
        <f t="shared" ref="T887:T939" si="223">SQRT(SUMSQ(O887,R887))</f>
        <v>8.6243769803926598E-5</v>
      </c>
      <c r="U887">
        <f t="shared" ref="U887:U939" si="224">SQRT(S887^2+P887^2)</f>
        <v>4.510325955083971E-3</v>
      </c>
      <c r="X887" s="1"/>
    </row>
    <row r="888" spans="1:24" x14ac:dyDescent="0.25">
      <c r="A888" s="7"/>
      <c r="B888">
        <f t="shared" si="209"/>
        <v>83.399999999999537</v>
      </c>
      <c r="C888">
        <f t="shared" si="210"/>
        <v>0</v>
      </c>
      <c r="D888">
        <f t="shared" si="211"/>
        <v>1141.3195647927887</v>
      </c>
      <c r="E888">
        <f t="shared" si="212"/>
        <v>-470.54008188738692</v>
      </c>
      <c r="F888">
        <f t="shared" si="213"/>
        <v>0</v>
      </c>
      <c r="G888">
        <f t="shared" si="214"/>
        <v>2399.7544176258925</v>
      </c>
      <c r="H888">
        <f t="shared" si="215"/>
        <v>5820.7297804437476</v>
      </c>
      <c r="I888">
        <f t="shared" si="216"/>
        <v>6296.0079766356484</v>
      </c>
      <c r="J888" s="41">
        <f t="shared" si="217"/>
        <v>1234.5113679676626</v>
      </c>
      <c r="K888">
        <f t="shared" si="218"/>
        <v>2.3752078014283042</v>
      </c>
      <c r="L888">
        <f t="shared" si="219"/>
        <v>0</v>
      </c>
      <c r="M888" s="41">
        <f t="shared" si="220"/>
        <v>2.3752078014283042</v>
      </c>
      <c r="N888" s="5">
        <f t="shared" si="221"/>
        <v>-1.5882844559709875E-7</v>
      </c>
      <c r="O888" s="4">
        <f>SUM($N$54:N888)*0.1+$O$30</f>
        <v>-7.1270035518245853E-6</v>
      </c>
      <c r="P888" s="4">
        <f>SUM($O$235:O888)</f>
        <v>3.7231307977508355E-4</v>
      </c>
      <c r="Q888" s="5">
        <f t="shared" si="222"/>
        <v>-3.8524669711129835E-7</v>
      </c>
      <c r="R888" s="4">
        <f>SUM($Q$54:Q888)*0.1+$O$8</f>
        <v>-8.5988625264645809E-5</v>
      </c>
      <c r="S888" s="4">
        <f>SUM($R$235:R888)</f>
        <v>4.408348416421147E-3</v>
      </c>
      <c r="T888">
        <f t="shared" si="223"/>
        <v>8.6283473820491279E-5</v>
      </c>
      <c r="U888">
        <f t="shared" si="224"/>
        <v>4.4240425845525544E-3</v>
      </c>
      <c r="X888" s="1"/>
    </row>
    <row r="889" spans="1:24" x14ac:dyDescent="0.25">
      <c r="A889" s="7"/>
      <c r="B889">
        <f t="shared" si="209"/>
        <v>83.499999999999531</v>
      </c>
      <c r="C889">
        <f t="shared" si="210"/>
        <v>0</v>
      </c>
      <c r="D889">
        <f t="shared" si="211"/>
        <v>1141.3195647927887</v>
      </c>
      <c r="E889">
        <f t="shared" si="212"/>
        <v>-470.54008188738692</v>
      </c>
      <c r="F889">
        <f t="shared" si="213"/>
        <v>0</v>
      </c>
      <c r="G889">
        <f t="shared" si="214"/>
        <v>2352.700409437155</v>
      </c>
      <c r="H889">
        <f t="shared" si="215"/>
        <v>5706.5978239644901</v>
      </c>
      <c r="I889">
        <f t="shared" si="216"/>
        <v>6172.5568398389014</v>
      </c>
      <c r="J889" s="41">
        <f t="shared" si="217"/>
        <v>1234.5113679676626</v>
      </c>
      <c r="K889">
        <f t="shared" si="218"/>
        <v>2.3286350994395253</v>
      </c>
      <c r="L889">
        <f t="shared" si="219"/>
        <v>0</v>
      </c>
      <c r="M889" s="41">
        <f t="shared" si="220"/>
        <v>2.3286350994395253</v>
      </c>
      <c r="N889" s="5">
        <f t="shared" si="221"/>
        <v>-1.5571416235009719E-7</v>
      </c>
      <c r="O889" s="4">
        <f>SUM($N$54:N889)*0.1+$O$30</f>
        <v>-7.1425749680595954E-6</v>
      </c>
      <c r="P889" s="4">
        <f>SUM($O$235:O889)</f>
        <v>3.6517050480702393E-4</v>
      </c>
      <c r="Q889" s="5">
        <f t="shared" si="222"/>
        <v>-3.7769284030519653E-7</v>
      </c>
      <c r="R889" s="4">
        <f>SUM($Q$54:Q889)*0.1+$O$8</f>
        <v>-8.6026394548676343E-5</v>
      </c>
      <c r="S889" s="4">
        <f>SUM($R$235:R889)</f>
        <v>4.3223220218724708E-3</v>
      </c>
      <c r="T889">
        <f t="shared" si="223"/>
        <v>8.6322401126352367E-5</v>
      </c>
      <c r="U889">
        <f t="shared" si="224"/>
        <v>4.3377202720259337E-3</v>
      </c>
      <c r="X889" s="1"/>
    </row>
    <row r="890" spans="1:24" x14ac:dyDescent="0.25">
      <c r="A890" s="7"/>
      <c r="B890">
        <f t="shared" si="209"/>
        <v>83.599999999999525</v>
      </c>
      <c r="C890">
        <f t="shared" si="210"/>
        <v>0</v>
      </c>
      <c r="D890">
        <f t="shared" si="211"/>
        <v>1141.3195647927887</v>
      </c>
      <c r="E890">
        <f t="shared" si="212"/>
        <v>-470.54008188738692</v>
      </c>
      <c r="F890">
        <f t="shared" si="213"/>
        <v>0</v>
      </c>
      <c r="G890">
        <f t="shared" si="214"/>
        <v>2305.6464012484175</v>
      </c>
      <c r="H890">
        <f t="shared" si="215"/>
        <v>5592.4658674852035</v>
      </c>
      <c r="I890">
        <f t="shared" si="216"/>
        <v>6049.1057030421289</v>
      </c>
      <c r="J890" s="41">
        <f t="shared" si="217"/>
        <v>1234.5113679676626</v>
      </c>
      <c r="K890">
        <f t="shared" si="218"/>
        <v>2.2820623974507366</v>
      </c>
      <c r="L890">
        <f t="shared" si="219"/>
        <v>0</v>
      </c>
      <c r="M890" s="41">
        <f t="shared" si="220"/>
        <v>2.2820623974507366</v>
      </c>
      <c r="N890" s="5">
        <f t="shared" si="221"/>
        <v>-1.525998791030956E-7</v>
      </c>
      <c r="O890" s="4">
        <f>SUM($N$54:N890)*0.1+$O$30</f>
        <v>-7.1578349559699046E-6</v>
      </c>
      <c r="P890" s="4">
        <f>SUM($O$235:O890)</f>
        <v>3.5801266985105402E-4</v>
      </c>
      <c r="Q890" s="5">
        <f t="shared" si="222"/>
        <v>-3.701389834990928E-7</v>
      </c>
      <c r="R890" s="4">
        <f>SUM($Q$54:Q890)*0.1+$O$8</f>
        <v>-8.6063408447026248E-5</v>
      </c>
      <c r="S890" s="4">
        <f>SUM($R$235:R890)</f>
        <v>4.2362586134254447E-3</v>
      </c>
      <c r="T890">
        <f t="shared" si="223"/>
        <v>8.6360551612275923E-5</v>
      </c>
      <c r="U890">
        <f t="shared" si="224"/>
        <v>4.2513597955942456E-3</v>
      </c>
      <c r="X890" s="1"/>
    </row>
    <row r="891" spans="1:24" x14ac:dyDescent="0.25">
      <c r="A891" s="7"/>
      <c r="B891">
        <f t="shared" si="209"/>
        <v>83.69999999999952</v>
      </c>
      <c r="C891">
        <f t="shared" si="210"/>
        <v>0</v>
      </c>
      <c r="D891">
        <f t="shared" si="211"/>
        <v>1141.3195647927887</v>
      </c>
      <c r="E891">
        <f t="shared" si="212"/>
        <v>-470.54008188738692</v>
      </c>
      <c r="F891">
        <f t="shared" si="213"/>
        <v>0</v>
      </c>
      <c r="G891">
        <f t="shared" si="214"/>
        <v>2258.5923930596837</v>
      </c>
      <c r="H891">
        <f t="shared" si="215"/>
        <v>5478.3339110059169</v>
      </c>
      <c r="I891">
        <f t="shared" si="216"/>
        <v>5925.6545662453573</v>
      </c>
      <c r="J891" s="41">
        <f t="shared" si="217"/>
        <v>1234.5113679676626</v>
      </c>
      <c r="K891">
        <f t="shared" si="218"/>
        <v>2.2354896954619488</v>
      </c>
      <c r="L891">
        <f t="shared" si="219"/>
        <v>0</v>
      </c>
      <c r="M891" s="41">
        <f t="shared" si="220"/>
        <v>2.2354896954619488</v>
      </c>
      <c r="N891" s="5">
        <f t="shared" si="221"/>
        <v>-1.4948559585609427E-7</v>
      </c>
      <c r="O891" s="4">
        <f>SUM($N$54:N891)*0.1+$O$30</f>
        <v>-7.1727835155555128E-6</v>
      </c>
      <c r="P891" s="4">
        <f>SUM($O$235:O891)</f>
        <v>3.5083988633549852E-4</v>
      </c>
      <c r="Q891" s="5">
        <f t="shared" si="222"/>
        <v>-3.6258512669298912E-7</v>
      </c>
      <c r="R891" s="4">
        <f>SUM($Q$54:Q891)*0.1+$O$8</f>
        <v>-8.6099666959695551E-5</v>
      </c>
      <c r="S891" s="4">
        <f>SUM($R$235:R891)</f>
        <v>4.1501589464657488E-3</v>
      </c>
      <c r="T891">
        <f t="shared" si="223"/>
        <v>8.6397925171450239E-5</v>
      </c>
      <c r="U891">
        <f t="shared" si="224"/>
        <v>4.1649619334123093E-3</v>
      </c>
      <c r="X891" s="1"/>
    </row>
    <row r="892" spans="1:24" x14ac:dyDescent="0.25">
      <c r="A892" s="7"/>
      <c r="B892">
        <f t="shared" si="209"/>
        <v>83.799999999999514</v>
      </c>
      <c r="C892">
        <f t="shared" si="210"/>
        <v>0</v>
      </c>
      <c r="D892">
        <f t="shared" si="211"/>
        <v>1141.3195647927887</v>
      </c>
      <c r="E892">
        <f t="shared" si="212"/>
        <v>-470.54008188738692</v>
      </c>
      <c r="F892">
        <f t="shared" si="213"/>
        <v>0</v>
      </c>
      <c r="G892">
        <f t="shared" si="214"/>
        <v>2211.5383848709498</v>
      </c>
      <c r="H892">
        <f t="shared" si="215"/>
        <v>5364.2019545266612</v>
      </c>
      <c r="I892">
        <f t="shared" si="216"/>
        <v>5802.2034294486148</v>
      </c>
      <c r="J892" s="41">
        <f t="shared" si="217"/>
        <v>1234.5113679676626</v>
      </c>
      <c r="K892">
        <f t="shared" si="218"/>
        <v>2.1889169934731716</v>
      </c>
      <c r="L892">
        <f t="shared" si="219"/>
        <v>0</v>
      </c>
      <c r="M892" s="41">
        <f t="shared" si="220"/>
        <v>2.1889169934731716</v>
      </c>
      <c r="N892" s="5">
        <f t="shared" si="221"/>
        <v>-1.4637131260909295E-7</v>
      </c>
      <c r="O892" s="4">
        <f>SUM($N$54:N892)*0.1+$O$30</f>
        <v>-7.1874206468164217E-6</v>
      </c>
      <c r="P892" s="4">
        <f>SUM($O$235:O892)</f>
        <v>3.4365246568868212E-4</v>
      </c>
      <c r="Q892" s="5">
        <f t="shared" si="222"/>
        <v>-3.550312698868874E-7</v>
      </c>
      <c r="R892" s="4">
        <f>SUM($Q$54:Q892)*0.1+$O$8</f>
        <v>-8.6135170086684254E-5</v>
      </c>
      <c r="S892" s="4">
        <f>SUM($R$235:R892)</f>
        <v>4.0640237763790643E-3</v>
      </c>
      <c r="T892">
        <f t="shared" si="223"/>
        <v>8.6434521699470915E-5</v>
      </c>
      <c r="U892">
        <f t="shared" si="224"/>
        <v>4.0785274636991548E-3</v>
      </c>
      <c r="X892" s="1"/>
    </row>
    <row r="893" spans="1:24" x14ac:dyDescent="0.25">
      <c r="A893" s="7"/>
      <c r="B893">
        <f t="shared" si="209"/>
        <v>83.899999999999508</v>
      </c>
      <c r="C893">
        <f t="shared" si="210"/>
        <v>0</v>
      </c>
      <c r="D893">
        <f t="shared" si="211"/>
        <v>1141.3195647927887</v>
      </c>
      <c r="E893">
        <f t="shared" si="212"/>
        <v>-470.54008188738692</v>
      </c>
      <c r="F893">
        <f t="shared" si="213"/>
        <v>0</v>
      </c>
      <c r="G893">
        <f t="shared" si="214"/>
        <v>2164.4843766822123</v>
      </c>
      <c r="H893">
        <f t="shared" si="215"/>
        <v>5250.0699980473746</v>
      </c>
      <c r="I893">
        <f t="shared" si="216"/>
        <v>5678.7522926518413</v>
      </c>
      <c r="J893" s="41">
        <f t="shared" si="217"/>
        <v>1234.5113679676626</v>
      </c>
      <c r="K893">
        <f t="shared" si="218"/>
        <v>2.1423442914843829</v>
      </c>
      <c r="L893">
        <f t="shared" si="219"/>
        <v>0</v>
      </c>
      <c r="M893" s="41">
        <f t="shared" si="220"/>
        <v>2.1423442914843829</v>
      </c>
      <c r="N893" s="5">
        <f t="shared" si="221"/>
        <v>-1.4325702936209136E-7</v>
      </c>
      <c r="O893" s="4">
        <f>SUM($N$54:N893)*0.1+$O$30</f>
        <v>-7.2017463497526315E-6</v>
      </c>
      <c r="P893" s="4">
        <f>SUM($O$235:O893)</f>
        <v>3.3645071933892948E-4</v>
      </c>
      <c r="Q893" s="5">
        <f t="shared" si="222"/>
        <v>-3.4747741308078373E-7</v>
      </c>
      <c r="R893" s="4">
        <f>SUM($Q$54:Q893)*0.1+$O$8</f>
        <v>-8.6169917827992327E-5</v>
      </c>
      <c r="S893" s="4">
        <f>SUM($R$235:R893)</f>
        <v>3.9778538585510722E-3</v>
      </c>
      <c r="T893">
        <f t="shared" si="223"/>
        <v>8.6470341094326236E-5</v>
      </c>
      <c r="U893">
        <f t="shared" si="224"/>
        <v>3.9920571647376665E-3</v>
      </c>
      <c r="X893" s="1"/>
    </row>
    <row r="894" spans="1:24" x14ac:dyDescent="0.25">
      <c r="A894" s="7"/>
      <c r="B894">
        <f t="shared" si="209"/>
        <v>83.999999999999503</v>
      </c>
      <c r="C894">
        <f t="shared" si="210"/>
        <v>0</v>
      </c>
      <c r="D894">
        <f t="shared" si="211"/>
        <v>1141.3195647927887</v>
      </c>
      <c r="E894">
        <f t="shared" si="212"/>
        <v>-470.54008188738692</v>
      </c>
      <c r="F894">
        <f t="shared" si="213"/>
        <v>0</v>
      </c>
      <c r="G894">
        <f t="shared" si="214"/>
        <v>2117.4303684934748</v>
      </c>
      <c r="H894">
        <f t="shared" si="215"/>
        <v>5135.9380415681171</v>
      </c>
      <c r="I894">
        <f t="shared" si="216"/>
        <v>5555.3011558550952</v>
      </c>
      <c r="J894" s="41">
        <f t="shared" si="217"/>
        <v>1234.5113679676626</v>
      </c>
      <c r="K894">
        <f t="shared" si="218"/>
        <v>2.0957715894956044</v>
      </c>
      <c r="L894">
        <f t="shared" si="219"/>
        <v>0</v>
      </c>
      <c r="M894" s="41">
        <f t="shared" si="220"/>
        <v>2.0957715894956044</v>
      </c>
      <c r="N894" s="5">
        <f t="shared" si="221"/>
        <v>-1.401427461150898E-7</v>
      </c>
      <c r="O894" s="4">
        <f>SUM($N$54:N894)*0.1+$O$30</f>
        <v>-7.2157606243641411E-6</v>
      </c>
      <c r="P894" s="4">
        <f>SUM($O$235:O894)</f>
        <v>3.2923495871456534E-4</v>
      </c>
      <c r="Q894" s="5">
        <f t="shared" si="222"/>
        <v>-3.399235562746819E-7</v>
      </c>
      <c r="R894" s="4">
        <f>SUM($Q$54:Q894)*0.1+$O$8</f>
        <v>-8.6203910183619799E-5</v>
      </c>
      <c r="S894" s="4">
        <f>SUM($R$235:R894)</f>
        <v>3.8916499483674523E-3</v>
      </c>
      <c r="T894">
        <f t="shared" si="223"/>
        <v>8.6505383256383023E-5</v>
      </c>
      <c r="U894">
        <f t="shared" si="224"/>
        <v>3.9055518148743305E-3</v>
      </c>
      <c r="X894" s="1"/>
    </row>
    <row r="895" spans="1:24" x14ac:dyDescent="0.25">
      <c r="A895" s="7"/>
      <c r="B895">
        <f t="shared" si="209"/>
        <v>84.099999999999497</v>
      </c>
      <c r="C895">
        <f t="shared" si="210"/>
        <v>0</v>
      </c>
      <c r="D895">
        <f t="shared" si="211"/>
        <v>1141.3195647927887</v>
      </c>
      <c r="E895">
        <f t="shared" si="212"/>
        <v>-470.54008188738692</v>
      </c>
      <c r="F895">
        <f t="shared" si="213"/>
        <v>0</v>
      </c>
      <c r="G895">
        <f t="shared" si="214"/>
        <v>2070.376360304741</v>
      </c>
      <c r="H895">
        <f t="shared" si="215"/>
        <v>5021.8060850888323</v>
      </c>
      <c r="I895">
        <f t="shared" si="216"/>
        <v>5431.8500190583254</v>
      </c>
      <c r="J895" s="41">
        <f t="shared" si="217"/>
        <v>1234.5113679676626</v>
      </c>
      <c r="K895">
        <f t="shared" si="218"/>
        <v>2.049198887506817</v>
      </c>
      <c r="L895">
        <f t="shared" si="219"/>
        <v>0</v>
      </c>
      <c r="M895" s="41">
        <f t="shared" si="220"/>
        <v>2.049198887506817</v>
      </c>
      <c r="N895" s="5">
        <f t="shared" si="221"/>
        <v>-1.3702846286808848E-7</v>
      </c>
      <c r="O895" s="4">
        <f>SUM($N$54:N895)*0.1+$O$30</f>
        <v>-7.2294634706509497E-6</v>
      </c>
      <c r="P895" s="4">
        <f>SUM($O$235:O895)</f>
        <v>3.2200549524391439E-4</v>
      </c>
      <c r="Q895" s="5">
        <f t="shared" si="222"/>
        <v>-3.3236969946857833E-7</v>
      </c>
      <c r="R895" s="4">
        <f>SUM($Q$54:Q895)*0.1+$O$8</f>
        <v>-8.6237147153566643E-5</v>
      </c>
      <c r="S895" s="4">
        <f>SUM($R$235:R895)</f>
        <v>3.8054128012138858E-3</v>
      </c>
      <c r="T895">
        <f t="shared" si="223"/>
        <v>8.6539648088372674E-5</v>
      </c>
      <c r="U895">
        <f t="shared" si="224"/>
        <v>3.8190121925191327E-3</v>
      </c>
      <c r="X895" s="1"/>
    </row>
    <row r="896" spans="1:24" x14ac:dyDescent="0.25">
      <c r="A896" s="7"/>
      <c r="B896">
        <f t="shared" si="209"/>
        <v>84.199999999999491</v>
      </c>
      <c r="C896">
        <f t="shared" si="210"/>
        <v>0</v>
      </c>
      <c r="D896">
        <f t="shared" si="211"/>
        <v>1141.3195647927887</v>
      </c>
      <c r="E896">
        <f t="shared" si="212"/>
        <v>-470.54008188738692</v>
      </c>
      <c r="F896">
        <f t="shared" si="213"/>
        <v>0</v>
      </c>
      <c r="G896">
        <f t="shared" si="214"/>
        <v>2023.3223521160035</v>
      </c>
      <c r="H896">
        <f t="shared" si="215"/>
        <v>4907.6741286095748</v>
      </c>
      <c r="I896">
        <f t="shared" si="216"/>
        <v>5308.3988822615793</v>
      </c>
      <c r="J896" s="41">
        <f t="shared" si="217"/>
        <v>1234.5113679676626</v>
      </c>
      <c r="K896">
        <f t="shared" si="218"/>
        <v>2.0026261855180385</v>
      </c>
      <c r="L896">
        <f t="shared" si="219"/>
        <v>0</v>
      </c>
      <c r="M896" s="41">
        <f t="shared" si="220"/>
        <v>2.0026261855180385</v>
      </c>
      <c r="N896" s="5">
        <f t="shared" si="221"/>
        <v>-1.3391417962108689E-7</v>
      </c>
      <c r="O896" s="4">
        <f>SUM($N$54:N896)*0.1+$O$30</f>
        <v>-7.2428548886130591E-6</v>
      </c>
      <c r="P896" s="4">
        <f>SUM($O$235:O896)</f>
        <v>3.1476264035530134E-4</v>
      </c>
      <c r="Q896" s="5">
        <f t="shared" si="222"/>
        <v>-3.2481584266247651E-7</v>
      </c>
      <c r="R896" s="4">
        <f>SUM($Q$54:Q896)*0.1+$O$8</f>
        <v>-8.6269628737832885E-5</v>
      </c>
      <c r="S896" s="4">
        <f>SUM($R$235:R896)</f>
        <v>3.7191431724760528E-3</v>
      </c>
      <c r="T896">
        <f t="shared" si="223"/>
        <v>8.6573135495377707E-5</v>
      </c>
      <c r="U896">
        <f t="shared" si="224"/>
        <v>3.7324390761456078E-3</v>
      </c>
      <c r="X896" s="1"/>
    </row>
    <row r="897" spans="1:24" x14ac:dyDescent="0.25">
      <c r="A897" s="7"/>
      <c r="B897">
        <f t="shared" si="209"/>
        <v>84.299999999999486</v>
      </c>
      <c r="C897">
        <f t="shared" si="210"/>
        <v>0</v>
      </c>
      <c r="D897">
        <f t="shared" si="211"/>
        <v>1141.3195647927887</v>
      </c>
      <c r="E897">
        <f t="shared" si="212"/>
        <v>-470.54008188738692</v>
      </c>
      <c r="F897">
        <f t="shared" si="213"/>
        <v>0</v>
      </c>
      <c r="G897">
        <f t="shared" si="214"/>
        <v>1976.2683439272696</v>
      </c>
      <c r="H897">
        <f t="shared" si="215"/>
        <v>4793.5421721302882</v>
      </c>
      <c r="I897">
        <f t="shared" si="216"/>
        <v>5184.9477454648077</v>
      </c>
      <c r="J897" s="41">
        <f t="shared" si="217"/>
        <v>1234.5113679676626</v>
      </c>
      <c r="K897">
        <f t="shared" si="218"/>
        <v>1.9560534835292505</v>
      </c>
      <c r="L897">
        <f t="shared" si="219"/>
        <v>0</v>
      </c>
      <c r="M897" s="41">
        <f t="shared" si="220"/>
        <v>1.9560534835292505</v>
      </c>
      <c r="N897" s="5">
        <f t="shared" si="221"/>
        <v>-1.3079989637408556E-7</v>
      </c>
      <c r="O897" s="4">
        <f>SUM($N$54:N897)*0.1+$O$30</f>
        <v>-7.2559348782504676E-6</v>
      </c>
      <c r="P897" s="4">
        <f>SUM($O$235:O897)</f>
        <v>3.0750670547705089E-4</v>
      </c>
      <c r="Q897" s="5">
        <f t="shared" si="222"/>
        <v>-3.1726198585637278E-7</v>
      </c>
      <c r="R897" s="4">
        <f>SUM($Q$54:Q897)*0.1+$O$8</f>
        <v>-8.6301354936418526E-5</v>
      </c>
      <c r="S897" s="4">
        <f>SUM($R$235:R897)</f>
        <v>3.6328418175396344E-3</v>
      </c>
      <c r="T897">
        <f t="shared" si="223"/>
        <v>8.6605845384818587E-5</v>
      </c>
      <c r="U897">
        <f t="shared" si="224"/>
        <v>3.6458332442910802E-3</v>
      </c>
      <c r="X897" s="1"/>
    </row>
    <row r="898" spans="1:24" x14ac:dyDescent="0.25">
      <c r="A898" s="7"/>
      <c r="B898">
        <f t="shared" si="209"/>
        <v>84.39999999999948</v>
      </c>
      <c r="C898">
        <f t="shared" si="210"/>
        <v>0</v>
      </c>
      <c r="D898">
        <f t="shared" si="211"/>
        <v>1141.3195647927887</v>
      </c>
      <c r="E898">
        <f t="shared" si="212"/>
        <v>-470.54008188738692</v>
      </c>
      <c r="F898">
        <f t="shared" si="213"/>
        <v>0</v>
      </c>
      <c r="G898">
        <f t="shared" si="214"/>
        <v>1929.2143357385321</v>
      </c>
      <c r="H898">
        <f t="shared" si="215"/>
        <v>4679.4102156510307</v>
      </c>
      <c r="I898">
        <f t="shared" si="216"/>
        <v>5061.4966086680624</v>
      </c>
      <c r="J898" s="41">
        <f t="shared" si="217"/>
        <v>1234.5113679676626</v>
      </c>
      <c r="K898">
        <f t="shared" si="218"/>
        <v>1.9094807815404722</v>
      </c>
      <c r="L898">
        <f t="shared" si="219"/>
        <v>0</v>
      </c>
      <c r="M898" s="41">
        <f t="shared" si="220"/>
        <v>1.9094807815404722</v>
      </c>
      <c r="N898" s="5">
        <f t="shared" si="221"/>
        <v>-1.27685613127084E-7</v>
      </c>
      <c r="O898" s="4">
        <f>SUM($N$54:N898)*0.1+$O$30</f>
        <v>-7.268703439563176E-6</v>
      </c>
      <c r="P898" s="4">
        <f>SUM($O$235:O898)</f>
        <v>3.0023800203748773E-4</v>
      </c>
      <c r="Q898" s="5">
        <f t="shared" si="222"/>
        <v>-3.0970812905027101E-7</v>
      </c>
      <c r="R898" s="4">
        <f>SUM($Q$54:Q898)*0.1+$O$8</f>
        <v>-8.6332325749323538E-5</v>
      </c>
      <c r="S898" s="4">
        <f>SUM($R$235:R898)</f>
        <v>3.5465094917903109E-3</v>
      </c>
      <c r="T898">
        <f t="shared" si="223"/>
        <v>8.663777766644081E-5</v>
      </c>
      <c r="U898">
        <f t="shared" si="224"/>
        <v>3.5591954755571143E-3</v>
      </c>
      <c r="X898" s="1"/>
    </row>
    <row r="899" spans="1:24" x14ac:dyDescent="0.25">
      <c r="A899" s="7"/>
      <c r="B899">
        <f t="shared" si="209"/>
        <v>84.499999999999474</v>
      </c>
      <c r="C899">
        <f t="shared" si="210"/>
        <v>0</v>
      </c>
      <c r="D899">
        <f t="shared" si="211"/>
        <v>1141.3195647927887</v>
      </c>
      <c r="E899">
        <f t="shared" si="212"/>
        <v>-470.54008188738692</v>
      </c>
      <c r="F899">
        <f t="shared" si="213"/>
        <v>0</v>
      </c>
      <c r="G899">
        <f t="shared" si="214"/>
        <v>1882.1603275497946</v>
      </c>
      <c r="H899">
        <f t="shared" si="215"/>
        <v>4565.278259171746</v>
      </c>
      <c r="I899">
        <f t="shared" si="216"/>
        <v>4938.0454718712899</v>
      </c>
      <c r="J899" s="41">
        <f t="shared" si="217"/>
        <v>1234.5113679676626</v>
      </c>
      <c r="K899">
        <f t="shared" si="218"/>
        <v>1.8629080795516839</v>
      </c>
      <c r="L899">
        <f t="shared" si="219"/>
        <v>0</v>
      </c>
      <c r="M899" s="41">
        <f t="shared" si="220"/>
        <v>1.8629080795516839</v>
      </c>
      <c r="N899" s="5">
        <f t="shared" si="221"/>
        <v>-1.2457132988008241E-7</v>
      </c>
      <c r="O899" s="4">
        <f>SUM($N$54:N899)*0.1+$O$30</f>
        <v>-7.2811605725511834E-6</v>
      </c>
      <c r="P899" s="4">
        <f>SUM($O$235:O899)</f>
        <v>2.9295684146493655E-4</v>
      </c>
      <c r="Q899" s="5">
        <f t="shared" si="222"/>
        <v>-3.0215427224416744E-7</v>
      </c>
      <c r="R899" s="4">
        <f>SUM($Q$54:Q899)*0.1+$O$8</f>
        <v>-8.6362541176547949E-5</v>
      </c>
      <c r="S899" s="4">
        <f>SUM($R$235:R899)</f>
        <v>3.4601469506137629E-3</v>
      </c>
      <c r="T899">
        <f t="shared" si="223"/>
        <v>8.6668932252302567E-5</v>
      </c>
      <c r="U899">
        <f t="shared" si="224"/>
        <v>3.4725265486102242E-3</v>
      </c>
      <c r="X899" s="1"/>
    </row>
    <row r="900" spans="1:24" x14ac:dyDescent="0.25">
      <c r="A900" s="7"/>
      <c r="B900">
        <f t="shared" si="209"/>
        <v>84.599999999999469</v>
      </c>
      <c r="C900">
        <f t="shared" si="210"/>
        <v>0</v>
      </c>
      <c r="D900">
        <f t="shared" si="211"/>
        <v>1141.3195647927887</v>
      </c>
      <c r="E900">
        <f t="shared" si="212"/>
        <v>-470.54008188738692</v>
      </c>
      <c r="F900">
        <f t="shared" si="213"/>
        <v>0</v>
      </c>
      <c r="G900">
        <f t="shared" si="214"/>
        <v>1835.1063193610607</v>
      </c>
      <c r="H900">
        <f t="shared" si="215"/>
        <v>4451.1463026924594</v>
      </c>
      <c r="I900">
        <f t="shared" si="216"/>
        <v>4814.5943350745192</v>
      </c>
      <c r="J900" s="41">
        <f t="shared" si="217"/>
        <v>1234.5113679676626</v>
      </c>
      <c r="K900">
        <f t="shared" si="218"/>
        <v>1.8163353775628961</v>
      </c>
      <c r="L900">
        <f t="shared" si="219"/>
        <v>0</v>
      </c>
      <c r="M900" s="41">
        <f t="shared" si="220"/>
        <v>1.8163353775628961</v>
      </c>
      <c r="N900" s="5">
        <f t="shared" si="221"/>
        <v>-1.2145704663308109E-7</v>
      </c>
      <c r="O900" s="4">
        <f>SUM($N$54:N900)*0.1+$O$30</f>
        <v>-7.2933062772144915E-6</v>
      </c>
      <c r="P900" s="4">
        <f>SUM($O$235:O900)</f>
        <v>2.8566353518772207E-4</v>
      </c>
      <c r="Q900" s="5">
        <f t="shared" si="222"/>
        <v>-2.9460041543806371E-7</v>
      </c>
      <c r="R900" s="4">
        <f>SUM($Q$54:Q900)*0.1+$O$8</f>
        <v>-8.6392001218091731E-5</v>
      </c>
      <c r="S900" s="4">
        <f>SUM($R$235:R900)</f>
        <v>3.3737549493956711E-3</v>
      </c>
      <c r="T900">
        <f t="shared" si="223"/>
        <v>8.66993090567625E-5</v>
      </c>
      <c r="U900">
        <f t="shared" si="224"/>
        <v>3.3858272421828811E-3</v>
      </c>
      <c r="X900" s="1"/>
    </row>
    <row r="901" spans="1:24" x14ac:dyDescent="0.25">
      <c r="A901" s="7"/>
      <c r="B901">
        <f t="shared" si="209"/>
        <v>84.699999999999463</v>
      </c>
      <c r="C901">
        <f t="shared" si="210"/>
        <v>0</v>
      </c>
      <c r="D901">
        <f t="shared" si="211"/>
        <v>1141.3195647927887</v>
      </c>
      <c r="E901">
        <f t="shared" si="212"/>
        <v>-470.54008188738692</v>
      </c>
      <c r="F901">
        <f t="shared" si="213"/>
        <v>0</v>
      </c>
      <c r="G901">
        <f t="shared" si="214"/>
        <v>1788.0523111723232</v>
      </c>
      <c r="H901">
        <f t="shared" si="215"/>
        <v>4337.0143462132019</v>
      </c>
      <c r="I901">
        <f t="shared" si="216"/>
        <v>4691.1431982777731</v>
      </c>
      <c r="J901" s="41">
        <f t="shared" si="217"/>
        <v>1234.5113679676626</v>
      </c>
      <c r="K901">
        <f t="shared" si="218"/>
        <v>1.7697626755741176</v>
      </c>
      <c r="L901">
        <f t="shared" si="219"/>
        <v>0</v>
      </c>
      <c r="M901" s="41">
        <f t="shared" si="220"/>
        <v>1.7697626755741176</v>
      </c>
      <c r="N901" s="5">
        <f t="shared" si="221"/>
        <v>-1.1834276338607951E-7</v>
      </c>
      <c r="O901" s="4">
        <f>SUM($N$54:N901)*0.1+$O$30</f>
        <v>-7.3051405535530987E-6</v>
      </c>
      <c r="P901" s="4">
        <f>SUM($O$235:O901)</f>
        <v>2.7835839463416896E-4</v>
      </c>
      <c r="Q901" s="5">
        <f t="shared" si="222"/>
        <v>-2.8704655863196189E-7</v>
      </c>
      <c r="R901" s="4">
        <f>SUM($Q$54:Q901)*0.1+$O$8</f>
        <v>-8.6420705873954911E-5</v>
      </c>
      <c r="S901" s="4">
        <f>SUM($R$235:R901)</f>
        <v>3.2873342435217161E-3</v>
      </c>
      <c r="T901">
        <f t="shared" si="223"/>
        <v>8.6728907996467877E-5</v>
      </c>
      <c r="U901">
        <f t="shared" si="224"/>
        <v>3.299098335074874E-3</v>
      </c>
      <c r="X901" s="1"/>
    </row>
    <row r="902" spans="1:24" x14ac:dyDescent="0.25">
      <c r="A902" s="7"/>
      <c r="B902">
        <f t="shared" si="209"/>
        <v>84.799999999999457</v>
      </c>
      <c r="C902">
        <f t="shared" si="210"/>
        <v>0</v>
      </c>
      <c r="D902">
        <f t="shared" si="211"/>
        <v>1141.3195647927887</v>
      </c>
      <c r="E902">
        <f t="shared" si="212"/>
        <v>-470.54008188738692</v>
      </c>
      <c r="F902">
        <f t="shared" si="213"/>
        <v>0</v>
      </c>
      <c r="G902">
        <f t="shared" si="214"/>
        <v>1740.9983029835894</v>
      </c>
      <c r="H902">
        <f t="shared" si="215"/>
        <v>4222.8823897339153</v>
      </c>
      <c r="I902">
        <f t="shared" si="216"/>
        <v>4567.6920614810015</v>
      </c>
      <c r="J902" s="41">
        <f t="shared" si="217"/>
        <v>1234.5113679676626</v>
      </c>
      <c r="K902">
        <f t="shared" si="218"/>
        <v>1.7231899735853295</v>
      </c>
      <c r="L902">
        <f t="shared" si="219"/>
        <v>0</v>
      </c>
      <c r="M902" s="41">
        <f t="shared" si="220"/>
        <v>1.7231899735853295</v>
      </c>
      <c r="N902" s="5">
        <f t="shared" si="221"/>
        <v>-1.1522848013907818E-7</v>
      </c>
      <c r="O902" s="4">
        <f>SUM($N$54:N902)*0.1+$O$30</f>
        <v>-7.3166634015670067E-6</v>
      </c>
      <c r="P902" s="4">
        <f>SUM($O$235:O902)</f>
        <v>2.7104173123260194E-4</v>
      </c>
      <c r="Q902" s="5">
        <f t="shared" si="222"/>
        <v>-2.7949270182585821E-7</v>
      </c>
      <c r="R902" s="4">
        <f>SUM($Q$54:Q902)*0.1+$O$8</f>
        <v>-8.6448655144137491E-5</v>
      </c>
      <c r="S902" s="4">
        <f>SUM($R$235:R902)</f>
        <v>3.2008855883775785E-3</v>
      </c>
      <c r="T902">
        <f t="shared" si="223"/>
        <v>8.6757728990343212E-5</v>
      </c>
      <c r="U902">
        <f t="shared" si="224"/>
        <v>3.212340606155089E-3</v>
      </c>
      <c r="X902" s="1"/>
    </row>
    <row r="903" spans="1:24" x14ac:dyDescent="0.25">
      <c r="A903" s="7"/>
      <c r="B903">
        <f t="shared" si="209"/>
        <v>84.899999999999451</v>
      </c>
      <c r="C903">
        <f t="shared" si="210"/>
        <v>0</v>
      </c>
      <c r="D903">
        <f t="shared" si="211"/>
        <v>1141.3195647927887</v>
      </c>
      <c r="E903">
        <f t="shared" si="212"/>
        <v>-470.54008188738692</v>
      </c>
      <c r="F903">
        <f t="shared" si="213"/>
        <v>0</v>
      </c>
      <c r="G903">
        <f t="shared" si="214"/>
        <v>1693.9442947948519</v>
      </c>
      <c r="H903">
        <f t="shared" si="215"/>
        <v>4108.7504332546596</v>
      </c>
      <c r="I903">
        <f t="shared" si="216"/>
        <v>4444.2409246842572</v>
      </c>
      <c r="J903" s="41">
        <f t="shared" si="217"/>
        <v>1234.5113679676626</v>
      </c>
      <c r="K903">
        <f t="shared" si="218"/>
        <v>1.6766172715965517</v>
      </c>
      <c r="L903">
        <f t="shared" si="219"/>
        <v>0</v>
      </c>
      <c r="M903" s="41">
        <f t="shared" si="220"/>
        <v>1.6766172715965517</v>
      </c>
      <c r="N903" s="5">
        <f t="shared" si="221"/>
        <v>-1.121141968920766E-7</v>
      </c>
      <c r="O903" s="4">
        <f>SUM($N$54:N903)*0.1+$O$30</f>
        <v>-7.3278748212562137E-6</v>
      </c>
      <c r="P903" s="4">
        <f>SUM($O$235:O903)</f>
        <v>2.6371385641134576E-4</v>
      </c>
      <c r="Q903" s="5">
        <f t="shared" si="222"/>
        <v>-2.7193884501975649E-7</v>
      </c>
      <c r="R903" s="4">
        <f>SUM($Q$54:Q903)*0.1+$O$8</f>
        <v>-8.6475849028639441E-5</v>
      </c>
      <c r="S903" s="4">
        <f>SUM($R$235:R903)</f>
        <v>3.1144097393489391E-3</v>
      </c>
      <c r="T903">
        <f t="shared" si="223"/>
        <v>8.6785771959578959E-5</v>
      </c>
      <c r="U903">
        <f t="shared" si="224"/>
        <v>3.125554834363792E-3</v>
      </c>
      <c r="X903" s="1"/>
    </row>
    <row r="904" spans="1:24" x14ac:dyDescent="0.25">
      <c r="A904" s="7"/>
      <c r="B904">
        <f t="shared" si="209"/>
        <v>84.999999999999446</v>
      </c>
      <c r="C904">
        <f t="shared" si="210"/>
        <v>0</v>
      </c>
      <c r="D904">
        <f t="shared" si="211"/>
        <v>1141.3195647927887</v>
      </c>
      <c r="E904">
        <f t="shared" si="212"/>
        <v>-470.54008188738692</v>
      </c>
      <c r="F904">
        <f t="shared" si="213"/>
        <v>0</v>
      </c>
      <c r="G904">
        <f t="shared" si="214"/>
        <v>1646.8902866061144</v>
      </c>
      <c r="H904">
        <f t="shared" si="215"/>
        <v>3994.618476775373</v>
      </c>
      <c r="I904">
        <f t="shared" si="216"/>
        <v>4320.7897878874846</v>
      </c>
      <c r="J904" s="41">
        <f t="shared" si="217"/>
        <v>1234.5113679676626</v>
      </c>
      <c r="K904">
        <f t="shared" si="218"/>
        <v>1.6300445696077632</v>
      </c>
      <c r="L904">
        <f t="shared" si="219"/>
        <v>0</v>
      </c>
      <c r="M904" s="41">
        <f t="shared" si="220"/>
        <v>1.6300445696077632</v>
      </c>
      <c r="N904" s="5">
        <f t="shared" si="221"/>
        <v>-1.0899991364507504E-7</v>
      </c>
      <c r="O904" s="4">
        <f>SUM($N$54:N904)*0.1+$O$30</f>
        <v>-7.3387748126207215E-6</v>
      </c>
      <c r="P904" s="4">
        <f>SUM($O$235:O904)</f>
        <v>2.5637508159872505E-4</v>
      </c>
      <c r="Q904" s="5">
        <f t="shared" si="222"/>
        <v>-2.6438498821365282E-7</v>
      </c>
      <c r="R904" s="4">
        <f>SUM($Q$54:Q904)*0.1+$O$8</f>
        <v>-8.6502287527460791E-5</v>
      </c>
      <c r="S904" s="4">
        <f>SUM($R$235:R904)</f>
        <v>3.0279074518214785E-3</v>
      </c>
      <c r="T904">
        <f t="shared" si="223"/>
        <v>8.6813036827620852E-5</v>
      </c>
      <c r="U904">
        <f t="shared" si="224"/>
        <v>3.0387417987155132E-3</v>
      </c>
      <c r="X904" s="1"/>
    </row>
    <row r="905" spans="1:24" x14ac:dyDescent="0.25">
      <c r="A905" s="7"/>
      <c r="B905">
        <f t="shared" si="209"/>
        <v>85.09999999999944</v>
      </c>
      <c r="C905">
        <f t="shared" si="210"/>
        <v>0</v>
      </c>
      <c r="D905">
        <f t="shared" si="211"/>
        <v>1141.3195647927887</v>
      </c>
      <c r="E905">
        <f t="shared" si="212"/>
        <v>-470.54008188738692</v>
      </c>
      <c r="F905">
        <f t="shared" si="213"/>
        <v>0</v>
      </c>
      <c r="G905">
        <f t="shared" si="214"/>
        <v>1599.8362784173805</v>
      </c>
      <c r="H905">
        <f t="shared" si="215"/>
        <v>3880.4865202961155</v>
      </c>
      <c r="I905">
        <f t="shared" si="216"/>
        <v>4197.3386510907394</v>
      </c>
      <c r="J905" s="41">
        <f t="shared" si="217"/>
        <v>1234.5113679676626</v>
      </c>
      <c r="K905">
        <f t="shared" si="218"/>
        <v>1.5834718676189852</v>
      </c>
      <c r="L905">
        <f t="shared" si="219"/>
        <v>0</v>
      </c>
      <c r="M905" s="41">
        <f t="shared" si="220"/>
        <v>1.5834718676189852</v>
      </c>
      <c r="N905" s="5">
        <f t="shared" si="221"/>
        <v>-1.058856303980737E-7</v>
      </c>
      <c r="O905" s="4">
        <f>SUM($N$54:N905)*0.1+$O$30</f>
        <v>-7.34936337566053E-6</v>
      </c>
      <c r="P905" s="4">
        <f>SUM($O$235:O905)</f>
        <v>2.4902571822306451E-4</v>
      </c>
      <c r="Q905" s="5">
        <f t="shared" si="222"/>
        <v>-2.5683113140755099E-7</v>
      </c>
      <c r="R905" s="4">
        <f>SUM($Q$54:Q905)*0.1+$O$8</f>
        <v>-8.6527970640601565E-5</v>
      </c>
      <c r="S905" s="4">
        <f>SUM($R$235:R905)</f>
        <v>2.9413794811808769E-3</v>
      </c>
      <c r="T905">
        <f t="shared" si="223"/>
        <v>8.6839523520159352E-5</v>
      </c>
      <c r="U905">
        <f t="shared" si="224"/>
        <v>2.9519022783026537E-3</v>
      </c>
      <c r="X905" s="1"/>
    </row>
    <row r="906" spans="1:24" x14ac:dyDescent="0.25">
      <c r="A906" s="7"/>
      <c r="B906">
        <f t="shared" si="209"/>
        <v>85.199999999999434</v>
      </c>
      <c r="C906">
        <f t="shared" si="210"/>
        <v>0</v>
      </c>
      <c r="D906">
        <f t="shared" si="211"/>
        <v>1141.3195647927887</v>
      </c>
      <c r="E906">
        <f t="shared" si="212"/>
        <v>-470.54008188738692</v>
      </c>
      <c r="F906">
        <f t="shared" si="213"/>
        <v>0</v>
      </c>
      <c r="G906">
        <f t="shared" si="214"/>
        <v>1552.782270228643</v>
      </c>
      <c r="H906">
        <f t="shared" si="215"/>
        <v>3766.3545638168289</v>
      </c>
      <c r="I906">
        <f t="shared" si="216"/>
        <v>4073.8875142939664</v>
      </c>
      <c r="J906" s="41">
        <f t="shared" si="217"/>
        <v>1234.5113679676626</v>
      </c>
      <c r="K906">
        <f t="shared" si="218"/>
        <v>1.5368991656301967</v>
      </c>
      <c r="L906">
        <f t="shared" si="219"/>
        <v>0</v>
      </c>
      <c r="M906" s="41">
        <f t="shared" si="220"/>
        <v>1.5368991656301967</v>
      </c>
      <c r="N906" s="5">
        <f t="shared" si="221"/>
        <v>-1.0277134715107213E-7</v>
      </c>
      <c r="O906" s="4">
        <f>SUM($N$54:N906)*0.1+$O$30</f>
        <v>-7.3596405103756375E-6</v>
      </c>
      <c r="P906" s="4">
        <f>SUM($O$235:O906)</f>
        <v>2.4166607771268888E-4</v>
      </c>
      <c r="Q906" s="5">
        <f t="shared" si="222"/>
        <v>-2.4927727460144726E-7</v>
      </c>
      <c r="R906" s="4">
        <f>SUM($Q$54:Q906)*0.1+$O$8</f>
        <v>-8.6552898368061712E-5</v>
      </c>
      <c r="S906" s="4">
        <f>SUM($R$235:R906)</f>
        <v>2.8548265828128153E-3</v>
      </c>
      <c r="T906">
        <f t="shared" si="223"/>
        <v>8.6865231965119275E-5</v>
      </c>
      <c r="U906">
        <f t="shared" si="224"/>
        <v>2.8650370522999755E-3</v>
      </c>
      <c r="X906" s="1"/>
    </row>
    <row r="907" spans="1:24" x14ac:dyDescent="0.25">
      <c r="A907" s="7"/>
      <c r="B907">
        <f t="shared" si="209"/>
        <v>85.299999999999429</v>
      </c>
      <c r="C907">
        <f t="shared" si="210"/>
        <v>0</v>
      </c>
      <c r="D907">
        <f t="shared" si="211"/>
        <v>1141.3195647927887</v>
      </c>
      <c r="E907">
        <f t="shared" si="212"/>
        <v>-470.54008188738692</v>
      </c>
      <c r="F907">
        <f t="shared" si="213"/>
        <v>0</v>
      </c>
      <c r="G907">
        <f t="shared" si="214"/>
        <v>1505.7282620399055</v>
      </c>
      <c r="H907">
        <f t="shared" si="215"/>
        <v>3652.2226073375714</v>
      </c>
      <c r="I907">
        <f t="shared" si="216"/>
        <v>3950.4363774972207</v>
      </c>
      <c r="J907" s="41">
        <f t="shared" si="217"/>
        <v>1234.5113679676626</v>
      </c>
      <c r="K907">
        <f t="shared" si="218"/>
        <v>1.4903264636414184</v>
      </c>
      <c r="L907">
        <f t="shared" si="219"/>
        <v>0</v>
      </c>
      <c r="M907" s="41">
        <f t="shared" si="220"/>
        <v>1.4903264636414184</v>
      </c>
      <c r="N907" s="5">
        <f t="shared" si="221"/>
        <v>-9.9657063904070552E-8</v>
      </c>
      <c r="O907" s="4">
        <f>SUM($N$54:N907)*0.1+$O$30</f>
        <v>-7.3696062167660441E-6</v>
      </c>
      <c r="P907" s="4">
        <f>SUM($O$235:O907)</f>
        <v>2.3429647149592284E-4</v>
      </c>
      <c r="Q907" s="5">
        <f t="shared" si="222"/>
        <v>-2.4172341779534549E-7</v>
      </c>
      <c r="R907" s="4">
        <f>SUM($Q$54:Q907)*0.1+$O$8</f>
        <v>-8.6577070709841284E-5</v>
      </c>
      <c r="S907" s="4">
        <f>SUM($R$235:R907)</f>
        <v>2.7682495121029741E-3</v>
      </c>
      <c r="T907">
        <f t="shared" si="223"/>
        <v>8.6890162092650354E-5</v>
      </c>
      <c r="U907">
        <f t="shared" si="224"/>
        <v>2.778146899970157E-3</v>
      </c>
      <c r="X907" s="1"/>
    </row>
    <row r="908" spans="1:24" x14ac:dyDescent="0.25">
      <c r="A908" s="7"/>
      <c r="B908">
        <f t="shared" si="209"/>
        <v>85.399999999999423</v>
      </c>
      <c r="C908">
        <f t="shared" si="210"/>
        <v>0</v>
      </c>
      <c r="D908">
        <f t="shared" si="211"/>
        <v>1141.3195647927887</v>
      </c>
      <c r="E908">
        <f t="shared" si="212"/>
        <v>-470.54008188738692</v>
      </c>
      <c r="F908">
        <f t="shared" si="213"/>
        <v>0</v>
      </c>
      <c r="G908">
        <f t="shared" si="214"/>
        <v>1458.6742538511717</v>
      </c>
      <c r="H908">
        <f t="shared" si="215"/>
        <v>3538.0906508582848</v>
      </c>
      <c r="I908">
        <f t="shared" si="216"/>
        <v>3826.9852407004491</v>
      </c>
      <c r="J908" s="41">
        <f t="shared" si="217"/>
        <v>1234.5113679676626</v>
      </c>
      <c r="K908">
        <f t="shared" si="218"/>
        <v>1.4437537616526301</v>
      </c>
      <c r="L908">
        <f t="shared" si="219"/>
        <v>0</v>
      </c>
      <c r="M908" s="41">
        <f t="shared" si="220"/>
        <v>1.4437537616526301</v>
      </c>
      <c r="N908" s="5">
        <f t="shared" si="221"/>
        <v>-9.6542780657069228E-8</v>
      </c>
      <c r="O908" s="4">
        <f>SUM($N$54:N908)*0.1+$O$30</f>
        <v>-7.3792604948317515E-6</v>
      </c>
      <c r="P908" s="4">
        <f>SUM($O$235:O908)</f>
        <v>2.2691721100109109E-4</v>
      </c>
      <c r="Q908" s="5">
        <f t="shared" si="222"/>
        <v>-2.3416956098924176E-7</v>
      </c>
      <c r="R908" s="4">
        <f>SUM($Q$54:Q908)*0.1+$O$8</f>
        <v>-8.66004876659402E-5</v>
      </c>
      <c r="S908" s="4">
        <f>SUM($R$235:R908)</f>
        <v>2.6816490244370339E-3</v>
      </c>
      <c r="T908">
        <f t="shared" si="223"/>
        <v>8.6914313835117197E-5</v>
      </c>
      <c r="U908">
        <f t="shared" si="224"/>
        <v>2.6912326006706686E-3</v>
      </c>
      <c r="X908" s="1"/>
    </row>
    <row r="909" spans="1:24" x14ac:dyDescent="0.25">
      <c r="A909" s="7"/>
      <c r="B909">
        <f t="shared" si="209"/>
        <v>85.499999999999417</v>
      </c>
      <c r="C909">
        <f t="shared" si="210"/>
        <v>0</v>
      </c>
      <c r="D909">
        <f t="shared" si="211"/>
        <v>1141.3195647927887</v>
      </c>
      <c r="E909">
        <f t="shared" si="212"/>
        <v>-470.54008188738692</v>
      </c>
      <c r="F909">
        <f t="shared" si="213"/>
        <v>0</v>
      </c>
      <c r="G909">
        <f t="shared" si="214"/>
        <v>1411.6202456624342</v>
      </c>
      <c r="H909">
        <f t="shared" si="215"/>
        <v>3423.9586943790018</v>
      </c>
      <c r="I909">
        <f t="shared" si="216"/>
        <v>3703.5341039036798</v>
      </c>
      <c r="J909" s="41">
        <f t="shared" si="217"/>
        <v>1234.5113679676626</v>
      </c>
      <c r="K909">
        <f t="shared" si="218"/>
        <v>1.397181059663843</v>
      </c>
      <c r="L909">
        <f t="shared" si="219"/>
        <v>0</v>
      </c>
      <c r="M909" s="41">
        <f t="shared" si="220"/>
        <v>1.397181059663843</v>
      </c>
      <c r="N909" s="5">
        <f t="shared" si="221"/>
        <v>-9.3428497410067653E-8</v>
      </c>
      <c r="O909" s="4">
        <f>SUM($N$54:N909)*0.1+$O$30</f>
        <v>-7.3886033445727579E-6</v>
      </c>
      <c r="P909" s="4">
        <f>SUM($O$235:O909)</f>
        <v>2.1952860765651834E-4</v>
      </c>
      <c r="Q909" s="5">
        <f t="shared" si="222"/>
        <v>-2.266157041831383E-7</v>
      </c>
      <c r="R909" s="4">
        <f>SUM($Q$54:Q909)*0.1+$O$8</f>
        <v>-8.6623149236358542E-5</v>
      </c>
      <c r="S909" s="4">
        <f>SUM($R$235:R909)</f>
        <v>2.5950258752006753E-3</v>
      </c>
      <c r="T909">
        <f t="shared" si="223"/>
        <v>8.6937687127090494E-5</v>
      </c>
      <c r="U909">
        <f t="shared" si="224"/>
        <v>2.6042949338622614E-3</v>
      </c>
      <c r="X909" s="1"/>
    </row>
    <row r="910" spans="1:24" x14ac:dyDescent="0.25">
      <c r="A910" s="7"/>
      <c r="B910">
        <f t="shared" si="209"/>
        <v>85.599999999999412</v>
      </c>
      <c r="C910">
        <f t="shared" si="210"/>
        <v>0</v>
      </c>
      <c r="D910">
        <f t="shared" si="211"/>
        <v>1141.3195647927887</v>
      </c>
      <c r="E910">
        <f t="shared" si="212"/>
        <v>-470.54008188738692</v>
      </c>
      <c r="F910">
        <f t="shared" si="213"/>
        <v>0</v>
      </c>
      <c r="G910">
        <f t="shared" si="214"/>
        <v>1364.5662374737003</v>
      </c>
      <c r="H910">
        <f t="shared" si="215"/>
        <v>3309.8267378997443</v>
      </c>
      <c r="I910">
        <f t="shared" si="216"/>
        <v>3580.0829671069346</v>
      </c>
      <c r="J910" s="41">
        <f t="shared" si="217"/>
        <v>1234.5113679676626</v>
      </c>
      <c r="K910">
        <f t="shared" si="218"/>
        <v>1.3506083576750649</v>
      </c>
      <c r="L910">
        <f t="shared" si="219"/>
        <v>0</v>
      </c>
      <c r="M910" s="41">
        <f t="shared" si="220"/>
        <v>1.3506083576750649</v>
      </c>
      <c r="N910" s="5">
        <f t="shared" si="221"/>
        <v>-9.0314214163066316E-8</v>
      </c>
      <c r="O910" s="4">
        <f>SUM($N$54:N910)*0.1+$O$30</f>
        <v>-7.397634765989065E-6</v>
      </c>
      <c r="P910" s="4">
        <f>SUM($O$235:O910)</f>
        <v>2.1213097289052928E-4</v>
      </c>
      <c r="Q910" s="5">
        <f t="shared" si="222"/>
        <v>-2.190618473770365E-7</v>
      </c>
      <c r="R910" s="4">
        <f>SUM($Q$54:Q910)*0.1+$O$8</f>
        <v>-8.6645055421096255E-5</v>
      </c>
      <c r="S910" s="4">
        <f>SUM($R$235:R910)</f>
        <v>2.508380819779579E-3</v>
      </c>
      <c r="T910">
        <f t="shared" si="223"/>
        <v>8.6960281905337745E-5</v>
      </c>
      <c r="U910">
        <f t="shared" si="224"/>
        <v>2.5173346791194759E-3</v>
      </c>
      <c r="X910" s="1"/>
    </row>
    <row r="911" spans="1:24" x14ac:dyDescent="0.25">
      <c r="A911" s="7"/>
      <c r="B911">
        <f t="shared" si="209"/>
        <v>85.699999999999406</v>
      </c>
      <c r="C911">
        <f t="shared" si="210"/>
        <v>0</v>
      </c>
      <c r="D911">
        <f t="shared" si="211"/>
        <v>1141.3195647927887</v>
      </c>
      <c r="E911">
        <f t="shared" si="212"/>
        <v>-470.54008188738692</v>
      </c>
      <c r="F911">
        <f t="shared" si="213"/>
        <v>0</v>
      </c>
      <c r="G911">
        <f t="shared" si="214"/>
        <v>1317.5122292849665</v>
      </c>
      <c r="H911">
        <f t="shared" si="215"/>
        <v>3195.6947814204577</v>
      </c>
      <c r="I911">
        <f t="shared" si="216"/>
        <v>3456.6318303101634</v>
      </c>
      <c r="J911" s="41">
        <f t="shared" si="217"/>
        <v>1234.5113679676626</v>
      </c>
      <c r="K911">
        <f t="shared" si="218"/>
        <v>1.3040356556862769</v>
      </c>
      <c r="L911">
        <f t="shared" si="219"/>
        <v>0</v>
      </c>
      <c r="M911" s="41">
        <f t="shared" si="220"/>
        <v>1.3040356556862769</v>
      </c>
      <c r="N911" s="5">
        <f t="shared" si="221"/>
        <v>-8.7199930916064992E-8</v>
      </c>
      <c r="O911" s="4">
        <f>SUM($N$54:N911)*0.1+$O$30</f>
        <v>-7.4063547590806712E-6</v>
      </c>
      <c r="P911" s="4">
        <f>SUM($O$235:O911)</f>
        <v>2.047246181314486E-4</v>
      </c>
      <c r="Q911" s="5">
        <f t="shared" si="222"/>
        <v>-2.1150799057093277E-7</v>
      </c>
      <c r="R911" s="4">
        <f>SUM($Q$54:Q911)*0.1+$O$8</f>
        <v>-8.666620622015334E-5</v>
      </c>
      <c r="S911" s="4">
        <f>SUM($R$235:R911)</f>
        <v>2.4217146135594256E-3</v>
      </c>
      <c r="T911">
        <f t="shared" si="223"/>
        <v>8.6982098108814911E-5</v>
      </c>
      <c r="U911">
        <f t="shared" si="224"/>
        <v>2.4303526161436628E-3</v>
      </c>
      <c r="X911" s="1"/>
    </row>
    <row r="912" spans="1:24" x14ac:dyDescent="0.25">
      <c r="A912" s="7"/>
      <c r="B912">
        <f t="shared" si="209"/>
        <v>85.7999999999994</v>
      </c>
      <c r="C912">
        <f t="shared" si="210"/>
        <v>0</v>
      </c>
      <c r="D912">
        <f t="shared" si="211"/>
        <v>1141.3195647927887</v>
      </c>
      <c r="E912">
        <f t="shared" si="212"/>
        <v>-470.54008188738692</v>
      </c>
      <c r="F912">
        <f t="shared" si="213"/>
        <v>0</v>
      </c>
      <c r="G912">
        <f t="shared" si="214"/>
        <v>1270.458221096229</v>
      </c>
      <c r="H912">
        <f t="shared" si="215"/>
        <v>3081.5628249412002</v>
      </c>
      <c r="I912">
        <f t="shared" si="216"/>
        <v>3333.1806935134173</v>
      </c>
      <c r="J912" s="41">
        <f t="shared" si="217"/>
        <v>1234.5113679676626</v>
      </c>
      <c r="K912">
        <f t="shared" si="218"/>
        <v>1.2574629536974984</v>
      </c>
      <c r="L912">
        <f t="shared" si="219"/>
        <v>0</v>
      </c>
      <c r="M912" s="41">
        <f t="shared" si="220"/>
        <v>1.2574629536974984</v>
      </c>
      <c r="N912" s="5">
        <f t="shared" si="221"/>
        <v>-8.4085647669063417E-8</v>
      </c>
      <c r="O912" s="4">
        <f>SUM($N$54:N912)*0.1+$O$30</f>
        <v>-7.4147633238475765E-6</v>
      </c>
      <c r="P912" s="4">
        <f>SUM($O$235:O912)</f>
        <v>1.9730985480760104E-4</v>
      </c>
      <c r="Q912" s="5">
        <f t="shared" si="222"/>
        <v>-2.03954133764831E-7</v>
      </c>
      <c r="R912" s="4">
        <f>SUM($Q$54:Q912)*0.1+$O$8</f>
        <v>-8.668660163352985E-5</v>
      </c>
      <c r="S912" s="4">
        <f>SUM($R$235:R912)</f>
        <v>2.3350280119258959E-3</v>
      </c>
      <c r="T912">
        <f t="shared" si="223"/>
        <v>8.7003135678658013E-5</v>
      </c>
      <c r="U912">
        <f t="shared" si="224"/>
        <v>2.3433495247791778E-3</v>
      </c>
      <c r="X912" s="1"/>
    </row>
    <row r="913" spans="1:24" x14ac:dyDescent="0.25">
      <c r="A913" s="7"/>
      <c r="B913">
        <f t="shared" si="209"/>
        <v>85.899999999999395</v>
      </c>
      <c r="C913">
        <f t="shared" si="210"/>
        <v>0</v>
      </c>
      <c r="D913">
        <f t="shared" si="211"/>
        <v>1141.3195647927887</v>
      </c>
      <c r="E913">
        <f t="shared" si="212"/>
        <v>-470.54008188738692</v>
      </c>
      <c r="F913">
        <f t="shared" si="213"/>
        <v>0</v>
      </c>
      <c r="G913">
        <f t="shared" si="214"/>
        <v>1223.4042129074915</v>
      </c>
      <c r="H913">
        <f t="shared" si="215"/>
        <v>2967.4308684619427</v>
      </c>
      <c r="I913">
        <f t="shared" si="216"/>
        <v>3209.7295567166711</v>
      </c>
      <c r="J913" s="41">
        <f t="shared" si="217"/>
        <v>1234.5113679676626</v>
      </c>
      <c r="K913">
        <f t="shared" si="218"/>
        <v>1.2108902517087201</v>
      </c>
      <c r="L913">
        <f t="shared" si="219"/>
        <v>0</v>
      </c>
      <c r="M913" s="41">
        <f t="shared" si="220"/>
        <v>1.2108902517087201</v>
      </c>
      <c r="N913" s="5">
        <f t="shared" si="221"/>
        <v>-8.0971364422061841E-8</v>
      </c>
      <c r="O913" s="4">
        <f>SUM($N$54:N913)*0.1+$O$30</f>
        <v>-7.4228604602897825E-6</v>
      </c>
      <c r="P913" s="4">
        <f>SUM($O$235:O913)</f>
        <v>1.8988699434731125E-4</v>
      </c>
      <c r="Q913" s="5">
        <f t="shared" si="222"/>
        <v>-1.964002769587292E-7</v>
      </c>
      <c r="R913" s="4">
        <f>SUM($Q$54:Q913)*0.1+$O$8</f>
        <v>-8.6706241661225705E-5</v>
      </c>
      <c r="S913" s="4">
        <f>SUM($R$235:R913)</f>
        <v>2.2483217702646704E-3</v>
      </c>
      <c r="T913">
        <f t="shared" si="223"/>
        <v>8.7023394558175015E-5</v>
      </c>
      <c r="U913">
        <f t="shared" si="224"/>
        <v>2.2563261850336081E-3</v>
      </c>
      <c r="X913" s="1"/>
    </row>
    <row r="914" spans="1:24" x14ac:dyDescent="0.25">
      <c r="A914" s="7"/>
      <c r="B914">
        <f t="shared" si="209"/>
        <v>85.999999999999389</v>
      </c>
      <c r="C914">
        <f t="shared" si="210"/>
        <v>0</v>
      </c>
      <c r="D914">
        <f t="shared" si="211"/>
        <v>1141.3195647927887</v>
      </c>
      <c r="E914">
        <f t="shared" si="212"/>
        <v>-470.54008188738692</v>
      </c>
      <c r="F914">
        <f t="shared" si="213"/>
        <v>0</v>
      </c>
      <c r="G914">
        <f t="shared" si="214"/>
        <v>1176.350204718754</v>
      </c>
      <c r="H914">
        <f t="shared" si="215"/>
        <v>2853.2989119826852</v>
      </c>
      <c r="I914">
        <f t="shared" si="216"/>
        <v>3086.278419919925</v>
      </c>
      <c r="J914" s="41">
        <f t="shared" si="217"/>
        <v>1234.5113679676626</v>
      </c>
      <c r="K914">
        <f t="shared" si="218"/>
        <v>1.1643175497199416</v>
      </c>
      <c r="L914">
        <f t="shared" si="219"/>
        <v>0</v>
      </c>
      <c r="M914" s="41">
        <f t="shared" si="220"/>
        <v>1.1643175497199416</v>
      </c>
      <c r="N914" s="5">
        <f t="shared" si="221"/>
        <v>-7.7857081175060266E-8</v>
      </c>
      <c r="O914" s="4">
        <f>SUM($N$54:N914)*0.1+$O$30</f>
        <v>-7.4306461684072876E-6</v>
      </c>
      <c r="P914" s="4">
        <f>SUM($O$235:O914)</f>
        <v>1.8245634817890398E-4</v>
      </c>
      <c r="Q914" s="5">
        <f t="shared" si="222"/>
        <v>-1.8884642015262741E-7</v>
      </c>
      <c r="R914" s="4">
        <f>SUM($Q$54:Q914)*0.1+$O$8</f>
        <v>-8.6725126303240985E-5</v>
      </c>
      <c r="S914" s="4">
        <f>SUM($R$235:R914)</f>
        <v>2.1615966439614293E-3</v>
      </c>
      <c r="T914">
        <f t="shared" si="223"/>
        <v>8.7042874692838407E-5</v>
      </c>
      <c r="U914">
        <f t="shared" si="224"/>
        <v>2.1692833771031609E-3</v>
      </c>
      <c r="X914" s="1"/>
    </row>
    <row r="915" spans="1:24" x14ac:dyDescent="0.25">
      <c r="A915" s="7"/>
      <c r="B915">
        <f t="shared" si="209"/>
        <v>86.099999999999383</v>
      </c>
      <c r="C915">
        <f t="shared" si="210"/>
        <v>0</v>
      </c>
      <c r="D915">
        <f t="shared" si="211"/>
        <v>1141.3195647927887</v>
      </c>
      <c r="E915">
        <f t="shared" si="212"/>
        <v>-470.54008188738692</v>
      </c>
      <c r="F915">
        <f t="shared" si="213"/>
        <v>0</v>
      </c>
      <c r="G915">
        <f t="shared" si="214"/>
        <v>1129.2961965300201</v>
      </c>
      <c r="H915">
        <f t="shared" si="215"/>
        <v>2739.1669555033986</v>
      </c>
      <c r="I915">
        <f t="shared" si="216"/>
        <v>2962.8272831231534</v>
      </c>
      <c r="J915" s="41">
        <f t="shared" si="217"/>
        <v>1234.5113679676626</v>
      </c>
      <c r="K915">
        <f t="shared" si="218"/>
        <v>1.1177448477311533</v>
      </c>
      <c r="L915">
        <f t="shared" si="219"/>
        <v>0</v>
      </c>
      <c r="M915" s="41">
        <f t="shared" si="220"/>
        <v>1.1177448477311533</v>
      </c>
      <c r="N915" s="5">
        <f t="shared" si="221"/>
        <v>-7.4742797928058942E-8</v>
      </c>
      <c r="O915" s="4">
        <f>SUM($N$54:N915)*0.1+$O$30</f>
        <v>-7.4381204482000951E-6</v>
      </c>
      <c r="P915" s="4">
        <f>SUM($O$235:O915)</f>
        <v>1.7501822773070388E-4</v>
      </c>
      <c r="Q915" s="5">
        <f t="shared" si="222"/>
        <v>-1.8129256334652368E-7</v>
      </c>
      <c r="R915" s="4">
        <f>SUM($Q$54:Q915)*0.1+$O$8</f>
        <v>-8.6743255559575637E-5</v>
      </c>
      <c r="S915" s="4">
        <f>SUM($R$235:R915)</f>
        <v>2.0748533884018538E-3</v>
      </c>
      <c r="T915">
        <f t="shared" si="223"/>
        <v>8.7061576030277458E-5</v>
      </c>
      <c r="U915">
        <f t="shared" si="224"/>
        <v>2.0822218814047296E-3</v>
      </c>
      <c r="X915" s="1"/>
    </row>
    <row r="916" spans="1:24" x14ac:dyDescent="0.25">
      <c r="A916" s="7"/>
      <c r="B916">
        <f t="shared" si="209"/>
        <v>86.199999999999378</v>
      </c>
      <c r="C916">
        <f t="shared" si="210"/>
        <v>0</v>
      </c>
      <c r="D916">
        <f t="shared" si="211"/>
        <v>1141.3195647927887</v>
      </c>
      <c r="E916">
        <f t="shared" si="212"/>
        <v>-470.54008188738692</v>
      </c>
      <c r="F916">
        <f t="shared" si="213"/>
        <v>0</v>
      </c>
      <c r="G916">
        <f t="shared" si="214"/>
        <v>1082.2421883412826</v>
      </c>
      <c r="H916">
        <f t="shared" si="215"/>
        <v>2625.0349990241411</v>
      </c>
      <c r="I916">
        <f t="shared" si="216"/>
        <v>2839.3761463264077</v>
      </c>
      <c r="J916" s="41">
        <f t="shared" si="217"/>
        <v>1234.5113679676626</v>
      </c>
      <c r="K916">
        <f t="shared" si="218"/>
        <v>1.0711721457423751</v>
      </c>
      <c r="L916">
        <f t="shared" si="219"/>
        <v>0</v>
      </c>
      <c r="M916" s="41">
        <f t="shared" si="220"/>
        <v>1.0711721457423751</v>
      </c>
      <c r="N916" s="5">
        <f t="shared" si="221"/>
        <v>-7.1628514681057367E-8</v>
      </c>
      <c r="O916" s="4">
        <f>SUM($N$54:N916)*0.1+$O$30</f>
        <v>-7.4452832996681999E-6</v>
      </c>
      <c r="P916" s="4">
        <f>SUM($O$235:O916)</f>
        <v>1.6757294443103568E-4</v>
      </c>
      <c r="Q916" s="5">
        <f t="shared" si="222"/>
        <v>-1.7373870654042188E-7</v>
      </c>
      <c r="R916" s="4">
        <f>SUM($Q$54:Q916)*0.1+$O$8</f>
        <v>-8.676062943022966E-5</v>
      </c>
      <c r="S916" s="4">
        <f>SUM($R$235:R916)</f>
        <v>1.9880927589716242E-3</v>
      </c>
      <c r="T916">
        <f t="shared" si="223"/>
        <v>8.7079498520271407E-5</v>
      </c>
      <c r="U916">
        <f t="shared" si="224"/>
        <v>1.9951424786166755E-3</v>
      </c>
      <c r="X916" s="1"/>
    </row>
    <row r="917" spans="1:24" x14ac:dyDescent="0.25">
      <c r="A917" s="7"/>
      <c r="B917">
        <f t="shared" si="209"/>
        <v>86.299999999999372</v>
      </c>
      <c r="C917">
        <f t="shared" si="210"/>
        <v>0</v>
      </c>
      <c r="D917">
        <f t="shared" si="211"/>
        <v>1141.3195647927887</v>
      </c>
      <c r="E917">
        <f t="shared" si="212"/>
        <v>-470.54008188738692</v>
      </c>
      <c r="F917">
        <f t="shared" si="213"/>
        <v>0</v>
      </c>
      <c r="G917">
        <f t="shared" si="214"/>
        <v>1035.1881801525487</v>
      </c>
      <c r="H917">
        <f t="shared" si="215"/>
        <v>2510.9030425448582</v>
      </c>
      <c r="I917">
        <f t="shared" si="216"/>
        <v>2715.9250095296393</v>
      </c>
      <c r="J917" s="41">
        <f t="shared" si="217"/>
        <v>1234.5113679676626</v>
      </c>
      <c r="K917">
        <f t="shared" si="218"/>
        <v>1.0245994437535884</v>
      </c>
      <c r="L917">
        <f t="shared" si="219"/>
        <v>0</v>
      </c>
      <c r="M917" s="41">
        <f t="shared" si="220"/>
        <v>1.0245994437535884</v>
      </c>
      <c r="N917" s="5">
        <f t="shared" si="221"/>
        <v>-6.851423143405603E-8</v>
      </c>
      <c r="O917" s="4">
        <f>SUM($N$54:N917)*0.1+$O$30</f>
        <v>-7.4521347228116072E-6</v>
      </c>
      <c r="P917" s="4">
        <f>SUM($O$235:O917)</f>
        <v>1.6012080970822409E-4</v>
      </c>
      <c r="Q917" s="5">
        <f t="shared" si="222"/>
        <v>-1.6618484973431842E-7</v>
      </c>
      <c r="R917" s="4">
        <f>SUM($Q$54:Q917)*0.1+$O$8</f>
        <v>-8.6777247915203109E-5</v>
      </c>
      <c r="S917" s="4">
        <f>SUM($R$235:R917)</f>
        <v>1.9013155110564211E-3</v>
      </c>
      <c r="T917">
        <f t="shared" si="223"/>
        <v>8.7096642114742624E-5</v>
      </c>
      <c r="U917">
        <f t="shared" si="224"/>
        <v>1.9080459497311268E-3</v>
      </c>
      <c r="X917" s="1"/>
    </row>
    <row r="918" spans="1:24" x14ac:dyDescent="0.25">
      <c r="A918" s="7"/>
      <c r="B918">
        <f t="shared" si="209"/>
        <v>86.399999999999366</v>
      </c>
      <c r="C918">
        <f t="shared" si="210"/>
        <v>0</v>
      </c>
      <c r="D918">
        <f t="shared" si="211"/>
        <v>1141.3195647927887</v>
      </c>
      <c r="E918">
        <f t="shared" si="212"/>
        <v>-470.54008188738692</v>
      </c>
      <c r="F918">
        <f t="shared" si="213"/>
        <v>0</v>
      </c>
      <c r="G918">
        <f t="shared" si="214"/>
        <v>988.13417196381124</v>
      </c>
      <c r="H918">
        <f t="shared" si="215"/>
        <v>2396.7710860655716</v>
      </c>
      <c r="I918">
        <f t="shared" si="216"/>
        <v>2592.4738727328663</v>
      </c>
      <c r="J918" s="41">
        <f t="shared" si="217"/>
        <v>1234.5113679676626</v>
      </c>
      <c r="K918">
        <f t="shared" si="218"/>
        <v>0.97802674176479965</v>
      </c>
      <c r="L918">
        <f t="shared" si="219"/>
        <v>0</v>
      </c>
      <c r="M918" s="41">
        <f t="shared" si="220"/>
        <v>0.97802674176479965</v>
      </c>
      <c r="N918" s="5">
        <f t="shared" si="221"/>
        <v>-6.5399948187054455E-8</v>
      </c>
      <c r="O918" s="4">
        <f>SUM($N$54:N918)*0.1+$O$30</f>
        <v>-7.4586747176303119E-6</v>
      </c>
      <c r="P918" s="4">
        <f>SUM($O$235:O918)</f>
        <v>1.5266213499059379E-4</v>
      </c>
      <c r="Q918" s="5">
        <f t="shared" si="222"/>
        <v>-1.5863099292821469E-7</v>
      </c>
      <c r="R918" s="4">
        <f>SUM($Q$54:Q918)*0.1+$O$8</f>
        <v>-8.6793111014495903E-5</v>
      </c>
      <c r="S918" s="4">
        <f>SUM($R$235:R918)</f>
        <v>1.8145224000419252E-3</v>
      </c>
      <c r="T918">
        <f t="shared" si="223"/>
        <v>8.7113006767749831E-5</v>
      </c>
      <c r="U918">
        <f t="shared" si="224"/>
        <v>1.8209330761216336E-3</v>
      </c>
      <c r="X918" s="1"/>
    </row>
    <row r="919" spans="1:24" x14ac:dyDescent="0.25">
      <c r="A919" s="7"/>
      <c r="B919">
        <f t="shared" si="209"/>
        <v>86.499999999999361</v>
      </c>
      <c r="C919">
        <f t="shared" si="210"/>
        <v>0</v>
      </c>
      <c r="D919">
        <f t="shared" si="211"/>
        <v>1141.3195647927887</v>
      </c>
      <c r="E919">
        <f t="shared" si="212"/>
        <v>-470.54008188738692</v>
      </c>
      <c r="F919">
        <f t="shared" si="213"/>
        <v>0</v>
      </c>
      <c r="G919">
        <f t="shared" si="214"/>
        <v>941.08016377507374</v>
      </c>
      <c r="H919">
        <f t="shared" si="215"/>
        <v>2282.6391295863141</v>
      </c>
      <c r="I919">
        <f t="shared" si="216"/>
        <v>2469.0227359361206</v>
      </c>
      <c r="J919" s="41">
        <f t="shared" si="217"/>
        <v>1234.5113679676626</v>
      </c>
      <c r="K919">
        <f t="shared" si="218"/>
        <v>0.93145403977602137</v>
      </c>
      <c r="L919">
        <f t="shared" si="219"/>
        <v>0</v>
      </c>
      <c r="M919" s="41">
        <f t="shared" si="220"/>
        <v>0.93145403977602137</v>
      </c>
      <c r="N919" s="5">
        <f t="shared" si="221"/>
        <v>-6.2285664940052879E-8</v>
      </c>
      <c r="O919" s="4">
        <f>SUM($N$54:N919)*0.1+$O$30</f>
        <v>-7.4649032841243173E-6</v>
      </c>
      <c r="P919" s="4">
        <f>SUM($O$235:O919)</f>
        <v>1.4519723170646948E-4</v>
      </c>
      <c r="Q919" s="5">
        <f t="shared" si="222"/>
        <v>-1.5107713612211289E-7</v>
      </c>
      <c r="R919" s="4">
        <f>SUM($Q$54:Q919)*0.1+$O$8</f>
        <v>-8.6808218728108121E-5</v>
      </c>
      <c r="S919" s="4">
        <f>SUM($R$235:R919)</f>
        <v>1.727714181313817E-3</v>
      </c>
      <c r="T919">
        <f t="shared" si="223"/>
        <v>8.7128592435482355E-5</v>
      </c>
      <c r="U919">
        <f t="shared" si="224"/>
        <v>1.7338046396316094E-3</v>
      </c>
      <c r="X919" s="1"/>
    </row>
    <row r="920" spans="1:24" x14ac:dyDescent="0.25">
      <c r="A920" s="7"/>
      <c r="B920">
        <f t="shared" si="209"/>
        <v>86.599999999999355</v>
      </c>
      <c r="C920">
        <f t="shared" si="210"/>
        <v>0</v>
      </c>
      <c r="D920">
        <f t="shared" si="211"/>
        <v>1141.3195647927887</v>
      </c>
      <c r="E920">
        <f t="shared" si="212"/>
        <v>-470.54008188738692</v>
      </c>
      <c r="F920">
        <f t="shared" si="213"/>
        <v>0</v>
      </c>
      <c r="G920">
        <f t="shared" si="214"/>
        <v>894.02615558633988</v>
      </c>
      <c r="H920">
        <f t="shared" si="215"/>
        <v>2168.5071731070275</v>
      </c>
      <c r="I920">
        <f t="shared" si="216"/>
        <v>2345.571599139349</v>
      </c>
      <c r="J920" s="41">
        <f t="shared" si="217"/>
        <v>1234.5113679676626</v>
      </c>
      <c r="K920">
        <f t="shared" si="218"/>
        <v>0.88488133778723332</v>
      </c>
      <c r="L920">
        <f t="shared" si="219"/>
        <v>0</v>
      </c>
      <c r="M920" s="41">
        <f t="shared" si="220"/>
        <v>0.88488133778723332</v>
      </c>
      <c r="N920" s="5">
        <f t="shared" si="221"/>
        <v>-5.9171381693051556E-8</v>
      </c>
      <c r="O920" s="4">
        <f>SUM($N$54:N920)*0.1+$O$30</f>
        <v>-7.4708204222936234E-6</v>
      </c>
      <c r="P920" s="4">
        <f>SUM($O$235:O920)</f>
        <v>1.3772641128417587E-4</v>
      </c>
      <c r="Q920" s="5">
        <f t="shared" si="222"/>
        <v>-1.4352327931600919E-7</v>
      </c>
      <c r="R920" s="4">
        <f>SUM($Q$54:Q920)*0.1+$O$8</f>
        <v>-8.6822571056039712E-5</v>
      </c>
      <c r="S920" s="4">
        <f>SUM($R$235:R920)</f>
        <v>1.6408916102577773E-3</v>
      </c>
      <c r="T920">
        <f t="shared" si="223"/>
        <v>8.7143399076253749E-5</v>
      </c>
      <c r="U920">
        <f t="shared" si="224"/>
        <v>1.6466614226912522E-3</v>
      </c>
      <c r="X920" s="1"/>
    </row>
    <row r="921" spans="1:24" x14ac:dyDescent="0.25">
      <c r="A921" s="7"/>
      <c r="B921">
        <f t="shared" si="209"/>
        <v>86.699999999999349</v>
      </c>
      <c r="C921">
        <f t="shared" si="210"/>
        <v>0</v>
      </c>
      <c r="D921">
        <f t="shared" si="211"/>
        <v>1141.3195647927887</v>
      </c>
      <c r="E921">
        <f t="shared" si="212"/>
        <v>-470.54008188738692</v>
      </c>
      <c r="F921">
        <f t="shared" si="213"/>
        <v>0</v>
      </c>
      <c r="G921">
        <f t="shared" si="214"/>
        <v>846.97214739760238</v>
      </c>
      <c r="H921">
        <f t="shared" si="215"/>
        <v>2054.37521662777</v>
      </c>
      <c r="I921">
        <f t="shared" si="216"/>
        <v>2222.1204623426029</v>
      </c>
      <c r="J921" s="41">
        <f t="shared" si="217"/>
        <v>1234.5113679676626</v>
      </c>
      <c r="K921">
        <f t="shared" si="218"/>
        <v>0.83830863579845483</v>
      </c>
      <c r="L921">
        <f t="shared" si="219"/>
        <v>0</v>
      </c>
      <c r="M921" s="41">
        <f t="shared" si="220"/>
        <v>0.83830863579845483</v>
      </c>
      <c r="N921" s="5">
        <f t="shared" si="221"/>
        <v>-5.605709844604998E-8</v>
      </c>
      <c r="O921" s="4">
        <f>SUM($N$54:N921)*0.1+$O$30</f>
        <v>-7.4764261321382269E-6</v>
      </c>
      <c r="P921" s="4">
        <f>SUM($O$235:O921)</f>
        <v>1.3024998515203764E-4</v>
      </c>
      <c r="Q921" s="5">
        <f t="shared" si="222"/>
        <v>-1.3596942250990739E-7</v>
      </c>
      <c r="R921" s="4">
        <f>SUM($Q$54:Q921)*0.1+$O$8</f>
        <v>-8.6836167998290674E-5</v>
      </c>
      <c r="S921" s="4">
        <f>SUM($R$235:R921)</f>
        <v>1.5540554422594866E-3</v>
      </c>
      <c r="T921">
        <f t="shared" si="223"/>
        <v>8.7157426650496514E-5</v>
      </c>
      <c r="U921">
        <f t="shared" si="224"/>
        <v>1.5595042084741017E-3</v>
      </c>
      <c r="X921" s="1"/>
    </row>
    <row r="922" spans="1:24" x14ac:dyDescent="0.25">
      <c r="A922" s="7"/>
      <c r="B922">
        <f t="shared" si="209"/>
        <v>86.799999999999343</v>
      </c>
      <c r="C922">
        <f t="shared" si="210"/>
        <v>0</v>
      </c>
      <c r="D922">
        <f t="shared" si="211"/>
        <v>1141.3195647927887</v>
      </c>
      <c r="E922">
        <f t="shared" si="212"/>
        <v>-470.54008188738692</v>
      </c>
      <c r="F922">
        <f t="shared" si="213"/>
        <v>0</v>
      </c>
      <c r="G922">
        <f t="shared" si="214"/>
        <v>799.91813920886852</v>
      </c>
      <c r="H922">
        <f t="shared" si="215"/>
        <v>1940.2432601484834</v>
      </c>
      <c r="I922">
        <f t="shared" si="216"/>
        <v>2098.6693255458313</v>
      </c>
      <c r="J922" s="41">
        <f t="shared" si="217"/>
        <v>1234.5113679676626</v>
      </c>
      <c r="K922">
        <f t="shared" si="218"/>
        <v>0.79173593380966678</v>
      </c>
      <c r="L922">
        <f t="shared" si="219"/>
        <v>0</v>
      </c>
      <c r="M922" s="41">
        <f t="shared" si="220"/>
        <v>0.79173593380966678</v>
      </c>
      <c r="N922" s="5">
        <f t="shared" si="221"/>
        <v>-5.294281519904865E-8</v>
      </c>
      <c r="O922" s="4">
        <f>SUM($N$54:N922)*0.1+$O$30</f>
        <v>-7.4817204136581329E-6</v>
      </c>
      <c r="P922" s="4">
        <f>SUM($O$235:O922)</f>
        <v>1.2276826473837951E-4</v>
      </c>
      <c r="Q922" s="5">
        <f t="shared" si="222"/>
        <v>-1.2841556570380366E-7</v>
      </c>
      <c r="R922" s="4">
        <f>SUM($Q$54:Q922)*0.1+$O$8</f>
        <v>-8.6849009554861061E-5</v>
      </c>
      <c r="S922" s="4">
        <f>SUM($R$235:R922)</f>
        <v>1.4672064327046256E-3</v>
      </c>
      <c r="T922">
        <f t="shared" si="223"/>
        <v>8.7170675120756616E-5</v>
      </c>
      <c r="U922">
        <f t="shared" si="224"/>
        <v>1.4723337811096728E-3</v>
      </c>
      <c r="X922" s="1"/>
    </row>
    <row r="923" spans="1:24" x14ac:dyDescent="0.25">
      <c r="A923" s="7"/>
      <c r="B923">
        <f t="shared" si="209"/>
        <v>86.899999999999338</v>
      </c>
      <c r="C923">
        <f t="shared" si="210"/>
        <v>0</v>
      </c>
      <c r="D923">
        <f t="shared" si="211"/>
        <v>1141.3195647927887</v>
      </c>
      <c r="E923">
        <f t="shared" si="212"/>
        <v>-470.54008188738692</v>
      </c>
      <c r="F923">
        <f t="shared" si="213"/>
        <v>0</v>
      </c>
      <c r="G923">
        <f t="shared" si="214"/>
        <v>752.86413102013103</v>
      </c>
      <c r="H923">
        <f t="shared" si="215"/>
        <v>1826.1113036692259</v>
      </c>
      <c r="I923">
        <f t="shared" si="216"/>
        <v>1975.2181887490851</v>
      </c>
      <c r="J923" s="41">
        <f t="shared" si="217"/>
        <v>1234.5113679676626</v>
      </c>
      <c r="K923">
        <f t="shared" si="218"/>
        <v>0.74516323182088828</v>
      </c>
      <c r="L923">
        <f t="shared" si="219"/>
        <v>0</v>
      </c>
      <c r="M923" s="41">
        <f t="shared" si="220"/>
        <v>0.74516323182088828</v>
      </c>
      <c r="N923" s="5">
        <f t="shared" si="221"/>
        <v>-4.9828531952047075E-8</v>
      </c>
      <c r="O923" s="4">
        <f>SUM($N$54:N923)*0.1+$O$30</f>
        <v>-7.4867032668533362E-6</v>
      </c>
      <c r="P923" s="4">
        <f>SUM($O$235:O923)</f>
        <v>1.1528156147152617E-4</v>
      </c>
      <c r="Q923" s="5">
        <f t="shared" si="222"/>
        <v>-1.2086170889770189E-7</v>
      </c>
      <c r="R923" s="4">
        <f>SUM($Q$54:Q923)*0.1+$O$8</f>
        <v>-8.6861095725750793E-5</v>
      </c>
      <c r="S923" s="4">
        <f>SUM($R$235:R923)</f>
        <v>1.3803453369788748E-3</v>
      </c>
      <c r="T923">
        <f t="shared" si="223"/>
        <v>8.7183144451688345E-5</v>
      </c>
      <c r="U923">
        <f t="shared" si="224"/>
        <v>1.3851509259768904E-3</v>
      </c>
      <c r="X923" s="1"/>
    </row>
    <row r="924" spans="1:24" x14ac:dyDescent="0.25">
      <c r="A924" s="7"/>
      <c r="B924">
        <f t="shared" si="209"/>
        <v>86.999999999999332</v>
      </c>
      <c r="C924">
        <f t="shared" si="210"/>
        <v>0</v>
      </c>
      <c r="D924">
        <f t="shared" si="211"/>
        <v>1141.3195647927887</v>
      </c>
      <c r="E924">
        <f t="shared" si="212"/>
        <v>-470.54008188738692</v>
      </c>
      <c r="F924">
        <f t="shared" si="213"/>
        <v>0</v>
      </c>
      <c r="G924">
        <f t="shared" si="214"/>
        <v>705.81012283139353</v>
      </c>
      <c r="H924">
        <f t="shared" si="215"/>
        <v>1711.9793471899429</v>
      </c>
      <c r="I924">
        <f t="shared" si="216"/>
        <v>1851.7670519523156</v>
      </c>
      <c r="J924" s="41">
        <f t="shared" si="217"/>
        <v>1234.5113679676626</v>
      </c>
      <c r="K924">
        <f t="shared" si="218"/>
        <v>0.6985905298321009</v>
      </c>
      <c r="L924">
        <f t="shared" si="219"/>
        <v>0</v>
      </c>
      <c r="M924" s="41">
        <f t="shared" si="220"/>
        <v>0.6985905298321009</v>
      </c>
      <c r="N924" s="5">
        <f t="shared" si="221"/>
        <v>-4.6714248705045506E-8</v>
      </c>
      <c r="O924" s="4">
        <f>SUM($N$54:N924)*0.1+$O$30</f>
        <v>-7.4913746917238402E-6</v>
      </c>
      <c r="P924" s="4">
        <f>SUM($O$235:O924)</f>
        <v>1.0779018677980233E-4</v>
      </c>
      <c r="Q924" s="5">
        <f t="shared" si="222"/>
        <v>-1.133078520915984E-7</v>
      </c>
      <c r="R924" s="4">
        <f>SUM($Q$54:Q924)*0.1+$O$8</f>
        <v>-8.687242651095995E-5</v>
      </c>
      <c r="S924" s="4">
        <f>SUM($R$235:R924)</f>
        <v>1.2934729104679148E-3</v>
      </c>
      <c r="T924">
        <f t="shared" si="223"/>
        <v>8.7194834610049805E-5</v>
      </c>
      <c r="U924">
        <f t="shared" si="224"/>
        <v>1.2979564301163436E-3</v>
      </c>
      <c r="X924" s="1"/>
    </row>
    <row r="925" spans="1:24" x14ac:dyDescent="0.25">
      <c r="A925" s="7"/>
      <c r="B925">
        <f t="shared" si="209"/>
        <v>87.099999999999326</v>
      </c>
      <c r="C925">
        <f t="shared" si="210"/>
        <v>0</v>
      </c>
      <c r="D925">
        <f t="shared" si="211"/>
        <v>1141.3195647927887</v>
      </c>
      <c r="E925">
        <f t="shared" si="212"/>
        <v>-470.54008188738692</v>
      </c>
      <c r="F925">
        <f t="shared" si="213"/>
        <v>0</v>
      </c>
      <c r="G925">
        <f t="shared" si="214"/>
        <v>658.75611464265967</v>
      </c>
      <c r="H925">
        <f t="shared" si="215"/>
        <v>1597.8473907106854</v>
      </c>
      <c r="I925">
        <f t="shared" si="216"/>
        <v>1728.315915155571</v>
      </c>
      <c r="J925" s="41">
        <f t="shared" si="217"/>
        <v>1234.5113679676626</v>
      </c>
      <c r="K925">
        <f t="shared" si="218"/>
        <v>0.65201782784332307</v>
      </c>
      <c r="L925">
        <f t="shared" si="219"/>
        <v>0</v>
      </c>
      <c r="M925" s="41">
        <f t="shared" si="220"/>
        <v>0.65201782784332307</v>
      </c>
      <c r="N925" s="5">
        <f t="shared" si="221"/>
        <v>-4.3599965458044169E-8</v>
      </c>
      <c r="O925" s="4">
        <f>SUM($N$54:N925)*0.1+$O$30</f>
        <v>-7.495734688269645E-6</v>
      </c>
      <c r="P925" s="4">
        <f>SUM($O$235:O925)</f>
        <v>1.0029445209153268E-4</v>
      </c>
      <c r="Q925" s="5">
        <f t="shared" si="222"/>
        <v>-1.0575399528549661E-7</v>
      </c>
      <c r="R925" s="4">
        <f>SUM($Q$54:Q925)*0.1+$O$8</f>
        <v>-8.6883001910488479E-5</v>
      </c>
      <c r="S925" s="4">
        <f>SUM($R$235:R925)</f>
        <v>1.2065899085574262E-3</v>
      </c>
      <c r="T925">
        <f t="shared" si="223"/>
        <v>8.7205745564698171E-5</v>
      </c>
      <c r="U925">
        <f t="shared" si="224"/>
        <v>1.2107510828213036E-3</v>
      </c>
      <c r="X925" s="1"/>
    </row>
    <row r="926" spans="1:24" x14ac:dyDescent="0.25">
      <c r="A926" s="7"/>
      <c r="B926">
        <f t="shared" si="209"/>
        <v>87.199999999999321</v>
      </c>
      <c r="C926">
        <f t="shared" si="210"/>
        <v>0</v>
      </c>
      <c r="D926">
        <f t="shared" si="211"/>
        <v>1141.3195647927887</v>
      </c>
      <c r="E926">
        <f t="shared" si="212"/>
        <v>-470.54008188738692</v>
      </c>
      <c r="F926">
        <f t="shared" si="213"/>
        <v>0</v>
      </c>
      <c r="G926">
        <f t="shared" si="214"/>
        <v>611.70210645392217</v>
      </c>
      <c r="H926">
        <f t="shared" si="215"/>
        <v>1483.7154342313988</v>
      </c>
      <c r="I926">
        <f t="shared" si="216"/>
        <v>1604.864778358798</v>
      </c>
      <c r="J926" s="41">
        <f t="shared" si="217"/>
        <v>1234.5113679676626</v>
      </c>
      <c r="K926">
        <f t="shared" si="218"/>
        <v>0.60544512585453447</v>
      </c>
      <c r="L926">
        <f t="shared" si="219"/>
        <v>0</v>
      </c>
      <c r="M926" s="41">
        <f t="shared" si="220"/>
        <v>0.60544512585453447</v>
      </c>
      <c r="N926" s="5">
        <f t="shared" si="221"/>
        <v>-4.04856822110426E-8</v>
      </c>
      <c r="O926" s="4">
        <f>SUM($N$54:N926)*0.1+$O$30</f>
        <v>-7.4997832564907489E-6</v>
      </c>
      <c r="P926" s="4">
        <f>SUM($O$235:O926)</f>
        <v>9.2794668835041936E-5</v>
      </c>
      <c r="Q926" s="5">
        <f t="shared" si="222"/>
        <v>-9.8200138479392885E-8</v>
      </c>
      <c r="R926" s="4">
        <f>SUM($Q$54:Q926)*0.1+$O$8</f>
        <v>-8.6892821924336433E-5</v>
      </c>
      <c r="S926" s="4">
        <f>SUM($R$235:R926)</f>
        <v>1.1196970866330898E-3</v>
      </c>
      <c r="T926">
        <f t="shared" si="223"/>
        <v>8.7215877286585727E-5</v>
      </c>
      <c r="U926">
        <f t="shared" si="224"/>
        <v>1.1235356765046823E-3</v>
      </c>
      <c r="X926" s="1"/>
    </row>
    <row r="927" spans="1:24" x14ac:dyDescent="0.25">
      <c r="A927" s="7"/>
      <c r="B927">
        <f t="shared" si="209"/>
        <v>87.299999999999315</v>
      </c>
      <c r="C927">
        <f t="shared" si="210"/>
        <v>0</v>
      </c>
      <c r="D927">
        <f t="shared" si="211"/>
        <v>1141.3195647927887</v>
      </c>
      <c r="E927">
        <f t="shared" si="212"/>
        <v>-470.54008188738692</v>
      </c>
      <c r="F927">
        <f t="shared" si="213"/>
        <v>0</v>
      </c>
      <c r="G927">
        <f t="shared" si="214"/>
        <v>564.64809826518831</v>
      </c>
      <c r="H927">
        <f t="shared" si="215"/>
        <v>1369.5834777521122</v>
      </c>
      <c r="I927">
        <f t="shared" si="216"/>
        <v>1481.4136415620264</v>
      </c>
      <c r="J927" s="41">
        <f t="shared" si="217"/>
        <v>1234.5113679676626</v>
      </c>
      <c r="K927">
        <f t="shared" si="218"/>
        <v>0.55887242386574643</v>
      </c>
      <c r="L927">
        <f t="shared" si="219"/>
        <v>0</v>
      </c>
      <c r="M927" s="41">
        <f t="shared" si="220"/>
        <v>0.55887242386574643</v>
      </c>
      <c r="N927" s="5">
        <f t="shared" si="221"/>
        <v>-3.7371398964041263E-8</v>
      </c>
      <c r="O927" s="4">
        <f>SUM($N$54:N927)*0.1+$O$30</f>
        <v>-7.5035203963871535E-6</v>
      </c>
      <c r="P927" s="4">
        <f>SUM($O$235:O927)</f>
        <v>8.5291148438654781E-5</v>
      </c>
      <c r="Q927" s="5">
        <f t="shared" si="222"/>
        <v>-9.0646281673289169E-8</v>
      </c>
      <c r="R927" s="4">
        <f>SUM($Q$54:Q927)*0.1+$O$8</f>
        <v>-8.6901886552503786E-5</v>
      </c>
      <c r="S927" s="4">
        <f>SUM($R$235:R927)</f>
        <v>1.032795200080586E-3</v>
      </c>
      <c r="T927">
        <f t="shared" si="223"/>
        <v>8.7225229748755806E-5</v>
      </c>
      <c r="U927">
        <f t="shared" si="224"/>
        <v>1.0363110080045866E-3</v>
      </c>
      <c r="X927" s="1"/>
    </row>
    <row r="928" spans="1:24" x14ac:dyDescent="0.25">
      <c r="A928" s="7"/>
      <c r="B928">
        <f t="shared" si="209"/>
        <v>87.399999999999309</v>
      </c>
      <c r="C928">
        <f t="shared" si="210"/>
        <v>0</v>
      </c>
      <c r="D928">
        <f t="shared" si="211"/>
        <v>1141.3195647927887</v>
      </c>
      <c r="E928">
        <f t="shared" si="212"/>
        <v>-470.54008188738692</v>
      </c>
      <c r="F928">
        <f t="shared" si="213"/>
        <v>0</v>
      </c>
      <c r="G928">
        <f t="shared" si="214"/>
        <v>517.59409007645081</v>
      </c>
      <c r="H928">
        <f t="shared" si="215"/>
        <v>1255.4515212728547</v>
      </c>
      <c r="I928">
        <f t="shared" si="216"/>
        <v>1357.9625047652805</v>
      </c>
      <c r="J928" s="41">
        <f t="shared" si="217"/>
        <v>1234.5113679676626</v>
      </c>
      <c r="K928">
        <f t="shared" si="218"/>
        <v>0.51229972187696804</v>
      </c>
      <c r="L928">
        <f t="shared" si="219"/>
        <v>0</v>
      </c>
      <c r="M928" s="41">
        <f t="shared" si="220"/>
        <v>0.51229972187696804</v>
      </c>
      <c r="N928" s="5">
        <f t="shared" si="221"/>
        <v>-3.4257115717039695E-8</v>
      </c>
      <c r="O928" s="4">
        <f>SUM($N$54:N928)*0.1+$O$30</f>
        <v>-7.5069461079588588E-6</v>
      </c>
      <c r="P928" s="4">
        <f>SUM($O$235:O928)</f>
        <v>7.7784202330695925E-5</v>
      </c>
      <c r="Q928" s="5">
        <f t="shared" si="222"/>
        <v>-8.3092424867187372E-8</v>
      </c>
      <c r="R928" s="4">
        <f>SUM($Q$54:Q928)*0.1+$O$8</f>
        <v>-8.6910195794990511E-5</v>
      </c>
      <c r="S928" s="4">
        <f>SUM($R$235:R928)</f>
        <v>9.4588500428559547E-4</v>
      </c>
      <c r="T928">
        <f t="shared" si="223"/>
        <v>8.7233802926339196E-5</v>
      </c>
      <c r="U928">
        <f t="shared" si="224"/>
        <v>9.4907788061074502E-4</v>
      </c>
      <c r="X928" s="1"/>
    </row>
    <row r="929" spans="1:24" x14ac:dyDescent="0.25">
      <c r="A929" s="7"/>
      <c r="B929">
        <f t="shared" si="209"/>
        <v>87.499999999999304</v>
      </c>
      <c r="C929">
        <f t="shared" si="210"/>
        <v>0</v>
      </c>
      <c r="D929">
        <f t="shared" si="211"/>
        <v>1141.3195647927887</v>
      </c>
      <c r="E929">
        <f t="shared" si="212"/>
        <v>-470.54008188738692</v>
      </c>
      <c r="F929">
        <f t="shared" si="213"/>
        <v>0</v>
      </c>
      <c r="G929">
        <f t="shared" si="214"/>
        <v>470.54008188771695</v>
      </c>
      <c r="H929">
        <f t="shared" si="215"/>
        <v>1141.3195647935681</v>
      </c>
      <c r="I929">
        <f t="shared" si="216"/>
        <v>1234.5113679685089</v>
      </c>
      <c r="J929" s="41">
        <f t="shared" si="217"/>
        <v>1234.5113679676626</v>
      </c>
      <c r="K929">
        <f t="shared" si="218"/>
        <v>0.46572701988817994</v>
      </c>
      <c r="L929">
        <f t="shared" si="219"/>
        <v>0</v>
      </c>
      <c r="M929" s="41">
        <f t="shared" si="220"/>
        <v>0.46572701988817994</v>
      </c>
      <c r="N929" s="5">
        <f t="shared" si="221"/>
        <v>-3.1142832470038364E-8</v>
      </c>
      <c r="O929" s="4">
        <f>SUM($N$54:N929)*0.1+$O$30</f>
        <v>-7.5100603912058615E-6</v>
      </c>
      <c r="P929" s="4">
        <f>SUM($O$235:O929)</f>
        <v>7.0274141939490067E-5</v>
      </c>
      <c r="Q929" s="5">
        <f t="shared" si="222"/>
        <v>-7.5538568061083656E-8</v>
      </c>
      <c r="R929" s="4">
        <f>SUM($Q$54:Q929)*0.1+$O$8</f>
        <v>-8.6917749651796634E-5</v>
      </c>
      <c r="S929" s="4">
        <f>SUM($R$235:R929)</f>
        <v>8.5896725463379883E-4</v>
      </c>
      <c r="T929">
        <f t="shared" si="223"/>
        <v>8.7241596796550858E-5</v>
      </c>
      <c r="U929">
        <f t="shared" si="224"/>
        <v>8.6183710732275676E-4</v>
      </c>
      <c r="X929" s="1"/>
    </row>
    <row r="930" spans="1:24" x14ac:dyDescent="0.25">
      <c r="A930" s="7"/>
      <c r="B930">
        <f t="shared" si="209"/>
        <v>87.599999999999298</v>
      </c>
      <c r="C930">
        <f t="shared" si="210"/>
        <v>0</v>
      </c>
      <c r="D930">
        <f t="shared" si="211"/>
        <v>1141.3195647927887</v>
      </c>
      <c r="E930">
        <f t="shared" si="212"/>
        <v>-470.54008188738692</v>
      </c>
      <c r="F930">
        <f t="shared" si="213"/>
        <v>0</v>
      </c>
      <c r="G930">
        <f t="shared" si="214"/>
        <v>423.48607369897945</v>
      </c>
      <c r="H930">
        <f t="shared" si="215"/>
        <v>1027.1876083143106</v>
      </c>
      <c r="I930">
        <f t="shared" si="216"/>
        <v>1111.0602311717628</v>
      </c>
      <c r="J930" s="41">
        <f t="shared" si="217"/>
        <v>1234.5113679676626</v>
      </c>
      <c r="K930">
        <f t="shared" si="218"/>
        <v>0.41915431789940144</v>
      </c>
      <c r="L930">
        <f t="shared" si="219"/>
        <v>0</v>
      </c>
      <c r="M930" s="41">
        <f t="shared" si="220"/>
        <v>0.41915431789940144</v>
      </c>
      <c r="N930" s="5">
        <f t="shared" si="221"/>
        <v>-2.8028549223036789E-8</v>
      </c>
      <c r="O930" s="4">
        <f>SUM($N$54:N930)*0.1+$O$30</f>
        <v>-7.5128632461281666E-6</v>
      </c>
      <c r="P930" s="4">
        <f>SUM($O$235:O930)</f>
        <v>6.2761278693361904E-5</v>
      </c>
      <c r="Q930" s="5">
        <f t="shared" si="222"/>
        <v>-6.7984711254981872E-8</v>
      </c>
      <c r="R930" s="4">
        <f>SUM($Q$54:Q930)*0.1+$O$8</f>
        <v>-8.6924548122922155E-5</v>
      </c>
      <c r="S930" s="4">
        <f>SUM($R$235:R930)</f>
        <v>7.7204270651087662E-4</v>
      </c>
      <c r="T930">
        <f t="shared" si="223"/>
        <v>8.7248611338686842E-5</v>
      </c>
      <c r="U930">
        <f t="shared" si="224"/>
        <v>7.7458951631161738E-4</v>
      </c>
      <c r="X930" s="1"/>
    </row>
    <row r="931" spans="1:24" x14ac:dyDescent="0.25">
      <c r="A931" s="7"/>
      <c r="B931">
        <f t="shared" si="209"/>
        <v>87.699999999999292</v>
      </c>
      <c r="C931">
        <f t="shared" si="210"/>
        <v>0</v>
      </c>
      <c r="D931">
        <f t="shared" si="211"/>
        <v>1141.3195647927887</v>
      </c>
      <c r="E931">
        <f t="shared" si="212"/>
        <v>-470.54008188738692</v>
      </c>
      <c r="F931">
        <f t="shared" si="213"/>
        <v>0</v>
      </c>
      <c r="G931">
        <f t="shared" si="214"/>
        <v>376.43206551024196</v>
      </c>
      <c r="H931">
        <f t="shared" si="215"/>
        <v>913.05565183502404</v>
      </c>
      <c r="I931">
        <f t="shared" si="216"/>
        <v>987.60909437498992</v>
      </c>
      <c r="J931" s="41">
        <f t="shared" si="217"/>
        <v>1234.5113679676626</v>
      </c>
      <c r="K931">
        <f t="shared" si="218"/>
        <v>0.3725816159106129</v>
      </c>
      <c r="L931">
        <f t="shared" si="219"/>
        <v>0</v>
      </c>
      <c r="M931" s="41">
        <f t="shared" si="220"/>
        <v>0.3725816159106129</v>
      </c>
      <c r="N931" s="5">
        <f t="shared" si="221"/>
        <v>-2.4914265976035217E-8</v>
      </c>
      <c r="O931" s="4">
        <f>SUM($N$54:N931)*0.1+$O$30</f>
        <v>-7.5153546727257691E-6</v>
      </c>
      <c r="P931" s="4">
        <f>SUM($O$235:O931)</f>
        <v>5.5245924020636133E-5</v>
      </c>
      <c r="Q931" s="5">
        <f t="shared" si="222"/>
        <v>-6.0430854448878142E-8</v>
      </c>
      <c r="R931" s="4">
        <f>SUM($Q$54:Q931)*0.1+$O$8</f>
        <v>-8.6930591208367048E-5</v>
      </c>
      <c r="S931" s="4">
        <f>SUM($R$235:R931)</f>
        <v>6.851121153025096E-4</v>
      </c>
      <c r="T931">
        <f t="shared" si="223"/>
        <v>8.7254846534121436E-5</v>
      </c>
      <c r="U931">
        <f t="shared" si="224"/>
        <v>6.8733596054271239E-4</v>
      </c>
      <c r="X931" s="1"/>
    </row>
    <row r="932" spans="1:24" x14ac:dyDescent="0.25">
      <c r="A932" s="7"/>
      <c r="B932">
        <f t="shared" si="209"/>
        <v>87.799999999999287</v>
      </c>
      <c r="C932">
        <f t="shared" si="210"/>
        <v>0</v>
      </c>
      <c r="D932">
        <f t="shared" si="211"/>
        <v>1141.3195647927887</v>
      </c>
      <c r="E932">
        <f t="shared" si="212"/>
        <v>-470.54008188738692</v>
      </c>
      <c r="F932">
        <f t="shared" si="213"/>
        <v>0</v>
      </c>
      <c r="G932">
        <f t="shared" si="214"/>
        <v>329.37805732150809</v>
      </c>
      <c r="H932">
        <f t="shared" si="215"/>
        <v>798.92369535577018</v>
      </c>
      <c r="I932">
        <f t="shared" si="216"/>
        <v>864.15795757824867</v>
      </c>
      <c r="J932" s="41">
        <f t="shared" si="217"/>
        <v>1234.5113679676626</v>
      </c>
      <c r="K932">
        <f t="shared" si="218"/>
        <v>0.32600891392183629</v>
      </c>
      <c r="L932">
        <f t="shared" si="219"/>
        <v>0</v>
      </c>
      <c r="M932" s="41">
        <f t="shared" si="220"/>
        <v>0.32600891392183629</v>
      </c>
      <c r="N932" s="5">
        <f t="shared" si="221"/>
        <v>-2.1799982729033883E-8</v>
      </c>
      <c r="O932" s="4">
        <f>SUM($N$54:N932)*0.1+$O$30</f>
        <v>-7.5175346709986724E-6</v>
      </c>
      <c r="P932" s="4">
        <f>SUM($O$235:O932)</f>
        <v>4.7728389349637459E-5</v>
      </c>
      <c r="Q932" s="5">
        <f t="shared" si="222"/>
        <v>-5.2876997642776597E-8</v>
      </c>
      <c r="R932" s="4">
        <f>SUM($Q$54:Q932)*0.1+$O$8</f>
        <v>-8.693587890813134E-5</v>
      </c>
      <c r="S932" s="4">
        <f>SUM($R$235:R932)</f>
        <v>5.9817623639437821E-4</v>
      </c>
      <c r="T932">
        <f t="shared" si="223"/>
        <v>8.726030236630482E-5</v>
      </c>
      <c r="U932">
        <f t="shared" si="224"/>
        <v>6.0007733579669012E-4</v>
      </c>
      <c r="X932" s="1"/>
    </row>
    <row r="933" spans="1:24" x14ac:dyDescent="0.25">
      <c r="A933" s="7"/>
      <c r="B933">
        <f t="shared" si="209"/>
        <v>87.899999999999281</v>
      </c>
      <c r="C933">
        <f t="shared" si="210"/>
        <v>0</v>
      </c>
      <c r="D933">
        <f t="shared" si="211"/>
        <v>1141.3195647927887</v>
      </c>
      <c r="E933">
        <f t="shared" si="212"/>
        <v>-470.54008188738692</v>
      </c>
      <c r="F933">
        <f t="shared" si="213"/>
        <v>0</v>
      </c>
      <c r="G933">
        <f t="shared" si="214"/>
        <v>282.3240491327706</v>
      </c>
      <c r="H933">
        <f t="shared" si="215"/>
        <v>684.79173887648358</v>
      </c>
      <c r="I933">
        <f t="shared" si="216"/>
        <v>740.7068207814757</v>
      </c>
      <c r="J933" s="41">
        <f t="shared" si="217"/>
        <v>1234.5113679676626</v>
      </c>
      <c r="K933">
        <f t="shared" si="218"/>
        <v>0.27943621193304768</v>
      </c>
      <c r="L933">
        <f t="shared" si="219"/>
        <v>0</v>
      </c>
      <c r="M933" s="41">
        <f t="shared" si="220"/>
        <v>0.27943621193304768</v>
      </c>
      <c r="N933" s="5">
        <f t="shared" si="221"/>
        <v>-1.8685699482032311E-8</v>
      </c>
      <c r="O933" s="4">
        <f>SUM($N$54:N933)*0.1+$O$30</f>
        <v>-7.5194032409468764E-6</v>
      </c>
      <c r="P933" s="4">
        <f>SUM($O$235:O933)</f>
        <v>4.0208986108690586E-5</v>
      </c>
      <c r="Q933" s="5">
        <f t="shared" si="222"/>
        <v>-4.5323140836672874E-8</v>
      </c>
      <c r="R933" s="4">
        <f>SUM($Q$54:Q933)*0.1+$O$8</f>
        <v>-8.6940411222215003E-5</v>
      </c>
      <c r="S933" s="4">
        <f>SUM($R$235:R933)</f>
        <v>5.112358251721632E-4</v>
      </c>
      <c r="T933">
        <f t="shared" si="223"/>
        <v>8.7264978820760688E-5</v>
      </c>
      <c r="U933">
        <f t="shared" si="224"/>
        <v>5.1281461709213347E-4</v>
      </c>
      <c r="X933" s="1"/>
    </row>
    <row r="934" spans="1:24" x14ac:dyDescent="0.25">
      <c r="A934" s="7"/>
      <c r="B934">
        <f t="shared" si="209"/>
        <v>87.999999999999275</v>
      </c>
      <c r="C934">
        <f t="shared" si="210"/>
        <v>0</v>
      </c>
      <c r="D934">
        <f t="shared" si="211"/>
        <v>1141.3195647927887</v>
      </c>
      <c r="E934">
        <f t="shared" si="212"/>
        <v>-470.54008188738692</v>
      </c>
      <c r="F934">
        <f t="shared" si="213"/>
        <v>0</v>
      </c>
      <c r="G934">
        <f t="shared" si="214"/>
        <v>235.27004094403674</v>
      </c>
      <c r="H934">
        <f t="shared" si="215"/>
        <v>570.65978239722608</v>
      </c>
      <c r="I934">
        <f t="shared" si="216"/>
        <v>617.25568398473104</v>
      </c>
      <c r="J934" s="41">
        <f t="shared" si="217"/>
        <v>1234.5113679676626</v>
      </c>
      <c r="K934">
        <f t="shared" si="218"/>
        <v>0.23286350994426974</v>
      </c>
      <c r="L934">
        <f t="shared" si="219"/>
        <v>0</v>
      </c>
      <c r="M934" s="41">
        <f t="shared" si="220"/>
        <v>0.23286350994426974</v>
      </c>
      <c r="N934" s="5">
        <f t="shared" si="221"/>
        <v>-1.5571416235030978E-8</v>
      </c>
      <c r="O934" s="4">
        <f>SUM($N$54:N934)*0.1+$O$30</f>
        <v>-7.5209603825703777E-6</v>
      </c>
      <c r="P934" s="4">
        <f>SUM($O$235:O934)</f>
        <v>3.2688025726120205E-5</v>
      </c>
      <c r="Q934" s="5">
        <f t="shared" si="222"/>
        <v>-3.7769284030571083E-8</v>
      </c>
      <c r="R934" s="4">
        <f>SUM($Q$54:Q934)*0.1+$O$8</f>
        <v>-8.6944188150618064E-5</v>
      </c>
      <c r="S934" s="4">
        <f>SUM($R$235:R934)</f>
        <v>4.2429163702154514E-4</v>
      </c>
      <c r="T934">
        <f t="shared" si="223"/>
        <v>8.7268875885084424E-5</v>
      </c>
      <c r="U934">
        <f t="shared" si="224"/>
        <v>4.2554893992617827E-4</v>
      </c>
      <c r="X934" s="1"/>
    </row>
    <row r="935" spans="1:24" x14ac:dyDescent="0.25">
      <c r="A935" s="7"/>
      <c r="B935">
        <f t="shared" si="209"/>
        <v>88.09999999999927</v>
      </c>
      <c r="C935">
        <f t="shared" si="210"/>
        <v>0</v>
      </c>
      <c r="D935">
        <f t="shared" si="211"/>
        <v>1141.3195647927887</v>
      </c>
      <c r="E935">
        <f t="shared" si="212"/>
        <v>-470.54008188738692</v>
      </c>
      <c r="F935">
        <f t="shared" si="213"/>
        <v>0</v>
      </c>
      <c r="G935">
        <f t="shared" si="214"/>
        <v>188.21603275529924</v>
      </c>
      <c r="H935">
        <f t="shared" si="215"/>
        <v>456.52782591793948</v>
      </c>
      <c r="I935">
        <f t="shared" si="216"/>
        <v>493.80454718795812</v>
      </c>
      <c r="J935" s="41">
        <f t="shared" si="217"/>
        <v>1234.5113679676626</v>
      </c>
      <c r="K935">
        <f t="shared" si="218"/>
        <v>0.18629080795548117</v>
      </c>
      <c r="L935">
        <f t="shared" si="219"/>
        <v>0</v>
      </c>
      <c r="M935" s="41">
        <f t="shared" si="220"/>
        <v>0.18629080795548117</v>
      </c>
      <c r="N935" s="5">
        <f t="shared" si="221"/>
        <v>-1.2457132988029406E-8</v>
      </c>
      <c r="O935" s="4">
        <f>SUM($N$54:N935)*0.1+$O$30</f>
        <v>-7.5222060958691815E-6</v>
      </c>
      <c r="P935" s="4">
        <f>SUM($O$235:O935)</f>
        <v>2.5165819630251023E-5</v>
      </c>
      <c r="Q935" s="5">
        <f t="shared" si="222"/>
        <v>-3.0215427224467367E-8</v>
      </c>
      <c r="R935" s="4">
        <f>SUM($Q$54:Q935)*0.1+$O$8</f>
        <v>-8.6947209693340524E-5</v>
      </c>
      <c r="S935" s="4">
        <f>SUM($R$235:R935)</f>
        <v>3.3734442732820462E-4</v>
      </c>
      <c r="T935">
        <f t="shared" si="223"/>
        <v>8.7271993548941346E-5</v>
      </c>
      <c r="U935">
        <f t="shared" si="224"/>
        <v>3.3828180726586029E-4</v>
      </c>
      <c r="X935" s="1"/>
    </row>
    <row r="936" spans="1:24" x14ac:dyDescent="0.25">
      <c r="A936" s="7"/>
      <c r="B936">
        <f t="shared" si="209"/>
        <v>88.199999999999264</v>
      </c>
      <c r="C936">
        <f t="shared" si="210"/>
        <v>0</v>
      </c>
      <c r="D936">
        <f t="shared" si="211"/>
        <v>1141.3195647927887</v>
      </c>
      <c r="E936">
        <f t="shared" si="212"/>
        <v>-470.54008188738692</v>
      </c>
      <c r="F936">
        <f t="shared" si="213"/>
        <v>0</v>
      </c>
      <c r="G936">
        <f t="shared" si="214"/>
        <v>141.16202456656174</v>
      </c>
      <c r="H936">
        <f t="shared" si="215"/>
        <v>342.39586943865288</v>
      </c>
      <c r="I936">
        <f t="shared" si="216"/>
        <v>370.35341039118515</v>
      </c>
      <c r="J936" s="41">
        <f t="shared" si="217"/>
        <v>1234.5113679676626</v>
      </c>
      <c r="K936">
        <f t="shared" si="218"/>
        <v>0.1397181059666926</v>
      </c>
      <c r="L936">
        <f t="shared" si="219"/>
        <v>0</v>
      </c>
      <c r="M936" s="41">
        <f t="shared" si="220"/>
        <v>0.1397181059666926</v>
      </c>
      <c r="N936" s="5">
        <f t="shared" si="221"/>
        <v>-9.3428497410278339E-9</v>
      </c>
      <c r="O936" s="4">
        <f>SUM($N$54:N936)*0.1+$O$30</f>
        <v>-7.5231403808432827E-6</v>
      </c>
      <c r="P936" s="4">
        <f>SUM($O$235:O936)</f>
        <v>1.7642679249407742E-5</v>
      </c>
      <c r="Q936" s="5">
        <f t="shared" si="222"/>
        <v>-2.2661570418363648E-8</v>
      </c>
      <c r="R936" s="4">
        <f>SUM($Q$54:Q936)*0.1+$O$8</f>
        <v>-8.6949475850382356E-5</v>
      </c>
      <c r="S936" s="4">
        <f>SUM($R$235:R936)</f>
        <v>2.5039495147782223E-4</v>
      </c>
      <c r="T936">
        <f t="shared" si="223"/>
        <v>8.7274331804065389E-5</v>
      </c>
      <c r="U936">
        <f t="shared" si="224"/>
        <v>2.5101572830537618E-4</v>
      </c>
      <c r="X936" s="1"/>
    </row>
    <row r="937" spans="1:24" x14ac:dyDescent="0.25">
      <c r="A937" s="7"/>
      <c r="B937">
        <f t="shared" si="209"/>
        <v>88.299999999999258</v>
      </c>
      <c r="C937">
        <f t="shared" si="210"/>
        <v>0</v>
      </c>
      <c r="D937">
        <f t="shared" si="211"/>
        <v>1141.3195647927887</v>
      </c>
      <c r="E937">
        <f t="shared" si="212"/>
        <v>-470.54008188738692</v>
      </c>
      <c r="F937">
        <f t="shared" si="213"/>
        <v>0</v>
      </c>
      <c r="G937">
        <f t="shared" si="214"/>
        <v>94.10801637782788</v>
      </c>
      <c r="H937">
        <f t="shared" si="215"/>
        <v>228.26391295939538</v>
      </c>
      <c r="I937">
        <f t="shared" si="216"/>
        <v>246.90227359444052</v>
      </c>
      <c r="J937" s="41">
        <f t="shared" si="217"/>
        <v>1234.5113679676626</v>
      </c>
      <c r="K937">
        <f t="shared" si="218"/>
        <v>9.3145403977914681E-2</v>
      </c>
      <c r="L937">
        <f t="shared" si="219"/>
        <v>0</v>
      </c>
      <c r="M937" s="41">
        <f t="shared" si="220"/>
        <v>9.3145403977914681E-2</v>
      </c>
      <c r="N937" s="5">
        <f t="shared" si="221"/>
        <v>-6.228566494026501E-9</v>
      </c>
      <c r="O937" s="4">
        <f>SUM($N$54:N937)*0.1+$O$30</f>
        <v>-7.5237632374926863E-6</v>
      </c>
      <c r="P937" s="4">
        <f>SUM($O$235:O937)</f>
        <v>1.0118916011915056E-5</v>
      </c>
      <c r="Q937" s="5">
        <f t="shared" si="222"/>
        <v>-1.5107713612261854E-8</v>
      </c>
      <c r="R937" s="4">
        <f>SUM($Q$54:Q937)*0.1+$O$8</f>
        <v>-8.6950986621743586E-5</v>
      </c>
      <c r="S937" s="4">
        <f>SUM($R$235:R937)</f>
        <v>1.6344396485607865E-4</v>
      </c>
      <c r="T937">
        <f t="shared" si="223"/>
        <v>8.7275890644257978E-5</v>
      </c>
      <c r="U937">
        <f t="shared" si="224"/>
        <v>1.6375689942451664E-4</v>
      </c>
      <c r="X937" s="1"/>
    </row>
    <row r="938" spans="1:24" x14ac:dyDescent="0.25">
      <c r="A938" s="7"/>
      <c r="B938">
        <f t="shared" si="209"/>
        <v>88.399999999999253</v>
      </c>
      <c r="C938">
        <f t="shared" si="210"/>
        <v>0</v>
      </c>
      <c r="D938">
        <f t="shared" si="211"/>
        <v>1141.3195647927887</v>
      </c>
      <c r="E938">
        <f t="shared" si="212"/>
        <v>-470.54008188738692</v>
      </c>
      <c r="F938">
        <f t="shared" si="213"/>
        <v>0</v>
      </c>
      <c r="G938">
        <f t="shared" si="214"/>
        <v>47.054008189090382</v>
      </c>
      <c r="H938">
        <f t="shared" si="215"/>
        <v>114.13195648010878</v>
      </c>
      <c r="I938">
        <f t="shared" si="216"/>
        <v>123.45113679766756</v>
      </c>
      <c r="J938" s="41">
        <f t="shared" si="217"/>
        <v>1234.5113679676626</v>
      </c>
      <c r="K938">
        <f t="shared" si="218"/>
        <v>4.6572701989126088E-2</v>
      </c>
      <c r="L938">
        <f t="shared" si="219"/>
        <v>0</v>
      </c>
      <c r="M938" s="41">
        <f t="shared" si="220"/>
        <v>4.6572701989126088E-2</v>
      </c>
      <c r="N938" s="5">
        <f t="shared" si="221"/>
        <v>-3.1142832470249286E-9</v>
      </c>
      <c r="O938" s="4">
        <f>SUM($N$54:N938)*0.1+$O$30</f>
        <v>-7.5240746658173889E-6</v>
      </c>
      <c r="P938" s="4">
        <f>SUM($O$235:O938)</f>
        <v>2.5948413460976671E-6</v>
      </c>
      <c r="Q938" s="5">
        <f t="shared" si="222"/>
        <v>-7.5538568061581347E-9</v>
      </c>
      <c r="R938" s="4">
        <f>SUM($Q$54:Q938)*0.1+$O$8</f>
        <v>-8.6951742007424187E-5</v>
      </c>
      <c r="S938" s="4">
        <f>SUM($R$235:R938)</f>
        <v>7.6492222848654459E-5</v>
      </c>
      <c r="T938">
        <f t="shared" si="223"/>
        <v>8.7276670065387192E-5</v>
      </c>
      <c r="U938">
        <f t="shared" si="224"/>
        <v>7.6536222522016547E-5</v>
      </c>
      <c r="X938" s="1"/>
    </row>
    <row r="939" spans="1:24" x14ac:dyDescent="0.25">
      <c r="A939" s="7"/>
      <c r="B939">
        <f t="shared" ref="B939:B940" si="225">B938+0.1</f>
        <v>88.499999999999247</v>
      </c>
      <c r="C939">
        <f t="shared" si="210"/>
        <v>0</v>
      </c>
      <c r="D939">
        <f t="shared" si="211"/>
        <v>1141.3195647927887</v>
      </c>
      <c r="E939">
        <f t="shared" si="212"/>
        <v>-470.54008188738692</v>
      </c>
      <c r="F939">
        <f t="shared" si="213"/>
        <v>0</v>
      </c>
      <c r="G939">
        <f t="shared" si="214"/>
        <v>3.5288394428789616E-10</v>
      </c>
      <c r="H939">
        <f t="shared" si="215"/>
        <v>8.5128704085946083E-10</v>
      </c>
      <c r="I939">
        <f t="shared" si="216"/>
        <v>9.2152954595685116E-10</v>
      </c>
      <c r="J939" s="41">
        <f t="shared" si="217"/>
        <v>1234.5113679676626</v>
      </c>
      <c r="K939">
        <f t="shared" si="218"/>
        <v>3.4765269912714147E-13</v>
      </c>
      <c r="L939">
        <f t="shared" si="219"/>
        <v>0</v>
      </c>
      <c r="M939" s="41">
        <f t="shared" si="220"/>
        <v>3.4765269912714147E-13</v>
      </c>
      <c r="N939" s="5">
        <f t="shared" si="221"/>
        <v>-2.3355726709264169E-20</v>
      </c>
      <c r="O939" s="4">
        <f>SUM($N$54:N939)*0.1+$O$30</f>
        <v>-7.5240746658173923E-6</v>
      </c>
      <c r="P939" s="4">
        <f>SUM($O$235:O939)</f>
        <v>-4.9292333197197252E-6</v>
      </c>
      <c r="Q939" s="5">
        <f t="shared" si="222"/>
        <v>-5.6342680927503258E-20</v>
      </c>
      <c r="R939" s="4">
        <f>SUM($Q$54:Q939)*0.1+$O$8</f>
        <v>-8.6951742007424187E-5</v>
      </c>
      <c r="S939" s="4">
        <f>SUM($R$235:R939)</f>
        <v>-1.0459519158769728E-5</v>
      </c>
      <c r="T939">
        <f t="shared" si="223"/>
        <v>8.7276670065387192E-5</v>
      </c>
      <c r="U939">
        <f t="shared" si="224"/>
        <v>1.1562823277768546E-5</v>
      </c>
      <c r="X939" s="1"/>
    </row>
    <row r="940" spans="1:24" x14ac:dyDescent="0.25">
      <c r="A940" s="7"/>
      <c r="B940">
        <f t="shared" si="225"/>
        <v>88.599999999999241</v>
      </c>
      <c r="C940">
        <f>ABS(C939+G12)</f>
        <v>0</v>
      </c>
      <c r="D940">
        <f>ABS(D939+B18)</f>
        <v>2.2737367544323206E-13</v>
      </c>
      <c r="E940">
        <f>ABS(E939+B19)</f>
        <v>5.6843418860808015E-14</v>
      </c>
      <c r="F940" s="195" t="s">
        <v>435</v>
      </c>
      <c r="G940">
        <f>ABS(G939)</f>
        <v>3.5288394428789616E-10</v>
      </c>
      <c r="H940">
        <f>ABS(H939)</f>
        <v>8.5128704085946083E-10</v>
      </c>
      <c r="J940" s="190"/>
      <c r="M940" s="41"/>
      <c r="N940" s="5"/>
      <c r="Q940" s="5"/>
      <c r="X940" s="1"/>
    </row>
    <row r="941" spans="1:24" x14ac:dyDescent="0.25">
      <c r="A941" s="7"/>
      <c r="B941" s="192" t="s">
        <v>108</v>
      </c>
      <c r="C941" s="192" t="s">
        <v>72</v>
      </c>
      <c r="D941" s="192" t="s">
        <v>109</v>
      </c>
      <c r="E941" s="192" t="s">
        <v>110</v>
      </c>
      <c r="F941" s="192" t="s">
        <v>112</v>
      </c>
      <c r="G941" s="192" t="s">
        <v>111</v>
      </c>
      <c r="H941" s="192" t="s">
        <v>117</v>
      </c>
      <c r="I941" s="192" t="s">
        <v>121</v>
      </c>
      <c r="J941" s="192" t="s">
        <v>122</v>
      </c>
      <c r="K941" s="192" t="s">
        <v>133</v>
      </c>
      <c r="L941" s="192" t="s">
        <v>134</v>
      </c>
      <c r="M941" s="192" t="s">
        <v>135</v>
      </c>
      <c r="N941" s="192"/>
      <c r="O941" s="192" t="s">
        <v>168</v>
      </c>
      <c r="P941" s="192" t="s">
        <v>169</v>
      </c>
      <c r="Q941" s="192" t="s">
        <v>276</v>
      </c>
      <c r="R941" s="192" t="s">
        <v>170</v>
      </c>
      <c r="S941" s="192" t="s">
        <v>171</v>
      </c>
      <c r="T941" s="192" t="s">
        <v>172</v>
      </c>
      <c r="U941" s="192" t="s">
        <v>173</v>
      </c>
      <c r="X941" s="1"/>
    </row>
    <row r="942" spans="1:24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2:AJ3"/>
    <mergeCell ref="M2:U3"/>
    <mergeCell ref="L8:N8"/>
    <mergeCell ref="R8:T8"/>
    <mergeCell ref="L30:N30"/>
    <mergeCell ref="R30:T30"/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</mergeCells>
  <conditionalFormatting sqref="B23 B25 B27">
    <cfRule type="containsText" dxfId="18" priority="17" operator="containsText" text="Oui">
      <formula>NOT(ISERROR(SEARCH("Oui",B23)))</formula>
    </cfRule>
  </conditionalFormatting>
  <conditionalFormatting sqref="B23 B25 B27">
    <cfRule type="containsText" dxfId="17" priority="15" operator="containsText" text="Non">
      <formula>NOT(ISERROR(SEARCH("Non",B23)))</formula>
    </cfRule>
    <cfRule type="containsText" dxfId="16" priority="16" operator="containsText" text="Oui">
      <formula>NOT(ISERROR(SEARCH("Oui",B23)))</formula>
    </cfRule>
  </conditionalFormatting>
  <conditionalFormatting sqref="B30">
    <cfRule type="cellIs" dxfId="15" priority="13" operator="equal">
      <formula>"Oui"</formula>
    </cfRule>
    <cfRule type="containsText" dxfId="14" priority="14" operator="containsText" text="Non">
      <formula>NOT(ISERROR(SEARCH("Non",B30)))</formula>
    </cfRule>
  </conditionalFormatting>
  <conditionalFormatting sqref="B21">
    <cfRule type="cellIs" dxfId="13" priority="11" operator="equal">
      <formula>"Non"</formula>
    </cfRule>
    <cfRule type="cellIs" dxfId="12" priority="12" operator="equal">
      <formula>"Oui"</formula>
    </cfRule>
  </conditionalFormatting>
  <conditionalFormatting sqref="A38:D38">
    <cfRule type="cellIs" dxfId="11" priority="5" operator="equal">
      <formula>"constante y' valide"</formula>
    </cfRule>
    <cfRule type="cellIs" dxfId="10" priority="9" operator="equal">
      <formula>"constante y' non valide"</formula>
    </cfRule>
    <cfRule type="cellIs" dxfId="9" priority="10" operator="equal">
      <formula>"""constante y' valide"""</formula>
    </cfRule>
  </conditionalFormatting>
  <conditionalFormatting sqref="A39:D39">
    <cfRule type="cellIs" dxfId="8" priority="6" operator="equal">
      <formula>"constante z' valide"</formula>
    </cfRule>
    <cfRule type="cellIs" dxfId="7" priority="7" operator="equal">
      <formula>"""constante z' valide"""</formula>
    </cfRule>
    <cfRule type="cellIs" dxfId="6" priority="8" operator="equal">
      <formula>"constante z' non valide"</formula>
    </cfRule>
  </conditionalFormatting>
  <conditionalFormatting sqref="C940:E940 G940:H940">
    <cfRule type="cellIs" dxfId="5" priority="3" operator="greaterThan">
      <formula>0.00000001</formula>
    </cfRule>
    <cfRule type="cellIs" dxfId="4" priority="4" operator="lessThan">
      <formula>0.00000001</formula>
    </cfRule>
  </conditionalFormatting>
  <conditionalFormatting sqref="C36:D36">
    <cfRule type="cellIs" dxfId="3" priority="1" operator="equal">
      <formula>"Oui"</formula>
    </cfRule>
    <cfRule type="cellIs" dxfId="2" priority="2" operator="equal">
      <formula>"Non"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A19" sqref="A19:D19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3.4257812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7" max="17" width="17" customWidth="1"/>
  </cols>
  <sheetData>
    <row r="1" spans="1:23" ht="15.75" thickBot="1" x14ac:dyDescent="0.3">
      <c r="A1" s="244" t="s">
        <v>432</v>
      </c>
      <c r="B1" s="244"/>
      <c r="C1" s="244"/>
      <c r="D1" s="244"/>
      <c r="E1" s="1"/>
      <c r="F1" s="244" t="s">
        <v>438</v>
      </c>
      <c r="G1" s="244"/>
      <c r="H1" s="244"/>
      <c r="I1" s="244"/>
      <c r="J1" s="1"/>
      <c r="K1" s="243" t="s">
        <v>320</v>
      </c>
      <c r="L1" s="243"/>
      <c r="M1" s="243"/>
      <c r="N1" s="243"/>
      <c r="O1" s="243"/>
      <c r="P1" s="243"/>
      <c r="Q1" s="1"/>
      <c r="R1" s="158"/>
      <c r="S1" s="158"/>
      <c r="T1" s="177"/>
      <c r="U1" s="177"/>
      <c r="V1" s="177"/>
      <c r="W1" s="177"/>
    </row>
    <row r="2" spans="1:23" ht="15.75" thickBot="1" x14ac:dyDescent="0.3">
      <c r="A2" s="56" t="s">
        <v>307</v>
      </c>
      <c r="B2" s="56" t="s">
        <v>8</v>
      </c>
      <c r="C2" s="56" t="s">
        <v>105</v>
      </c>
      <c r="D2" s="56" t="s">
        <v>10</v>
      </c>
      <c r="E2" s="1"/>
      <c r="F2" s="56" t="s">
        <v>307</v>
      </c>
      <c r="G2" s="56" t="s">
        <v>8</v>
      </c>
      <c r="H2" s="56" t="s">
        <v>105</v>
      </c>
      <c r="I2" s="56" t="s">
        <v>10</v>
      </c>
      <c r="J2" s="1"/>
      <c r="L2" t="s">
        <v>321</v>
      </c>
      <c r="N2" t="s">
        <v>322</v>
      </c>
      <c r="Q2" s="1"/>
      <c r="R2" s="1"/>
      <c r="S2" s="1"/>
    </row>
    <row r="3" spans="1:23" x14ac:dyDescent="0.25">
      <c r="A3" s="69" t="s">
        <v>85</v>
      </c>
      <c r="B3" s="69">
        <f>ABS('Arbre 7'!B15)</f>
        <v>349.17496710046828</v>
      </c>
      <c r="C3" s="69" t="s">
        <v>72</v>
      </c>
      <c r="D3" s="70" t="s">
        <v>287</v>
      </c>
      <c r="E3" s="1"/>
      <c r="F3" s="69" t="s">
        <v>86</v>
      </c>
      <c r="G3" s="69" cm="1">
        <f t="array" ref="G3">norme('Arbre 7'!B18,'Arbre 7'!B19)</f>
        <v>1234.5113679676622</v>
      </c>
      <c r="H3" s="69" t="s">
        <v>72</v>
      </c>
      <c r="I3" s="70" t="s">
        <v>288</v>
      </c>
      <c r="J3" s="1"/>
      <c r="K3" t="s">
        <v>324</v>
      </c>
      <c r="L3" t="s">
        <v>291</v>
      </c>
      <c r="M3" t="s">
        <v>292</v>
      </c>
      <c r="N3" t="s">
        <v>291</v>
      </c>
      <c r="O3" t="s">
        <v>292</v>
      </c>
      <c r="P3" t="s">
        <v>289</v>
      </c>
      <c r="Q3" s="1"/>
      <c r="R3" t="s">
        <v>323</v>
      </c>
      <c r="S3" s="1"/>
    </row>
    <row r="4" spans="1:23" x14ac:dyDescent="0.25">
      <c r="A4" s="69" t="s">
        <v>86</v>
      </c>
      <c r="B4" s="69" cm="1">
        <f t="array" ref="B4">norme('Arbre 7'!B16,'Arbre 7'!B17)</f>
        <v>2407.1626073357857</v>
      </c>
      <c r="C4" s="69" t="s">
        <v>72</v>
      </c>
      <c r="D4" s="70" t="s">
        <v>288</v>
      </c>
      <c r="E4" s="1"/>
      <c r="F4" s="69" t="s">
        <v>82</v>
      </c>
      <c r="G4" s="69">
        <v>17900</v>
      </c>
      <c r="H4" s="69" t="s">
        <v>72</v>
      </c>
      <c r="I4" s="70" t="s">
        <v>299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25">
      <c r="A5" s="69" t="s">
        <v>289</v>
      </c>
      <c r="B5" s="69">
        <v>0.95</v>
      </c>
      <c r="C5" s="69"/>
      <c r="D5" s="70" t="s">
        <v>290</v>
      </c>
      <c r="E5" s="1"/>
      <c r="F5" s="69" t="s">
        <v>293</v>
      </c>
      <c r="G5" s="69">
        <v>17300</v>
      </c>
      <c r="H5" s="69" t="s">
        <v>72</v>
      </c>
      <c r="I5" s="70" t="s">
        <v>300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25">
      <c r="A6" s="69" t="s">
        <v>291</v>
      </c>
      <c r="B6" s="69">
        <v>0.6</v>
      </c>
      <c r="C6" s="69"/>
      <c r="D6" s="70" t="s">
        <v>297</v>
      </c>
      <c r="E6" s="1"/>
      <c r="F6" s="69" t="s">
        <v>72</v>
      </c>
      <c r="G6" s="69">
        <f>'Arbre 7'!B3</f>
        <v>750</v>
      </c>
      <c r="H6" s="69" t="s">
        <v>2</v>
      </c>
      <c r="I6" s="70" t="s">
        <v>304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25">
      <c r="A7" s="69" t="s">
        <v>292</v>
      </c>
      <c r="B7" s="69">
        <v>0.57999999999999996</v>
      </c>
      <c r="C7" s="69"/>
      <c r="D7" s="70" t="s">
        <v>298</v>
      </c>
      <c r="E7" s="1"/>
      <c r="F7" s="69" t="s">
        <v>294</v>
      </c>
      <c r="G7" s="69">
        <v>1</v>
      </c>
      <c r="H7" s="69"/>
      <c r="I7" s="70" t="s">
        <v>301</v>
      </c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25">
      <c r="A8" s="69" t="s">
        <v>82</v>
      </c>
      <c r="B8" s="69">
        <v>37500</v>
      </c>
      <c r="C8" s="69" t="s">
        <v>72</v>
      </c>
      <c r="D8" s="70" t="s">
        <v>299</v>
      </c>
      <c r="E8" s="1"/>
      <c r="F8" s="69" t="s">
        <v>295</v>
      </c>
      <c r="G8" s="69">
        <v>1</v>
      </c>
      <c r="H8" s="69"/>
      <c r="I8" s="70" t="s">
        <v>302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25">
      <c r="A9" s="69" t="s">
        <v>293</v>
      </c>
      <c r="B9" s="69">
        <v>30500</v>
      </c>
      <c r="C9" s="69" t="s">
        <v>72</v>
      </c>
      <c r="D9" s="70" t="s">
        <v>300</v>
      </c>
      <c r="E9" s="1"/>
      <c r="F9" s="69" t="s">
        <v>296</v>
      </c>
      <c r="G9" s="69">
        <v>1</v>
      </c>
      <c r="H9" s="69"/>
      <c r="I9" s="70" t="s">
        <v>303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ht="15.75" thickBot="1" x14ac:dyDescent="0.3">
      <c r="A10" s="69" t="s">
        <v>72</v>
      </c>
      <c r="B10" s="69">
        <f>'Arbre 7'!B3</f>
        <v>750</v>
      </c>
      <c r="C10" s="69" t="s">
        <v>2</v>
      </c>
      <c r="D10" s="70" t="s">
        <v>304</v>
      </c>
      <c r="E10" s="1"/>
      <c r="F10" s="1"/>
      <c r="G10" s="1"/>
      <c r="H10" s="1"/>
      <c r="I10" s="1"/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.75" thickBot="1" x14ac:dyDescent="0.3">
      <c r="A11" s="69" t="s">
        <v>294</v>
      </c>
      <c r="B11" s="69">
        <v>1</v>
      </c>
      <c r="C11" s="69"/>
      <c r="D11" s="70" t="s">
        <v>301</v>
      </c>
      <c r="E11" s="1"/>
      <c r="F11" s="57" t="s">
        <v>308</v>
      </c>
      <c r="G11" s="56" t="s">
        <v>8</v>
      </c>
      <c r="H11" s="56" t="s">
        <v>105</v>
      </c>
      <c r="I11" s="56" t="s">
        <v>10</v>
      </c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x14ac:dyDescent="0.25">
      <c r="A12" s="69" t="s">
        <v>295</v>
      </c>
      <c r="B12" s="69">
        <v>1</v>
      </c>
      <c r="C12" s="69"/>
      <c r="D12" s="70" t="s">
        <v>302</v>
      </c>
      <c r="E12" s="1"/>
      <c r="F12" s="83" t="s">
        <v>71</v>
      </c>
      <c r="G12" s="83">
        <f>G3</f>
        <v>1234.5113679676622</v>
      </c>
      <c r="H12" s="83" t="s">
        <v>72</v>
      </c>
      <c r="I12" s="85" t="s">
        <v>316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ht="15.75" thickBot="1" x14ac:dyDescent="0.3">
      <c r="A13" s="69" t="s">
        <v>296</v>
      </c>
      <c r="B13" s="69">
        <v>1</v>
      </c>
      <c r="C13" s="69"/>
      <c r="D13" s="70" t="s">
        <v>303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.75" thickBot="1" x14ac:dyDescent="0.3">
      <c r="A14" s="1"/>
      <c r="B14" s="1"/>
      <c r="C14" s="1"/>
      <c r="D14" s="1"/>
      <c r="E14" s="1"/>
      <c r="F14" s="57" t="s">
        <v>317</v>
      </c>
      <c r="G14" s="56" t="s">
        <v>8</v>
      </c>
      <c r="H14" s="56" t="s">
        <v>105</v>
      </c>
      <c r="I14" s="56" t="s">
        <v>10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.75" thickBot="1" x14ac:dyDescent="0.3">
      <c r="A15" s="57" t="s">
        <v>308</v>
      </c>
      <c r="B15" s="56" t="s">
        <v>8</v>
      </c>
      <c r="C15" s="56" t="s">
        <v>105</v>
      </c>
      <c r="D15" s="56" t="s">
        <v>10</v>
      </c>
      <c r="E15" s="1"/>
      <c r="F15" s="69" t="s">
        <v>312</v>
      </c>
      <c r="G15" s="69">
        <f>((10^6)/(60*G6))*G17</f>
        <v>67742.512280490308</v>
      </c>
      <c r="H15" s="69" t="s">
        <v>309</v>
      </c>
      <c r="I15" s="85" t="s">
        <v>314</v>
      </c>
      <c r="J15" s="1"/>
      <c r="P15" s="1"/>
      <c r="Q15" t="s">
        <v>327</v>
      </c>
      <c r="R15" cm="1">
        <f t="array" ref="R15">MAX(IF( R4:R12&lt;0, R4:R12))</f>
        <v>0</v>
      </c>
      <c r="S15" s="1"/>
    </row>
    <row r="16" spans="1:23" x14ac:dyDescent="0.25">
      <c r="A16" s="83" t="s">
        <v>305</v>
      </c>
      <c r="B16" s="83">
        <f>B3/B4</f>
        <v>0.14505665966909079</v>
      </c>
      <c r="C16" s="83"/>
      <c r="D16" s="85" t="s">
        <v>306</v>
      </c>
      <c r="E16" s="1"/>
      <c r="F16" s="69" t="s">
        <v>313</v>
      </c>
      <c r="G16" s="69">
        <f>G15*G7*G8*G9</f>
        <v>67742.512280490308</v>
      </c>
      <c r="H16" s="69" t="s">
        <v>309</v>
      </c>
      <c r="I16" s="85" t="s">
        <v>315</v>
      </c>
      <c r="J16" s="1"/>
      <c r="P16" s="1"/>
      <c r="Q16" t="s">
        <v>328</v>
      </c>
      <c r="R16" cm="1">
        <f t="array" ref="R16">MIN(IF( R4:R12&gt;0, R4:R12))</f>
        <v>1.4E-2</v>
      </c>
      <c r="S16" s="1"/>
    </row>
    <row r="17" spans="1:20" x14ac:dyDescent="0.25">
      <c r="A17" s="83" t="s">
        <v>71</v>
      </c>
      <c r="B17" s="83">
        <f>IF(B16&lt;=B5,B4,B6*B4+B7*B3)</f>
        <v>2407.1626073357857</v>
      </c>
      <c r="C17" s="83" t="s">
        <v>72</v>
      </c>
      <c r="D17" s="85" t="s">
        <v>316</v>
      </c>
      <c r="E17" s="1"/>
      <c r="F17" s="69" t="s">
        <v>311</v>
      </c>
      <c r="G17" s="69">
        <f>(G4/G12)^3</f>
        <v>3048.4130526220642</v>
      </c>
      <c r="H17" s="69" t="s">
        <v>310</v>
      </c>
      <c r="I17" s="85" t="s">
        <v>314</v>
      </c>
      <c r="J17" s="1"/>
      <c r="P17" s="1"/>
      <c r="Q17" s="1"/>
      <c r="R17" s="1"/>
      <c r="S17" s="1"/>
    </row>
    <row r="18" spans="1:20" ht="15.75" thickBot="1" x14ac:dyDescent="0.3">
      <c r="A18" s="1"/>
      <c r="B18" s="1"/>
      <c r="C18" s="1"/>
      <c r="D18" s="1"/>
      <c r="E18" s="1"/>
      <c r="F18" s="156"/>
      <c r="G18" s="156"/>
      <c r="H18" s="156"/>
      <c r="I18" s="157"/>
      <c r="J18" s="1"/>
      <c r="P18" s="1"/>
      <c r="Q18" t="s">
        <v>330</v>
      </c>
      <c r="R18" t="e">
        <f>MATCH(R15,R4:R12,0)</f>
        <v>#N/A</v>
      </c>
      <c r="S18" s="1"/>
    </row>
    <row r="19" spans="1:20" ht="15.75" thickBot="1" x14ac:dyDescent="0.3">
      <c r="A19" s="57" t="s">
        <v>317</v>
      </c>
      <c r="B19" s="56" t="s">
        <v>8</v>
      </c>
      <c r="C19" s="56" t="s">
        <v>105</v>
      </c>
      <c r="D19" s="56" t="s">
        <v>10</v>
      </c>
      <c r="E19" s="1"/>
      <c r="F19" s="57" t="s">
        <v>352</v>
      </c>
      <c r="G19" s="56" t="s">
        <v>8</v>
      </c>
      <c r="H19" s="56" t="s">
        <v>355</v>
      </c>
      <c r="I19" s="56" t="s">
        <v>10</v>
      </c>
      <c r="J19" s="1"/>
      <c r="P19" s="1"/>
      <c r="Q19" t="s">
        <v>331</v>
      </c>
      <c r="R19">
        <f>MATCH(R16,R4:R12,0)</f>
        <v>1</v>
      </c>
      <c r="S19" s="1"/>
    </row>
    <row r="20" spans="1:20" x14ac:dyDescent="0.25">
      <c r="A20" s="69" t="s">
        <v>312</v>
      </c>
      <c r="B20" s="69">
        <f>((10^6)/(60*B10))*B22</f>
        <v>84016.580943352936</v>
      </c>
      <c r="C20" s="69" t="s">
        <v>309</v>
      </c>
      <c r="D20" s="85" t="s">
        <v>314</v>
      </c>
      <c r="E20" s="1"/>
      <c r="F20" s="69" t="s">
        <v>354</v>
      </c>
      <c r="G20" s="69">
        <f>G4/G12</f>
        <v>14.499663967832241</v>
      </c>
      <c r="H20" s="69" t="str">
        <f>IF(G20&lt;2,"NON","OUI")</f>
        <v>OUI</v>
      </c>
      <c r="I20" s="85" t="s">
        <v>353</v>
      </c>
      <c r="J20" s="1"/>
      <c r="P20" s="1"/>
      <c r="Q20" s="1"/>
      <c r="R20" s="1"/>
      <c r="S20" s="1"/>
      <c r="T20" s="1"/>
    </row>
    <row r="21" spans="1:20" x14ac:dyDescent="0.25">
      <c r="A21" s="69" t="s">
        <v>313</v>
      </c>
      <c r="B21" s="69">
        <f>B11*B12*B13*B20</f>
        <v>84016.580943352936</v>
      </c>
      <c r="C21" s="69" t="s">
        <v>309</v>
      </c>
      <c r="D21" s="85" t="s">
        <v>315</v>
      </c>
      <c r="E21" s="1"/>
      <c r="F21" s="1"/>
      <c r="G21" s="1"/>
      <c r="H21" s="1"/>
      <c r="I21" s="1"/>
      <c r="J21" s="1"/>
      <c r="P21" s="1"/>
      <c r="Q21" s="243" t="s">
        <v>325</v>
      </c>
      <c r="R21" s="243"/>
      <c r="S21" t="e" cm="1">
        <f t="array" ref="S21">((INDEX(P4:P12,R19) - INDEX(P4:P12,R18))/(INDEX(K4:K12,R19) - INDEX(K4:K12,R18)))*(#REF! - INDEX(K4:K12,R18)) + INDEX(P4:P12,R18)</f>
        <v>#N/A</v>
      </c>
      <c r="T21" s="1"/>
    </row>
    <row r="22" spans="1:20" x14ac:dyDescent="0.25">
      <c r="A22" s="69" t="s">
        <v>311</v>
      </c>
      <c r="B22" s="69">
        <f>(B8/B17)^3</f>
        <v>3780.746142450882</v>
      </c>
      <c r="C22" s="69" t="s">
        <v>310</v>
      </c>
      <c r="D22" s="85" t="s">
        <v>314</v>
      </c>
      <c r="E22" s="1"/>
      <c r="F22" s="1"/>
      <c r="G22" s="1"/>
      <c r="H22" s="1"/>
      <c r="I22" s="1"/>
      <c r="J22" s="1"/>
      <c r="P22" s="1"/>
      <c r="Q22" s="243" t="s">
        <v>332</v>
      </c>
      <c r="R22" s="243"/>
      <c r="S22" t="e" cm="1">
        <f t="array" ref="S22">INDEX(N4:N12,R18)</f>
        <v>#N/A</v>
      </c>
      <c r="T22" s="1"/>
    </row>
    <row r="23" spans="1:2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P23" s="1"/>
      <c r="Q23" s="243" t="s">
        <v>333</v>
      </c>
      <c r="R23" s="243"/>
      <c r="S23" t="e" cm="1">
        <f t="array" ref="S23">((INDEX(O4:O12,R19) - INDEX(O4:O12,R18))/(INDEX(K4:K12,R19) - INDEX(K4:K12,R18)))*(#REF! - INDEX(K4:K12,R18)) + INDEX(O4:O12,R18)</f>
        <v>#N/A</v>
      </c>
      <c r="T23" s="1"/>
    </row>
    <row r="24" spans="1:20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P24" s="1"/>
      <c r="Q24" s="1"/>
      <c r="R24" s="1"/>
      <c r="S24" s="1"/>
      <c r="T24" s="1"/>
    </row>
    <row r="25" spans="1:20" ht="15.75" thickBot="1" x14ac:dyDescent="0.3">
      <c r="A25" s="57" t="s">
        <v>352</v>
      </c>
      <c r="B25" s="56" t="s">
        <v>8</v>
      </c>
      <c r="C25" s="56" t="s">
        <v>355</v>
      </c>
      <c r="D25" s="56" t="s">
        <v>10</v>
      </c>
      <c r="E25" s="1"/>
      <c r="F25" s="1"/>
      <c r="G25" s="1"/>
      <c r="H25" s="1"/>
      <c r="I25" s="1"/>
      <c r="J25" s="1"/>
    </row>
    <row r="26" spans="1:20" x14ac:dyDescent="0.25">
      <c r="A26" s="69" t="s">
        <v>354</v>
      </c>
      <c r="B26" s="69">
        <f>B8/B17</f>
        <v>15.578507195865958</v>
      </c>
      <c r="C26" s="69" t="str">
        <f>IF(B26&lt;2,"NON","OUI")</f>
        <v>OUI</v>
      </c>
      <c r="D26" s="85" t="s">
        <v>353</v>
      </c>
      <c r="E26" s="1"/>
      <c r="F26" s="1"/>
      <c r="G26" s="1"/>
      <c r="H26" s="1"/>
      <c r="I26" s="1"/>
      <c r="J26" s="1"/>
    </row>
    <row r="27" spans="1:20" x14ac:dyDescent="0.25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25">
      <c r="A29" s="243" t="s">
        <v>319</v>
      </c>
      <c r="B29" s="243"/>
      <c r="C29" s="1"/>
    </row>
    <row r="30" spans="1:20" x14ac:dyDescent="0.25">
      <c r="A30" s="177" t="s">
        <v>318</v>
      </c>
      <c r="B30" s="177" t="s">
        <v>294</v>
      </c>
      <c r="C30" s="1"/>
    </row>
    <row r="31" spans="1:20" x14ac:dyDescent="0.25">
      <c r="A31" s="177">
        <v>0.9</v>
      </c>
      <c r="B31" s="177">
        <v>1</v>
      </c>
      <c r="C31" s="1"/>
    </row>
    <row r="32" spans="1:20" x14ac:dyDescent="0.25">
      <c r="A32" s="177">
        <v>0.95</v>
      </c>
      <c r="B32" s="177">
        <v>0.64</v>
      </c>
      <c r="C32" s="1"/>
    </row>
    <row r="33" spans="1:3" x14ac:dyDescent="0.25">
      <c r="A33" s="177">
        <v>0.96</v>
      </c>
      <c r="B33" s="177">
        <v>0.55000000000000004</v>
      </c>
      <c r="C33" s="1"/>
    </row>
    <row r="34" spans="1:3" x14ac:dyDescent="0.25">
      <c r="A34" s="177">
        <v>0.97</v>
      </c>
      <c r="B34" s="177">
        <v>0.47</v>
      </c>
      <c r="C34" s="1"/>
    </row>
    <row r="35" spans="1:3" x14ac:dyDescent="0.25">
      <c r="A35" s="177">
        <v>0.98</v>
      </c>
      <c r="B35" s="177">
        <v>0.37</v>
      </c>
      <c r="C35" s="1"/>
    </row>
    <row r="36" spans="1:3" x14ac:dyDescent="0.25">
      <c r="A36" s="177">
        <v>0.99</v>
      </c>
      <c r="B36" s="177">
        <v>0.25</v>
      </c>
      <c r="C36" s="1"/>
    </row>
    <row r="37" spans="1:3" x14ac:dyDescent="0.25">
      <c r="A37" s="177">
        <v>0.99199999999999999</v>
      </c>
      <c r="B37" s="177">
        <v>0.22</v>
      </c>
      <c r="C37" s="1"/>
    </row>
    <row r="38" spans="1:3" x14ac:dyDescent="0.25">
      <c r="A38" s="177">
        <v>0.99399999999999999</v>
      </c>
      <c r="B38" s="177">
        <v>0.19</v>
      </c>
      <c r="C38" s="1"/>
    </row>
    <row r="39" spans="1:3" x14ac:dyDescent="0.25">
      <c r="A39" s="177">
        <v>0.996</v>
      </c>
      <c r="B39" s="177">
        <v>0.16</v>
      </c>
      <c r="C39" s="1"/>
    </row>
    <row r="40" spans="1:3" x14ac:dyDescent="0.25">
      <c r="A40" s="177">
        <v>0.998</v>
      </c>
      <c r="B40" s="177">
        <v>0.12</v>
      </c>
      <c r="C40" s="1"/>
    </row>
    <row r="41" spans="1:3" x14ac:dyDescent="0.25">
      <c r="A41" s="177">
        <v>0.999</v>
      </c>
      <c r="B41" s="177">
        <v>9.2999999999999999E-2</v>
      </c>
      <c r="C41" s="1"/>
    </row>
    <row r="42" spans="1:3" x14ac:dyDescent="0.25">
      <c r="A42" s="177">
        <v>0.99919999999999998</v>
      </c>
      <c r="B42" s="177">
        <v>8.6999999999999994E-2</v>
      </c>
      <c r="C42" s="1"/>
    </row>
    <row r="43" spans="1:3" x14ac:dyDescent="0.25">
      <c r="A43" s="177">
        <v>0.99939999999999996</v>
      </c>
      <c r="B43" s="177">
        <v>0.08</v>
      </c>
      <c r="C43" s="1"/>
    </row>
    <row r="44" spans="1:3" x14ac:dyDescent="0.25">
      <c r="A44" s="177">
        <v>0.99950000000000006</v>
      </c>
      <c r="B44" s="177">
        <v>7.6999999999999999E-2</v>
      </c>
      <c r="C44" s="1"/>
    </row>
    <row r="45" spans="1:3" x14ac:dyDescent="0.25">
      <c r="A45" s="1"/>
      <c r="B45" s="1"/>
      <c r="C45" s="1"/>
    </row>
    <row r="51" spans="12:13" x14ac:dyDescent="0.25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0">
    <cfRule type="cellIs" dxfId="1" priority="2" operator="lessThan">
      <formula>$H$20</formula>
    </cfRule>
  </conditionalFormatting>
  <conditionalFormatting sqref="C26">
    <cfRule type="cellIs" dxfId="0" priority="1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74"/>
  <sheetViews>
    <sheetView zoomScale="55" zoomScaleNormal="55" workbookViewId="0">
      <selection activeCell="D50" sqref="D50"/>
    </sheetView>
  </sheetViews>
  <sheetFormatPr baseColWidth="10" defaultRowHeight="15" x14ac:dyDescent="0.25"/>
  <cols>
    <col min="1" max="1" width="33.28515625" customWidth="1"/>
    <col min="2" max="5" width="13.28515625" customWidth="1"/>
    <col min="6" max="6" width="31.140625" customWidth="1"/>
    <col min="15" max="15" width="6.28515625" customWidth="1"/>
    <col min="16" max="16" width="4.7109375" customWidth="1"/>
    <col min="24" max="24" width="7.85546875" customWidth="1"/>
  </cols>
  <sheetData>
    <row r="1" spans="1:25" ht="15.75" thickBot="1" x14ac:dyDescent="0.3">
      <c r="A1" s="57" t="s">
        <v>0</v>
      </c>
      <c r="B1" s="69" t="s">
        <v>334</v>
      </c>
      <c r="C1" s="69" t="s">
        <v>335</v>
      </c>
      <c r="D1" s="69" t="s">
        <v>336</v>
      </c>
      <c r="E1" s="69" t="s">
        <v>337</v>
      </c>
      <c r="F1" s="57" t="s">
        <v>10</v>
      </c>
      <c r="G1" s="57" t="s">
        <v>9</v>
      </c>
      <c r="H1" s="1"/>
      <c r="I1" s="243" t="s">
        <v>430</v>
      </c>
      <c r="J1" s="243"/>
      <c r="K1" s="243"/>
      <c r="L1" s="243"/>
      <c r="M1" s="243"/>
      <c r="N1" s="243"/>
      <c r="O1" s="243"/>
      <c r="P1" s="1"/>
      <c r="Q1" s="243" t="s">
        <v>431</v>
      </c>
      <c r="R1" s="243"/>
      <c r="S1" s="243"/>
      <c r="T1" s="243"/>
      <c r="U1" s="243"/>
      <c r="V1" s="243"/>
      <c r="W1" s="243"/>
      <c r="X1" s="243"/>
      <c r="Y1" s="1"/>
    </row>
    <row r="2" spans="1:25" x14ac:dyDescent="0.25">
      <c r="A2" s="71" t="s">
        <v>338</v>
      </c>
      <c r="B2" s="177">
        <v>6007</v>
      </c>
      <c r="C2" s="189" t="s">
        <v>441</v>
      </c>
      <c r="D2" s="189" t="s">
        <v>443</v>
      </c>
      <c r="E2" s="177" t="s">
        <v>445</v>
      </c>
      <c r="F2" s="70" t="s">
        <v>345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25">
      <c r="A3" s="71" t="s">
        <v>340</v>
      </c>
      <c r="B3" t="s">
        <v>439</v>
      </c>
      <c r="C3" t="s">
        <v>440</v>
      </c>
      <c r="D3" t="s">
        <v>442</v>
      </c>
      <c r="E3" t="s">
        <v>444</v>
      </c>
      <c r="F3" s="70" t="s">
        <v>344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25">
      <c r="A4" s="71" t="s">
        <v>339</v>
      </c>
      <c r="B4">
        <v>35</v>
      </c>
      <c r="C4">
        <v>35</v>
      </c>
      <c r="D4">
        <v>30</v>
      </c>
      <c r="E4">
        <v>30</v>
      </c>
      <c r="F4" s="70" t="s">
        <v>346</v>
      </c>
      <c r="G4" s="70" t="s">
        <v>28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25">
      <c r="A5" s="71" t="s">
        <v>127</v>
      </c>
      <c r="B5">
        <v>62</v>
      </c>
      <c r="C5">
        <v>55</v>
      </c>
      <c r="D5">
        <v>62</v>
      </c>
      <c r="E5">
        <v>55</v>
      </c>
      <c r="F5" s="70" t="s">
        <v>347</v>
      </c>
      <c r="G5" s="70" t="s">
        <v>28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25">
      <c r="A6" s="71" t="s">
        <v>342</v>
      </c>
      <c r="B6">
        <f>'Arbre 6'!B3</f>
        <v>1500</v>
      </c>
      <c r="C6">
        <f>'Arbre 6'!B3</f>
        <v>1500</v>
      </c>
      <c r="D6">
        <f>'Arbre 7'!B3</f>
        <v>750</v>
      </c>
      <c r="E6">
        <f>'Arbre 7'!B3</f>
        <v>750</v>
      </c>
      <c r="F6" s="70" t="s">
        <v>304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.75" thickBot="1" x14ac:dyDescent="0.3">
      <c r="A7" s="1"/>
      <c r="B7" s="1"/>
      <c r="C7" s="1"/>
      <c r="D7" s="1"/>
      <c r="E7" s="1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.75" thickBot="1" x14ac:dyDescent="0.3">
      <c r="A8" s="57" t="s">
        <v>308</v>
      </c>
      <c r="B8" s="1"/>
      <c r="C8" s="1"/>
      <c r="D8" s="1"/>
      <c r="E8" s="1"/>
      <c r="F8" s="176"/>
      <c r="G8" s="176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25">
      <c r="A9" s="32" t="s">
        <v>341</v>
      </c>
      <c r="B9">
        <f xml:space="preserve"> 0.5*(B4+B5)</f>
        <v>48.5</v>
      </c>
      <c r="C9">
        <f xml:space="preserve"> 0.5*(C4+C5)</f>
        <v>45</v>
      </c>
      <c r="D9">
        <f xml:space="preserve"> 0.5*(D4+D5)</f>
        <v>46</v>
      </c>
      <c r="E9">
        <f xml:space="preserve"> 0.5*(E4+E5)</f>
        <v>42.5</v>
      </c>
      <c r="F9" s="70" t="s">
        <v>411</v>
      </c>
      <c r="G9" s="70" t="s">
        <v>28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25">
      <c r="A10" s="32" t="s">
        <v>343</v>
      </c>
      <c r="B10">
        <v>14</v>
      </c>
      <c r="C10">
        <v>14</v>
      </c>
      <c r="D10">
        <v>25</v>
      </c>
      <c r="E10">
        <v>25</v>
      </c>
      <c r="F10" s="70" t="s">
        <v>412</v>
      </c>
      <c r="G10" s="70" t="s">
        <v>413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25">
      <c r="A11" s="32" t="s">
        <v>351</v>
      </c>
      <c r="B11">
        <f>4*B10</f>
        <v>56</v>
      </c>
      <c r="C11">
        <f>4*C10</f>
        <v>56</v>
      </c>
      <c r="D11">
        <f>4*D10</f>
        <v>100</v>
      </c>
      <c r="E11">
        <f>4*E10</f>
        <v>100</v>
      </c>
      <c r="F11" s="70" t="s">
        <v>414</v>
      </c>
      <c r="G11" s="70" t="s">
        <v>413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25">
      <c r="A12" s="32" t="s">
        <v>350</v>
      </c>
      <c r="B12">
        <v>320</v>
      </c>
      <c r="C12">
        <v>320</v>
      </c>
      <c r="D12">
        <v>320</v>
      </c>
      <c r="E12">
        <v>320</v>
      </c>
      <c r="F12" s="70" t="s">
        <v>415</v>
      </c>
      <c r="G12" s="70" t="s">
        <v>413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25">
      <c r="A13" s="32" t="s">
        <v>416</v>
      </c>
      <c r="B13">
        <f>B12/B10</f>
        <v>22.857142857142858</v>
      </c>
      <c r="C13">
        <f>C12/C10</f>
        <v>22.857142857142858</v>
      </c>
      <c r="D13">
        <f>D12/D10</f>
        <v>12.8</v>
      </c>
      <c r="E13">
        <f>E12/E10</f>
        <v>12.8</v>
      </c>
      <c r="F13" s="70" t="s">
        <v>417</v>
      </c>
      <c r="G13" s="70"/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25">
      <c r="A14" s="32" t="s">
        <v>462</v>
      </c>
      <c r="B14">
        <v>68</v>
      </c>
      <c r="C14">
        <v>68</v>
      </c>
      <c r="D14">
        <v>100</v>
      </c>
      <c r="E14">
        <v>100</v>
      </c>
      <c r="F14" s="70" t="s">
        <v>349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.75" thickBot="1" x14ac:dyDescent="0.3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.75" thickBot="1" x14ac:dyDescent="0.3">
      <c r="A16" s="57" t="s">
        <v>317</v>
      </c>
      <c r="B16" s="1"/>
      <c r="C16" s="1"/>
      <c r="D16" s="1"/>
      <c r="E16" s="1"/>
      <c r="F16" s="176"/>
      <c r="G16" s="176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25">
      <c r="A17" s="69" t="s">
        <v>348</v>
      </c>
      <c r="B17">
        <v>100</v>
      </c>
      <c r="C17">
        <v>100</v>
      </c>
      <c r="D17">
        <v>100</v>
      </c>
      <c r="E17">
        <v>100</v>
      </c>
      <c r="F17" s="70" t="s">
        <v>418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25">
      <c r="A18" s="69" t="s">
        <v>338</v>
      </c>
      <c r="B18" s="1"/>
      <c r="C18" s="1"/>
      <c r="D18" s="1"/>
      <c r="E18" s="1"/>
      <c r="F18" s="200"/>
      <c r="G18" s="183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25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25">
      <c r="A20" s="1"/>
      <c r="B20" s="1"/>
      <c r="C20" s="1"/>
      <c r="D20" s="1"/>
      <c r="E20" s="1"/>
      <c r="F20" s="1"/>
      <c r="G20" s="1"/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25">
      <c r="A21" s="1"/>
      <c r="B21" s="1"/>
      <c r="C21" s="1"/>
      <c r="D21" s="1"/>
      <c r="E21" s="1"/>
      <c r="F21" s="1"/>
      <c r="G21" s="1"/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25">
      <c r="A22" s="1"/>
      <c r="B22" s="1"/>
      <c r="C22" s="1"/>
      <c r="D22" s="1"/>
      <c r="E22" s="1"/>
      <c r="F22" s="1"/>
      <c r="G22" s="1"/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25">
      <c r="A23" s="1"/>
      <c r="B23" s="1"/>
      <c r="C23" s="1"/>
      <c r="D23" s="1"/>
      <c r="E23" s="1"/>
      <c r="F23" s="1"/>
      <c r="G23" s="1"/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25">
      <c r="A24" s="1"/>
      <c r="B24" s="1"/>
      <c r="C24" s="1"/>
      <c r="D24" s="1"/>
      <c r="E24" s="1"/>
      <c r="F24" s="1"/>
      <c r="G24" s="1"/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25">
      <c r="A25" s="1"/>
      <c r="B25" s="1"/>
      <c r="C25" s="1"/>
      <c r="D25" s="1"/>
      <c r="E25" s="1"/>
      <c r="F25" s="1"/>
      <c r="G25" s="1"/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ht="15.75" thickBot="1" x14ac:dyDescent="0.3">
      <c r="A26" s="1"/>
      <c r="B26" t="s">
        <v>453</v>
      </c>
      <c r="C26" t="s">
        <v>454</v>
      </c>
      <c r="D26" s="1"/>
      <c r="E26" s="1"/>
      <c r="F26" s="1"/>
      <c r="G26" s="1"/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ht="15.75" thickBot="1" x14ac:dyDescent="0.3">
      <c r="A27" s="56" t="s">
        <v>307</v>
      </c>
      <c r="B27" s="56" t="s">
        <v>451</v>
      </c>
      <c r="C27" s="56" t="s">
        <v>452</v>
      </c>
      <c r="D27" s="56" t="s">
        <v>105</v>
      </c>
      <c r="E27" s="274" t="s">
        <v>10</v>
      </c>
      <c r="F27" s="275"/>
      <c r="G27" s="275"/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25">
      <c r="A28" s="68" t="s">
        <v>446</v>
      </c>
      <c r="B28" s="85">
        <f>'Résistance des engrenages'!G2</f>
        <v>60</v>
      </c>
      <c r="C28" s="85">
        <f>'Résistance des engrenages'!G3</f>
        <v>39</v>
      </c>
      <c r="D28" s="85" t="s">
        <v>28</v>
      </c>
      <c r="E28" s="269"/>
      <c r="F28" s="269"/>
      <c r="G28" s="269"/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25">
      <c r="A29" s="68" t="s">
        <v>447</v>
      </c>
      <c r="B29" s="85">
        <f>'Arbre 6'!B8</f>
        <v>636.61977236758128</v>
      </c>
      <c r="C29" s="85">
        <f>'Arbre 7'!B10</f>
        <v>604.78878374920225</v>
      </c>
      <c r="D29" s="85" t="s">
        <v>72</v>
      </c>
      <c r="E29" s="269"/>
      <c r="F29" s="269"/>
      <c r="G29" s="269"/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25">
      <c r="A30" s="68" t="s">
        <v>448</v>
      </c>
      <c r="B30" s="85">
        <f>'Résistance des engrenages'!G15*'Résistance des engrenages'!G13</f>
        <v>10</v>
      </c>
      <c r="C30" s="85">
        <f>'Résistance des engrenages'!G16*'Résistance des engrenages'!G14</f>
        <v>18</v>
      </c>
      <c r="D30" s="85" t="s">
        <v>28</v>
      </c>
      <c r="E30" s="269"/>
      <c r="F30" s="269"/>
      <c r="G30" s="269"/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25">
      <c r="A31" s="68" t="s">
        <v>449</v>
      </c>
      <c r="B31" s="85">
        <f>1/'Résistance des engrenages'!G4</f>
        <v>2</v>
      </c>
      <c r="C31" s="85">
        <f>1/'Résistance des engrenages'!G5</f>
        <v>7</v>
      </c>
      <c r="D31" s="85" t="s">
        <v>17</v>
      </c>
      <c r="E31" s="269"/>
      <c r="F31" s="269"/>
      <c r="G31" s="269"/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25">
      <c r="A32" s="68" t="s">
        <v>450</v>
      </c>
      <c r="B32" s="85">
        <v>3</v>
      </c>
      <c r="C32" s="85">
        <v>3</v>
      </c>
      <c r="D32" s="85" t="s">
        <v>17</v>
      </c>
      <c r="E32" s="269"/>
      <c r="F32" s="269"/>
      <c r="G32" s="269"/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1:25" x14ac:dyDescent="0.25">
      <c r="A33" s="68" t="s">
        <v>304</v>
      </c>
      <c r="B33" s="85">
        <f>'Arbre 6'!B3</f>
        <v>1500</v>
      </c>
      <c r="C33" s="85">
        <f>'Arbre 7'!B3</f>
        <v>750</v>
      </c>
      <c r="D33" s="85" t="s">
        <v>2</v>
      </c>
      <c r="E33" s="267"/>
      <c r="F33" s="267"/>
      <c r="G33" s="267"/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1:25" x14ac:dyDescent="0.25">
      <c r="A34" s="68" t="s">
        <v>465</v>
      </c>
      <c r="B34" s="85">
        <v>1.5</v>
      </c>
      <c r="C34" s="85">
        <v>1.5</v>
      </c>
      <c r="D34" s="85" t="s">
        <v>17</v>
      </c>
      <c r="E34" s="269" t="s">
        <v>466</v>
      </c>
      <c r="F34" s="269"/>
      <c r="G34" s="269"/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1:25" ht="15.75" thickBot="1" x14ac:dyDescent="0.3">
      <c r="A35" s="1"/>
      <c r="B35" s="1"/>
      <c r="C35" s="1"/>
      <c r="D35" s="1"/>
      <c r="E35" s="268"/>
      <c r="F35" s="268"/>
      <c r="G35" s="268"/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1:25" ht="15.75" thickBot="1" x14ac:dyDescent="0.3">
      <c r="A36" s="57" t="s">
        <v>308</v>
      </c>
      <c r="B36" s="56" t="s">
        <v>451</v>
      </c>
      <c r="C36" s="56" t="s">
        <v>452</v>
      </c>
      <c r="D36" s="56" t="s">
        <v>105</v>
      </c>
      <c r="E36" s="271" t="s">
        <v>10</v>
      </c>
      <c r="F36" s="272"/>
      <c r="G36" s="272"/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1:25" x14ac:dyDescent="0.25">
      <c r="A37" s="74" t="s">
        <v>457</v>
      </c>
      <c r="B37" s="85">
        <f>(B29/(B30*B28))*((B31+1)/B31)*B32</f>
        <v>4.7746482927568596</v>
      </c>
      <c r="C37" s="85">
        <f>(C29/(C30*C28))*((C31+1)/C31)*C32</f>
        <v>2.9537913736224777</v>
      </c>
      <c r="D37" s="85" t="s">
        <v>138</v>
      </c>
      <c r="E37" s="273"/>
      <c r="F37" s="273"/>
      <c r="G37" s="273"/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1:25" x14ac:dyDescent="0.25">
      <c r="A38" s="74" t="s">
        <v>458</v>
      </c>
      <c r="B38" s="85">
        <f>((B28/2)*10^-3)*B33*2*PI()/60</f>
        <v>4.7123889803846897</v>
      </c>
      <c r="C38" s="85">
        <f>((C28/2)*10^-3)*C33*2*PI()/60</f>
        <v>1.5315264186250241</v>
      </c>
      <c r="D38" s="85" t="s">
        <v>463</v>
      </c>
      <c r="E38" s="273"/>
      <c r="F38" s="273"/>
      <c r="G38" s="273"/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1:25" x14ac:dyDescent="0.25">
      <c r="A39" s="74" t="s">
        <v>459</v>
      </c>
      <c r="B39" s="85">
        <f>B37/B38</f>
        <v>1.0132118364233778</v>
      </c>
      <c r="C39" s="85">
        <f>C37/C38</f>
        <v>1.9286584532275561</v>
      </c>
      <c r="D39" s="85" t="s">
        <v>464</v>
      </c>
      <c r="E39" s="269"/>
      <c r="F39" s="269"/>
      <c r="G39" s="269"/>
      <c r="H39" s="1"/>
      <c r="I39" s="1"/>
      <c r="J39" s="1"/>
      <c r="K39" s="1"/>
      <c r="L39" s="1"/>
      <c r="M39" s="1"/>
      <c r="N39" s="1"/>
      <c r="O39" s="1"/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1:25" x14ac:dyDescent="0.25">
      <c r="A40" s="104" t="s">
        <v>467</v>
      </c>
      <c r="B40" s="85">
        <f>B39*B34</f>
        <v>1.5198177546350666</v>
      </c>
      <c r="C40" s="85">
        <f>C39*C34</f>
        <v>2.8929876798413341</v>
      </c>
      <c r="D40" s="85" t="s">
        <v>17</v>
      </c>
      <c r="E40" s="270" t="s">
        <v>468</v>
      </c>
      <c r="F40" s="270"/>
      <c r="G40" s="270"/>
      <c r="H40" s="1"/>
      <c r="I40" s="1"/>
      <c r="J40" s="1"/>
      <c r="K40" s="1"/>
      <c r="L40" s="1"/>
      <c r="M40" s="1"/>
      <c r="N40" s="1"/>
      <c r="O40" s="1"/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1:25" ht="15.75" thickBo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1:25" ht="15.75" thickBot="1" x14ac:dyDescent="0.3">
      <c r="A42" s="57" t="s">
        <v>317</v>
      </c>
      <c r="B42" s="56" t="s">
        <v>8</v>
      </c>
      <c r="C42" s="56" t="s">
        <v>105</v>
      </c>
      <c r="D42" s="197" t="s">
        <v>10</v>
      </c>
      <c r="E42" s="198"/>
      <c r="F42" s="198"/>
      <c r="G42" s="198"/>
      <c r="H42" s="1"/>
      <c r="I42" s="1"/>
      <c r="J42" s="1"/>
      <c r="K42" s="1"/>
      <c r="L42" s="1"/>
      <c r="M42" s="1"/>
      <c r="N42" s="1"/>
      <c r="O42" s="1"/>
      <c r="P42" s="1"/>
      <c r="Y42" s="1"/>
    </row>
    <row r="43" spans="1:25" x14ac:dyDescent="0.25">
      <c r="A43" s="199" t="s">
        <v>461</v>
      </c>
      <c r="B43">
        <v>320</v>
      </c>
      <c r="C43" t="s">
        <v>460</v>
      </c>
      <c r="D43" s="3" t="s">
        <v>469</v>
      </c>
      <c r="E43" s="3"/>
      <c r="F43" s="3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/>
      <c r="B44" s="1"/>
      <c r="C44" s="1"/>
      <c r="D44" s="265" t="s">
        <v>470</v>
      </c>
      <c r="E44" s="266"/>
      <c r="F44" s="266"/>
      <c r="G44" s="266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5" x14ac:dyDescent="0.25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5" x14ac:dyDescent="0.25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5" x14ac:dyDescent="0.25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8:21" x14ac:dyDescent="0.25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8:21" x14ac:dyDescent="0.25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8:21" ht="15.6" customHeight="1" x14ac:dyDescent="0.25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8:21" x14ac:dyDescent="0.25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8:21" x14ac:dyDescent="0.25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8:21" x14ac:dyDescent="0.25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8:21" x14ac:dyDescent="0.25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8:21" x14ac:dyDescent="0.25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8:21" x14ac:dyDescent="0.25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8:21" x14ac:dyDescent="0.25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8:21" x14ac:dyDescent="0.25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8:21" x14ac:dyDescent="0.25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8:21" x14ac:dyDescent="0.25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8:21" x14ac:dyDescent="0.25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8:21" x14ac:dyDescent="0.25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8:21" x14ac:dyDescent="0.25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8:21" x14ac:dyDescent="0.25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8:21" x14ac:dyDescent="0.25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8:21" x14ac:dyDescent="0.25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8:21" x14ac:dyDescent="0.25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8:21" x14ac:dyDescent="0.25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8:21" x14ac:dyDescent="0.25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8:21" x14ac:dyDescent="0.25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8:21" x14ac:dyDescent="0.25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8:21" x14ac:dyDescent="0.25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8:21" x14ac:dyDescent="0.25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</sheetData>
  <mergeCells count="17">
    <mergeCell ref="E32:G32"/>
    <mergeCell ref="I1:O1"/>
    <mergeCell ref="Q1:X1"/>
    <mergeCell ref="E27:G27"/>
    <mergeCell ref="E28:G28"/>
    <mergeCell ref="E29:G29"/>
    <mergeCell ref="E30:G30"/>
    <mergeCell ref="E31:G31"/>
    <mergeCell ref="D44:G44"/>
    <mergeCell ref="E33:G33"/>
    <mergeCell ref="E35:G35"/>
    <mergeCell ref="E39:G39"/>
    <mergeCell ref="E34:G34"/>
    <mergeCell ref="E40:G40"/>
    <mergeCell ref="E36:G36"/>
    <mergeCell ref="E37:G37"/>
    <mergeCell ref="E38:G38"/>
  </mergeCells>
  <hyperlinks>
    <hyperlink ref="C3" r:id="rId1" xr:uid="{59EA4EAF-1D95-4F9E-A55D-B4F7B413DEAC}"/>
    <hyperlink ref="D44" r:id="rId2" xr:uid="{ADC25A3D-434B-4878-B816-A2A87BA60DAD}"/>
  </hyperlinks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zoomScale="160" zoomScaleNormal="160" workbookViewId="0">
      <selection activeCell="G22" sqref="G22"/>
    </sheetView>
  </sheetViews>
  <sheetFormatPr baseColWidth="10" defaultRowHeight="15" x14ac:dyDescent="0.25"/>
  <cols>
    <col min="1" max="1" width="27.28515625" customWidth="1"/>
    <col min="2" max="2" width="15.5703125" customWidth="1"/>
    <col min="4" max="4" width="32.42578125" customWidth="1"/>
    <col min="5" max="5" width="9" customWidth="1"/>
    <col min="6" max="6" width="25" customWidth="1"/>
    <col min="9" max="9" width="23.85546875" customWidth="1"/>
  </cols>
  <sheetData>
    <row r="1" spans="1:39" x14ac:dyDescent="0.25">
      <c r="A1" s="6" t="s">
        <v>356</v>
      </c>
      <c r="B1" s="6" t="s">
        <v>8</v>
      </c>
      <c r="C1" s="6" t="s">
        <v>357</v>
      </c>
      <c r="D1" s="6" t="s">
        <v>10</v>
      </c>
      <c r="E1" s="1"/>
      <c r="F1" s="6" t="s">
        <v>25</v>
      </c>
      <c r="G1" s="6" t="s">
        <v>8</v>
      </c>
      <c r="H1" s="6" t="s">
        <v>222</v>
      </c>
      <c r="I1" s="6" t="s">
        <v>10</v>
      </c>
      <c r="J1" s="159"/>
      <c r="K1" s="161" t="s">
        <v>386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30" x14ac:dyDescent="0.25">
      <c r="A2" s="68" t="s">
        <v>358</v>
      </c>
      <c r="B2" s="68">
        <f>17</f>
        <v>17</v>
      </c>
      <c r="C2" s="69" t="s">
        <v>28</v>
      </c>
      <c r="D2" s="70" t="s">
        <v>362</v>
      </c>
      <c r="E2" s="1"/>
      <c r="F2" s="68" t="s">
        <v>392</v>
      </c>
      <c r="G2" s="68">
        <v>60</v>
      </c>
      <c r="H2" s="69" t="s">
        <v>394</v>
      </c>
      <c r="I2" s="163" t="s">
        <v>396</v>
      </c>
      <c r="J2" s="159"/>
      <c r="K2" s="60" t="s">
        <v>387</v>
      </c>
      <c r="L2" s="276" t="s">
        <v>368</v>
      </c>
      <c r="M2" s="276"/>
      <c r="N2" s="276"/>
      <c r="O2" s="276"/>
      <c r="P2" s="276"/>
      <c r="Q2" s="276"/>
      <c r="R2" s="276"/>
      <c r="S2" s="276"/>
      <c r="T2" s="276"/>
      <c r="U2" s="276"/>
      <c r="V2" s="276"/>
      <c r="W2" s="276"/>
      <c r="X2" s="276"/>
      <c r="Y2" s="276"/>
      <c r="Z2" s="276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25">
      <c r="A3" s="68" t="s">
        <v>359</v>
      </c>
      <c r="B3" s="68">
        <f>'Arbre 6'!B7</f>
        <v>19098.593171027438</v>
      </c>
      <c r="C3" s="69" t="s">
        <v>264</v>
      </c>
      <c r="D3" s="70" t="s">
        <v>364</v>
      </c>
      <c r="E3" s="1"/>
      <c r="F3" s="68"/>
      <c r="G3" s="68"/>
      <c r="H3" s="69"/>
      <c r="I3" s="70"/>
      <c r="J3" s="159"/>
      <c r="K3" s="60"/>
      <c r="L3" s="276"/>
      <c r="M3" s="276"/>
      <c r="N3" s="276"/>
      <c r="O3" s="276"/>
      <c r="P3" s="276"/>
      <c r="Q3" s="276"/>
      <c r="R3" s="276"/>
      <c r="S3" s="276"/>
      <c r="T3" s="276"/>
      <c r="U3" s="276"/>
      <c r="V3" s="276"/>
      <c r="W3" s="276"/>
      <c r="X3" s="276"/>
      <c r="Y3" s="276"/>
      <c r="Z3" s="276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30" x14ac:dyDescent="0.25">
      <c r="A4" s="68" t="s">
        <v>360</v>
      </c>
      <c r="B4" s="68">
        <v>20</v>
      </c>
      <c r="C4" s="69" t="s">
        <v>28</v>
      </c>
      <c r="D4" s="70" t="s">
        <v>363</v>
      </c>
      <c r="E4" s="1"/>
      <c r="F4" s="68" t="s">
        <v>366</v>
      </c>
      <c r="G4" s="68"/>
      <c r="H4" s="69"/>
      <c r="I4" s="163" t="s">
        <v>427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25">
      <c r="A5" s="68" t="s">
        <v>361</v>
      </c>
      <c r="B5" s="68">
        <f>'Arbre 7'!B9</f>
        <v>36287.327024952137</v>
      </c>
      <c r="C5" s="69" t="s">
        <v>264</v>
      </c>
      <c r="D5" s="70" t="s">
        <v>365</v>
      </c>
      <c r="E5" s="1"/>
      <c r="F5" s="68" t="s">
        <v>377</v>
      </c>
      <c r="G5" s="68">
        <v>10</v>
      </c>
      <c r="H5" s="69" t="s">
        <v>28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25">
      <c r="A6" s="1"/>
      <c r="B6" s="1"/>
      <c r="C6" s="1"/>
      <c r="D6" s="1"/>
      <c r="E6" s="1"/>
      <c r="F6" s="68" t="s">
        <v>378</v>
      </c>
      <c r="G6" s="68">
        <v>8</v>
      </c>
      <c r="H6" s="69" t="s">
        <v>28</v>
      </c>
      <c r="I6" s="70"/>
      <c r="J6" s="159"/>
      <c r="K6" s="13"/>
      <c r="L6" s="13"/>
      <c r="M6" s="276" t="s">
        <v>369</v>
      </c>
      <c r="N6" s="276"/>
      <c r="O6" s="276"/>
      <c r="P6" s="276"/>
      <c r="Q6" s="13"/>
      <c r="R6" s="13"/>
      <c r="S6" s="13"/>
      <c r="T6" s="13"/>
      <c r="U6" s="13"/>
      <c r="V6" s="276" t="s">
        <v>370</v>
      </c>
      <c r="W6" s="276"/>
      <c r="X6" s="276"/>
      <c r="Y6" s="276"/>
      <c r="Z6" s="13"/>
      <c r="AA6" s="13"/>
      <c r="AB6" s="13"/>
      <c r="AC6" s="13"/>
      <c r="AD6" s="13"/>
      <c r="AE6" s="276" t="s">
        <v>391</v>
      </c>
      <c r="AF6" s="276"/>
      <c r="AG6" s="276"/>
      <c r="AH6" s="276"/>
      <c r="AI6" s="276"/>
      <c r="AJ6" s="13"/>
      <c r="AK6" s="13"/>
      <c r="AL6" s="13"/>
      <c r="AM6" s="1"/>
    </row>
    <row r="7" spans="1:39" x14ac:dyDescent="0.25">
      <c r="A7" s="6" t="s">
        <v>367</v>
      </c>
      <c r="B7" s="6" t="s">
        <v>8</v>
      </c>
      <c r="C7" s="6" t="s">
        <v>222</v>
      </c>
      <c r="D7" s="6" t="s">
        <v>10</v>
      </c>
      <c r="E7" s="1"/>
      <c r="F7" s="68" t="s">
        <v>379</v>
      </c>
      <c r="G7" s="68">
        <v>5</v>
      </c>
      <c r="H7" s="69" t="s">
        <v>28</v>
      </c>
      <c r="I7" s="70"/>
      <c r="J7" s="159"/>
      <c r="K7" s="13"/>
      <c r="L7" s="13"/>
      <c r="M7" s="276"/>
      <c r="N7" s="276"/>
      <c r="O7" s="276"/>
      <c r="P7" s="276"/>
      <c r="Q7" s="13"/>
      <c r="R7" s="13"/>
      <c r="S7" s="13"/>
      <c r="T7" s="13"/>
      <c r="U7" s="13"/>
      <c r="V7" s="276"/>
      <c r="W7" s="276"/>
      <c r="X7" s="276"/>
      <c r="Y7" s="276"/>
      <c r="Z7" s="13"/>
      <c r="AA7" s="13"/>
      <c r="AB7" s="13"/>
      <c r="AC7" s="13"/>
      <c r="AD7" s="13"/>
      <c r="AE7" s="276"/>
      <c r="AF7" s="276"/>
      <c r="AG7" s="276"/>
      <c r="AH7" s="276"/>
      <c r="AI7" s="276"/>
      <c r="AJ7" s="13"/>
      <c r="AK7" s="13"/>
      <c r="AL7" s="13"/>
      <c r="AM7" s="1"/>
    </row>
    <row r="8" spans="1:39" ht="30" x14ac:dyDescent="0.25">
      <c r="A8" s="74" t="s">
        <v>373</v>
      </c>
      <c r="B8" s="164">
        <f>2*B3/(G2*B2*(G6-G7-G8-G9-G10))</f>
        <v>17.305093301282518</v>
      </c>
      <c r="C8" s="83" t="s">
        <v>28</v>
      </c>
      <c r="D8" s="170" t="s">
        <v>401</v>
      </c>
      <c r="E8" s="1"/>
      <c r="F8" s="68" t="s">
        <v>380</v>
      </c>
      <c r="G8" s="162">
        <v>3.5999999999999997E-2</v>
      </c>
      <c r="H8" s="69" t="s">
        <v>28</v>
      </c>
      <c r="I8" s="70" t="s">
        <v>428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25">
      <c r="A9" s="74" t="s">
        <v>371</v>
      </c>
      <c r="B9" s="164">
        <f>B8/B2</f>
        <v>1.0179466647813247</v>
      </c>
      <c r="C9" s="83">
        <v>1</v>
      </c>
      <c r="D9" s="85" t="s">
        <v>372</v>
      </c>
      <c r="E9" s="1"/>
      <c r="F9" s="68" t="s">
        <v>381</v>
      </c>
      <c r="G9" s="68">
        <v>0.2</v>
      </c>
      <c r="H9" s="69" t="s">
        <v>28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25">
      <c r="A10" s="74" t="s">
        <v>388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382</v>
      </c>
      <c r="G10" s="68">
        <v>0.6</v>
      </c>
      <c r="H10" s="69" t="s">
        <v>28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25">
      <c r="A11" s="74" t="s">
        <v>397</v>
      </c>
      <c r="B11" s="164">
        <f>B8+G5</f>
        <v>27.305093301282518</v>
      </c>
      <c r="C11" s="83" t="s">
        <v>28</v>
      </c>
      <c r="D11" s="85" t="s">
        <v>399</v>
      </c>
      <c r="E11" s="1"/>
      <c r="F11" s="68" t="s">
        <v>384</v>
      </c>
      <c r="G11" s="72" t="s">
        <v>386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25">
      <c r="A12" s="13"/>
      <c r="B12" s="13"/>
      <c r="C12" s="13"/>
      <c r="D12" s="13"/>
      <c r="E12" s="1"/>
      <c r="F12" s="68" t="s">
        <v>425</v>
      </c>
      <c r="G12" s="72">
        <v>0.4</v>
      </c>
      <c r="H12" s="69" t="s">
        <v>28</v>
      </c>
      <c r="I12" s="163" t="s">
        <v>426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45" x14ac:dyDescent="0.25">
      <c r="A13" s="74" t="s">
        <v>374</v>
      </c>
      <c r="B13" s="165">
        <f>2*B5/(G2*B4*(G15-G16-G17-G18-G19))</f>
        <v>22.702281672267354</v>
      </c>
      <c r="C13" s="83" t="s">
        <v>28</v>
      </c>
      <c r="D13" s="170" t="s">
        <v>402</v>
      </c>
      <c r="E13" s="1"/>
      <c r="F13" s="68" t="s">
        <v>383</v>
      </c>
      <c r="G13" s="72"/>
      <c r="H13" s="69"/>
      <c r="I13" s="163" t="s">
        <v>403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25">
      <c r="A14" s="74" t="s">
        <v>375</v>
      </c>
      <c r="B14" s="164">
        <f>B13/B4</f>
        <v>1.1351140836133677</v>
      </c>
      <c r="C14" s="83">
        <v>1</v>
      </c>
      <c r="D14" s="85" t="s">
        <v>376</v>
      </c>
      <c r="E14" s="1"/>
      <c r="F14" s="68" t="s">
        <v>377</v>
      </c>
      <c r="G14" s="72">
        <v>14</v>
      </c>
      <c r="H14" s="69" t="s">
        <v>28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25">
      <c r="A15" s="74" t="s">
        <v>388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378</v>
      </c>
      <c r="G15" s="72">
        <v>9</v>
      </c>
      <c r="H15" s="69" t="s">
        <v>28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25">
      <c r="A16" s="74" t="s">
        <v>397</v>
      </c>
      <c r="B16" s="164">
        <f>B13+G14</f>
        <v>36.702281672267354</v>
      </c>
      <c r="C16" s="83"/>
      <c r="D16" s="85" t="s">
        <v>399</v>
      </c>
      <c r="E16" s="1"/>
      <c r="F16" s="68" t="s">
        <v>379</v>
      </c>
      <c r="G16" s="72">
        <v>5.5</v>
      </c>
      <c r="H16" s="69" t="s">
        <v>28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25">
      <c r="A17" s="74" t="s">
        <v>398</v>
      </c>
      <c r="B17" s="164">
        <f>B13+G14/2</f>
        <v>29.702281672267354</v>
      </c>
      <c r="C17" s="83" t="s">
        <v>28</v>
      </c>
      <c r="D17" s="85" t="s">
        <v>400</v>
      </c>
      <c r="E17" s="1"/>
      <c r="F17" s="68" t="s">
        <v>380</v>
      </c>
      <c r="G17" s="73">
        <v>3.5999999999999997E-2</v>
      </c>
      <c r="H17" s="69" t="s">
        <v>28</v>
      </c>
      <c r="I17" s="70" t="s">
        <v>429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25">
      <c r="A18" s="166"/>
      <c r="B18" s="167"/>
      <c r="C18" s="168"/>
      <c r="D18" s="169"/>
      <c r="E18" s="1"/>
      <c r="F18" s="68" t="s">
        <v>381</v>
      </c>
      <c r="G18" s="72">
        <v>0.2</v>
      </c>
      <c r="H18" s="69" t="s">
        <v>28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25">
      <c r="A19" s="7" t="s">
        <v>405</v>
      </c>
      <c r="B19" s="7" t="s">
        <v>406</v>
      </c>
      <c r="C19" s="7" t="s">
        <v>404</v>
      </c>
      <c r="D19" s="13"/>
      <c r="E19" s="1"/>
      <c r="F19" s="68" t="s">
        <v>382</v>
      </c>
      <c r="G19" s="72">
        <v>0.6</v>
      </c>
      <c r="H19" s="69" t="s">
        <v>28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25">
      <c r="A20" s="7" t="s">
        <v>404</v>
      </c>
      <c r="B20" s="172" t="s">
        <v>410</v>
      </c>
      <c r="C20" s="173"/>
      <c r="D20" s="13"/>
      <c r="E20" s="1"/>
      <c r="F20" s="68" t="s">
        <v>385</v>
      </c>
      <c r="G20" s="72" t="s">
        <v>386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x14ac:dyDescent="0.25">
      <c r="A21" s="7" t="s">
        <v>407</v>
      </c>
      <c r="B21" s="175" t="s">
        <v>409</v>
      </c>
      <c r="C21" s="174" t="s">
        <v>408</v>
      </c>
      <c r="D21" s="13"/>
      <c r="E21" s="1"/>
      <c r="F21" s="68" t="s">
        <v>425</v>
      </c>
      <c r="G21" s="68">
        <v>0.4</v>
      </c>
      <c r="H21" s="69" t="s">
        <v>28</v>
      </c>
      <c r="I21" s="163" t="s">
        <v>426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x14ac:dyDescent="0.25">
      <c r="A22" s="13"/>
      <c r="B22" s="13"/>
      <c r="C22" s="13"/>
      <c r="D22" s="13"/>
      <c r="E22" s="1"/>
      <c r="F22" s="68" t="s">
        <v>389</v>
      </c>
      <c r="G22" s="68">
        <v>0.6</v>
      </c>
      <c r="H22" s="69">
        <v>1</v>
      </c>
      <c r="I22" s="70" t="s">
        <v>390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44.25" customHeight="1" x14ac:dyDescent="0.25">
      <c r="A23" s="13"/>
      <c r="B23" s="13"/>
      <c r="C23" s="13"/>
      <c r="D23" s="13"/>
      <c r="E23" s="1"/>
      <c r="F23" s="277" t="s">
        <v>395</v>
      </c>
      <c r="G23" s="278"/>
      <c r="H23" s="278"/>
      <c r="I23" s="278"/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15" customHeight="1" x14ac:dyDescent="0.25">
      <c r="A24" s="171"/>
      <c r="B24" s="171"/>
      <c r="C24" s="171"/>
      <c r="D24" s="171"/>
      <c r="E24" s="1"/>
      <c r="F24" s="1"/>
      <c r="G24" s="1"/>
      <c r="H24" s="1"/>
      <c r="I24" s="1"/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x14ac:dyDescent="0.25"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25"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25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25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25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25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25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25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25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25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25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25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25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276" t="s">
        <v>393</v>
      </c>
      <c r="AF37" s="276"/>
      <c r="AG37" s="276"/>
      <c r="AH37" s="276"/>
      <c r="AI37" s="276"/>
      <c r="AJ37" s="276"/>
      <c r="AK37" s="13"/>
      <c r="AL37" s="13"/>
      <c r="AM37" s="1"/>
    </row>
    <row r="38" spans="10:39" x14ac:dyDescent="0.25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276"/>
      <c r="AF38" s="276"/>
      <c r="AG38" s="276"/>
      <c r="AH38" s="276"/>
      <c r="AI38" s="276"/>
      <c r="AJ38" s="276"/>
      <c r="AK38" s="13"/>
      <c r="AL38" s="13"/>
      <c r="AM38" s="1"/>
    </row>
    <row r="39" spans="10:39" x14ac:dyDescent="0.25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25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25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25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25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25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25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25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25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25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25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25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25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25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25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25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25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25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25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25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25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25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25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25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25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25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25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25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25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25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25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25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25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25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25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25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25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25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25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25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25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25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25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25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25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25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Résistance des engrenages</vt:lpstr>
      <vt:lpstr>Arbre 6</vt:lpstr>
      <vt:lpstr>Roulements 6</vt:lpstr>
      <vt:lpstr>Arbre 7</vt:lpstr>
      <vt:lpstr>Roulements 7</vt:lpstr>
      <vt:lpstr>Lubrification</vt:lpstr>
      <vt:lpstr>Clavettes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DamienCM</cp:lastModifiedBy>
  <dcterms:created xsi:type="dcterms:W3CDTF">2020-10-13T14:09:23Z</dcterms:created>
  <dcterms:modified xsi:type="dcterms:W3CDTF">2021-01-02T18:31:01Z</dcterms:modified>
</cp:coreProperties>
</file>