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F894DA06-F3FA-487F-993F-12BA33C30BC2}" xr6:coauthVersionLast="45" xr6:coauthVersionMax="45" xr10:uidLastSave="{00000000-0000-0000-0000-000000000000}"/>
  <bookViews>
    <workbookView xWindow="-120" yWindow="-120" windowWidth="29040" windowHeight="1584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2" l="1"/>
  <c r="L54" i="3"/>
  <c r="I54" i="3"/>
  <c r="B21" i="2" a="1"/>
  <c r="B21" i="2" s="1"/>
  <c r="G19" i="3"/>
  <c r="G21" i="3" l="1"/>
  <c r="G18" i="3"/>
  <c r="G16" i="3"/>
  <c r="G19" i="2"/>
  <c r="B42" i="3"/>
  <c r="K41" i="2"/>
  <c r="Q59" i="3" l="1"/>
  <c r="Q63" i="3"/>
  <c r="Q68" i="3"/>
  <c r="Q72" i="3"/>
  <c r="Q76" i="3"/>
  <c r="Q84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40" i="3"/>
  <c r="Q144" i="3"/>
  <c r="Q148" i="3"/>
  <c r="Q152" i="3"/>
  <c r="Q156" i="3"/>
  <c r="Q160" i="3"/>
  <c r="Q164" i="3"/>
  <c r="Q168" i="3"/>
  <c r="Q172" i="3"/>
  <c r="Q176" i="3"/>
  <c r="Q180" i="3"/>
  <c r="Q184" i="3"/>
  <c r="Q188" i="3"/>
  <c r="Q192" i="3"/>
  <c r="Q196" i="3"/>
  <c r="Q200" i="3"/>
  <c r="Q204" i="3"/>
  <c r="Q208" i="3"/>
  <c r="Q212" i="3"/>
  <c r="Q216" i="3"/>
  <c r="Q220" i="3"/>
  <c r="Q224" i="3"/>
  <c r="Q228" i="3"/>
  <c r="Q232" i="3"/>
  <c r="Q236" i="3"/>
  <c r="Q240" i="3"/>
  <c r="Q244" i="3"/>
  <c r="Q248" i="3"/>
  <c r="Q252" i="3"/>
  <c r="Q256" i="3"/>
  <c r="Q260" i="3"/>
  <c r="Q264" i="3"/>
  <c r="Q268" i="3"/>
  <c r="Q272" i="3"/>
  <c r="Q276" i="3"/>
  <c r="Q280" i="3"/>
  <c r="Q284" i="3"/>
  <c r="Q288" i="3"/>
  <c r="Q292" i="3"/>
  <c r="Q296" i="3"/>
  <c r="Q300" i="3"/>
  <c r="Q304" i="3"/>
  <c r="Q308" i="3"/>
  <c r="Q312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Q384" i="3"/>
  <c r="Q388" i="3"/>
  <c r="Q392" i="3"/>
  <c r="Q56" i="3"/>
  <c r="Q60" i="3"/>
  <c r="Q64" i="3"/>
  <c r="Q69" i="3"/>
  <c r="Q73" i="3"/>
  <c r="Q77" i="3"/>
  <c r="Q81" i="3"/>
  <c r="Q85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7" i="3"/>
  <c r="Q141" i="3"/>
  <c r="Q145" i="3"/>
  <c r="Q149" i="3"/>
  <c r="Q153" i="3"/>
  <c r="Q157" i="3"/>
  <c r="Q161" i="3"/>
  <c r="Q165" i="3"/>
  <c r="Q169" i="3"/>
  <c r="Q173" i="3"/>
  <c r="Q177" i="3"/>
  <c r="Q181" i="3"/>
  <c r="Q185" i="3"/>
  <c r="Q189" i="3"/>
  <c r="Q193" i="3"/>
  <c r="Q197" i="3"/>
  <c r="Q201" i="3"/>
  <c r="Q205" i="3"/>
  <c r="Q209" i="3"/>
  <c r="Q213" i="3"/>
  <c r="Q217" i="3"/>
  <c r="Q221" i="3"/>
  <c r="Q225" i="3"/>
  <c r="Q229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57" i="3"/>
  <c r="Q61" i="3"/>
  <c r="Q66" i="3"/>
  <c r="Q70" i="3"/>
  <c r="Q74" i="3"/>
  <c r="Q78" i="3"/>
  <c r="Q82" i="3"/>
  <c r="Q86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38" i="3"/>
  <c r="Q142" i="3"/>
  <c r="Q146" i="3"/>
  <c r="Q150" i="3"/>
  <c r="Q154" i="3"/>
  <c r="Q158" i="3"/>
  <c r="Q162" i="3"/>
  <c r="Q166" i="3"/>
  <c r="Q170" i="3"/>
  <c r="Q174" i="3"/>
  <c r="Q178" i="3"/>
  <c r="Q182" i="3"/>
  <c r="Q186" i="3"/>
  <c r="Q190" i="3"/>
  <c r="Q194" i="3"/>
  <c r="Q198" i="3"/>
  <c r="Q202" i="3"/>
  <c r="Q206" i="3"/>
  <c r="Q210" i="3"/>
  <c r="Q214" i="3"/>
  <c r="Q218" i="3"/>
  <c r="Q222" i="3"/>
  <c r="Q226" i="3"/>
  <c r="Q230" i="3"/>
  <c r="Q234" i="3"/>
  <c r="Q238" i="3"/>
  <c r="Q242" i="3"/>
  <c r="Q246" i="3"/>
  <c r="Q250" i="3"/>
  <c r="Q254" i="3"/>
  <c r="Q258" i="3"/>
  <c r="Q262" i="3"/>
  <c r="Q266" i="3"/>
  <c r="Q58" i="3"/>
  <c r="Q75" i="3"/>
  <c r="Q91" i="3"/>
  <c r="Q107" i="3"/>
  <c r="Q123" i="3"/>
  <c r="Q71" i="3"/>
  <c r="Q87" i="3"/>
  <c r="Q103" i="3"/>
  <c r="Q119" i="3"/>
  <c r="Q135" i="3"/>
  <c r="Q151" i="3"/>
  <c r="Q167" i="3"/>
  <c r="Q183" i="3"/>
  <c r="Q199" i="3"/>
  <c r="Q215" i="3"/>
  <c r="Q231" i="3"/>
  <c r="Q247" i="3"/>
  <c r="Q263" i="3"/>
  <c r="Q274" i="3"/>
  <c r="Q282" i="3"/>
  <c r="Q290" i="3"/>
  <c r="Q298" i="3"/>
  <c r="Q306" i="3"/>
  <c r="Q314" i="3"/>
  <c r="Q322" i="3"/>
  <c r="Q330" i="3"/>
  <c r="Q338" i="3"/>
  <c r="Q346" i="3"/>
  <c r="Q354" i="3"/>
  <c r="Q362" i="3"/>
  <c r="Q370" i="3"/>
  <c r="Q378" i="3"/>
  <c r="Q386" i="3"/>
  <c r="Q394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498" i="3"/>
  <c r="Q502" i="3"/>
  <c r="Q506" i="3"/>
  <c r="Q510" i="3"/>
  <c r="Q514" i="3"/>
  <c r="Q518" i="3"/>
  <c r="Q522" i="3"/>
  <c r="Q526" i="3"/>
  <c r="Q530" i="3"/>
  <c r="Q534" i="3"/>
  <c r="Q538" i="3"/>
  <c r="Q542" i="3"/>
  <c r="Q546" i="3"/>
  <c r="Q550" i="3"/>
  <c r="Q554" i="3"/>
  <c r="Q558" i="3"/>
  <c r="Q562" i="3"/>
  <c r="Q566" i="3"/>
  <c r="Q570" i="3"/>
  <c r="Q574" i="3"/>
  <c r="Q578" i="3"/>
  <c r="Q582" i="3"/>
  <c r="Q586" i="3"/>
  <c r="Q590" i="3"/>
  <c r="Q594" i="3"/>
  <c r="Q598" i="3"/>
  <c r="Q602" i="3"/>
  <c r="Q606" i="3"/>
  <c r="Q610" i="3"/>
  <c r="Q614" i="3"/>
  <c r="Q618" i="3"/>
  <c r="Q62" i="3"/>
  <c r="Q95" i="3"/>
  <c r="Q127" i="3"/>
  <c r="Q147" i="3"/>
  <c r="Q171" i="3"/>
  <c r="Q191" i="3"/>
  <c r="Q211" i="3"/>
  <c r="Q235" i="3"/>
  <c r="Q67" i="3"/>
  <c r="Q99" i="3"/>
  <c r="Q131" i="3"/>
  <c r="Q155" i="3"/>
  <c r="Q175" i="3"/>
  <c r="Q195" i="3"/>
  <c r="Q219" i="3"/>
  <c r="Q239" i="3"/>
  <c r="Q83" i="3"/>
  <c r="Q115" i="3"/>
  <c r="Q143" i="3"/>
  <c r="Q163" i="3"/>
  <c r="Q187" i="3"/>
  <c r="Q207" i="3"/>
  <c r="Q227" i="3"/>
  <c r="Q251" i="3"/>
  <c r="Q270" i="3"/>
  <c r="Q279" i="3"/>
  <c r="Q291" i="3"/>
  <c r="Q302" i="3"/>
  <c r="Q311" i="3"/>
  <c r="Q323" i="3"/>
  <c r="Q334" i="3"/>
  <c r="Q343" i="3"/>
  <c r="Q355" i="3"/>
  <c r="Q366" i="3"/>
  <c r="Q375" i="3"/>
  <c r="Q387" i="3"/>
  <c r="Q396" i="3"/>
  <c r="Q401" i="3"/>
  <c r="Q407" i="3"/>
  <c r="Q412" i="3"/>
  <c r="Q417" i="3"/>
  <c r="Q423" i="3"/>
  <c r="Q428" i="3"/>
  <c r="Q433" i="3"/>
  <c r="Q439" i="3"/>
  <c r="Q444" i="3"/>
  <c r="Q449" i="3"/>
  <c r="Q455" i="3"/>
  <c r="Q460" i="3"/>
  <c r="Q465" i="3"/>
  <c r="Q471" i="3"/>
  <c r="Q476" i="3"/>
  <c r="Q481" i="3"/>
  <c r="Q487" i="3"/>
  <c r="Q492" i="3"/>
  <c r="Q497" i="3"/>
  <c r="Q503" i="3"/>
  <c r="Q508" i="3"/>
  <c r="Q513" i="3"/>
  <c r="Q519" i="3"/>
  <c r="Q524" i="3"/>
  <c r="Q529" i="3"/>
  <c r="Q535" i="3"/>
  <c r="Q540" i="3"/>
  <c r="Q545" i="3"/>
  <c r="Q551" i="3"/>
  <c r="Q556" i="3"/>
  <c r="Q561" i="3"/>
  <c r="Q567" i="3"/>
  <c r="Q572" i="3"/>
  <c r="Q577" i="3"/>
  <c r="Q583" i="3"/>
  <c r="Q588" i="3"/>
  <c r="Q593" i="3"/>
  <c r="Q599" i="3"/>
  <c r="Q604" i="3"/>
  <c r="Q609" i="3"/>
  <c r="Q615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76" i="3"/>
  <c r="Q680" i="3"/>
  <c r="Q684" i="3"/>
  <c r="N58" i="3"/>
  <c r="N62" i="3"/>
  <c r="N66" i="3"/>
  <c r="N70" i="3"/>
  <c r="N74" i="3"/>
  <c r="N78" i="3"/>
  <c r="N82" i="3"/>
  <c r="N86" i="3"/>
  <c r="N90" i="3"/>
  <c r="N94" i="3"/>
  <c r="N98" i="3"/>
  <c r="N102" i="3"/>
  <c r="N106" i="3"/>
  <c r="N110" i="3"/>
  <c r="N114" i="3"/>
  <c r="N118" i="3"/>
  <c r="N122" i="3"/>
  <c r="N126" i="3"/>
  <c r="N130" i="3"/>
  <c r="N134" i="3"/>
  <c r="N138" i="3"/>
  <c r="N142" i="3"/>
  <c r="N146" i="3"/>
  <c r="N150" i="3"/>
  <c r="N154" i="3"/>
  <c r="N158" i="3"/>
  <c r="N162" i="3"/>
  <c r="N166" i="3"/>
  <c r="N170" i="3"/>
  <c r="N174" i="3"/>
  <c r="N178" i="3"/>
  <c r="N182" i="3"/>
  <c r="N186" i="3"/>
  <c r="N190" i="3"/>
  <c r="N194" i="3"/>
  <c r="N198" i="3"/>
  <c r="N202" i="3"/>
  <c r="N206" i="3"/>
  <c r="N210" i="3"/>
  <c r="N214" i="3"/>
  <c r="N218" i="3"/>
  <c r="N222" i="3"/>
  <c r="N226" i="3"/>
  <c r="N230" i="3"/>
  <c r="N234" i="3"/>
  <c r="N238" i="3"/>
  <c r="N242" i="3"/>
  <c r="N246" i="3"/>
  <c r="N250" i="3"/>
  <c r="N254" i="3"/>
  <c r="N258" i="3"/>
  <c r="N262" i="3"/>
  <c r="N266" i="3"/>
  <c r="N270" i="3"/>
  <c r="N274" i="3"/>
  <c r="N278" i="3"/>
  <c r="N282" i="3"/>
  <c r="N286" i="3"/>
  <c r="N290" i="3"/>
  <c r="N294" i="3"/>
  <c r="N298" i="3"/>
  <c r="N302" i="3"/>
  <c r="N306" i="3"/>
  <c r="N310" i="3"/>
  <c r="N314" i="3"/>
  <c r="N318" i="3"/>
  <c r="N322" i="3"/>
  <c r="N326" i="3"/>
  <c r="N330" i="3"/>
  <c r="N334" i="3"/>
  <c r="N338" i="3"/>
  <c r="N342" i="3"/>
  <c r="N346" i="3"/>
  <c r="N350" i="3"/>
  <c r="N354" i="3"/>
  <c r="N358" i="3"/>
  <c r="N362" i="3"/>
  <c r="N366" i="3"/>
  <c r="N370" i="3"/>
  <c r="N374" i="3"/>
  <c r="N378" i="3"/>
  <c r="N382" i="3"/>
  <c r="N386" i="3"/>
  <c r="N390" i="3"/>
  <c r="N394" i="3"/>
  <c r="N398" i="3"/>
  <c r="N402" i="3"/>
  <c r="N406" i="3"/>
  <c r="N410" i="3"/>
  <c r="N414" i="3"/>
  <c r="N418" i="3"/>
  <c r="Q79" i="3"/>
  <c r="Q179" i="3"/>
  <c r="Q255" i="3"/>
  <c r="Q275" i="3"/>
  <c r="Q287" i="3"/>
  <c r="Q303" i="3"/>
  <c r="Q318" i="3"/>
  <c r="Q331" i="3"/>
  <c r="Q347" i="3"/>
  <c r="Q359" i="3"/>
  <c r="Q374" i="3"/>
  <c r="Q390" i="3"/>
  <c r="Q399" i="3"/>
  <c r="Q405" i="3"/>
  <c r="Q413" i="3"/>
  <c r="Q420" i="3"/>
  <c r="Q427" i="3"/>
  <c r="Q435" i="3"/>
  <c r="Q441" i="3"/>
  <c r="Q448" i="3"/>
  <c r="Q456" i="3"/>
  <c r="Q463" i="3"/>
  <c r="Q469" i="3"/>
  <c r="Q477" i="3"/>
  <c r="Q484" i="3"/>
  <c r="Q491" i="3"/>
  <c r="Q499" i="3"/>
  <c r="Q505" i="3"/>
  <c r="Q512" i="3"/>
  <c r="Q520" i="3"/>
  <c r="Q527" i="3"/>
  <c r="Q533" i="3"/>
  <c r="Q541" i="3"/>
  <c r="Q548" i="3"/>
  <c r="Q555" i="3"/>
  <c r="Q563" i="3"/>
  <c r="Q569" i="3"/>
  <c r="Q576" i="3"/>
  <c r="Q584" i="3"/>
  <c r="Q591" i="3"/>
  <c r="Q597" i="3"/>
  <c r="Q605" i="3"/>
  <c r="Q612" i="3"/>
  <c r="Q619" i="3"/>
  <c r="Q625" i="3"/>
  <c r="Q111" i="3"/>
  <c r="Q203" i="3"/>
  <c r="Q259" i="3"/>
  <c r="Q278" i="3"/>
  <c r="Q294" i="3"/>
  <c r="Q307" i="3"/>
  <c r="Q139" i="3"/>
  <c r="Q223" i="3"/>
  <c r="Q267" i="3"/>
  <c r="Q283" i="3"/>
  <c r="Q295" i="3"/>
  <c r="Q310" i="3"/>
  <c r="Q326" i="3"/>
  <c r="Q339" i="3"/>
  <c r="Q351" i="3"/>
  <c r="Q367" i="3"/>
  <c r="Q382" i="3"/>
  <c r="Q395" i="3"/>
  <c r="Q403" i="3"/>
  <c r="Q409" i="3"/>
  <c r="Q416" i="3"/>
  <c r="Q424" i="3"/>
  <c r="Q431" i="3"/>
  <c r="Q437" i="3"/>
  <c r="Q445" i="3"/>
  <c r="Q452" i="3"/>
  <c r="Q459" i="3"/>
  <c r="Q467" i="3"/>
  <c r="Q473" i="3"/>
  <c r="Q480" i="3"/>
  <c r="Q488" i="3"/>
  <c r="Q495" i="3"/>
  <c r="Q501" i="3"/>
  <c r="Q509" i="3"/>
  <c r="Q516" i="3"/>
  <c r="Q523" i="3"/>
  <c r="Q531" i="3"/>
  <c r="Q537" i="3"/>
  <c r="Q544" i="3"/>
  <c r="Q552" i="3"/>
  <c r="Q559" i="3"/>
  <c r="Q565" i="3"/>
  <c r="Q573" i="3"/>
  <c r="Q580" i="3"/>
  <c r="Q587" i="3"/>
  <c r="Q595" i="3"/>
  <c r="Q601" i="3"/>
  <c r="Q608" i="3"/>
  <c r="Q616" i="3"/>
  <c r="Q622" i="3"/>
  <c r="Q627" i="3"/>
  <c r="Q633" i="3"/>
  <c r="Q638" i="3"/>
  <c r="Q643" i="3"/>
  <c r="Q649" i="3"/>
  <c r="Q654" i="3"/>
  <c r="Q659" i="3"/>
  <c r="Q665" i="3"/>
  <c r="Q670" i="3"/>
  <c r="Q675" i="3"/>
  <c r="Q681" i="3"/>
  <c r="N56" i="3"/>
  <c r="N61" i="3"/>
  <c r="N67" i="3"/>
  <c r="N72" i="3"/>
  <c r="N77" i="3"/>
  <c r="N83" i="3"/>
  <c r="N88" i="3"/>
  <c r="N93" i="3"/>
  <c r="N99" i="3"/>
  <c r="N104" i="3"/>
  <c r="N109" i="3"/>
  <c r="N115" i="3"/>
  <c r="N120" i="3"/>
  <c r="N125" i="3"/>
  <c r="N131" i="3"/>
  <c r="N136" i="3"/>
  <c r="N141" i="3"/>
  <c r="N147" i="3"/>
  <c r="N152" i="3"/>
  <c r="N157" i="3"/>
  <c r="N163" i="3"/>
  <c r="N168" i="3"/>
  <c r="N173" i="3"/>
  <c r="N179" i="3"/>
  <c r="N184" i="3"/>
  <c r="N189" i="3"/>
  <c r="N195" i="3"/>
  <c r="N200" i="3"/>
  <c r="N205" i="3"/>
  <c r="N211" i="3"/>
  <c r="Q159" i="3"/>
  <c r="Q243" i="3"/>
  <c r="Q271" i="3"/>
  <c r="Q286" i="3"/>
  <c r="Q299" i="3"/>
  <c r="Q315" i="3"/>
  <c r="Q327" i="3"/>
  <c r="Q342" i="3"/>
  <c r="Q358" i="3"/>
  <c r="Q371" i="3"/>
  <c r="Q383" i="3"/>
  <c r="Q397" i="3"/>
  <c r="Q404" i="3"/>
  <c r="Q411" i="3"/>
  <c r="Q419" i="3"/>
  <c r="Q425" i="3"/>
  <c r="Q432" i="3"/>
  <c r="Q440" i="3"/>
  <c r="Q447" i="3"/>
  <c r="Q453" i="3"/>
  <c r="Q461" i="3"/>
  <c r="Q468" i="3"/>
  <c r="Q475" i="3"/>
  <c r="Q483" i="3"/>
  <c r="Q489" i="3"/>
  <c r="Q496" i="3"/>
  <c r="Q504" i="3"/>
  <c r="Q511" i="3"/>
  <c r="Q517" i="3"/>
  <c r="Q525" i="3"/>
  <c r="Q532" i="3"/>
  <c r="Q539" i="3"/>
  <c r="Q547" i="3"/>
  <c r="Q553" i="3"/>
  <c r="Q560" i="3"/>
  <c r="Q568" i="3"/>
  <c r="Q575" i="3"/>
  <c r="Q581" i="3"/>
  <c r="Q589" i="3"/>
  <c r="Q596" i="3"/>
  <c r="Q603" i="3"/>
  <c r="Q611" i="3"/>
  <c r="Q617" i="3"/>
  <c r="Q623" i="3"/>
  <c r="Q629" i="3"/>
  <c r="Q634" i="3"/>
  <c r="Q639" i="3"/>
  <c r="Q645" i="3"/>
  <c r="Q650" i="3"/>
  <c r="Q655" i="3"/>
  <c r="Q661" i="3"/>
  <c r="Q666" i="3"/>
  <c r="Q671" i="3"/>
  <c r="Q677" i="3"/>
  <c r="Q682" i="3"/>
  <c r="N57" i="3"/>
  <c r="N63" i="3"/>
  <c r="N68" i="3"/>
  <c r="N73" i="3"/>
  <c r="N79" i="3"/>
  <c r="N84" i="3"/>
  <c r="N89" i="3"/>
  <c r="N95" i="3"/>
  <c r="N100" i="3"/>
  <c r="N105" i="3"/>
  <c r="N111" i="3"/>
  <c r="N116" i="3"/>
  <c r="N121" i="3"/>
  <c r="N127" i="3"/>
  <c r="N132" i="3"/>
  <c r="N137" i="3"/>
  <c r="N143" i="3"/>
  <c r="N148" i="3"/>
  <c r="N153" i="3"/>
  <c r="N159" i="3"/>
  <c r="N164" i="3"/>
  <c r="N169" i="3"/>
  <c r="N175" i="3"/>
  <c r="N180" i="3"/>
  <c r="N185" i="3"/>
  <c r="N191" i="3"/>
  <c r="N196" i="3"/>
  <c r="N201" i="3"/>
  <c r="N207" i="3"/>
  <c r="N212" i="3"/>
  <c r="N217" i="3"/>
  <c r="N223" i="3"/>
  <c r="N228" i="3"/>
  <c r="N233" i="3"/>
  <c r="N239" i="3"/>
  <c r="N244" i="3"/>
  <c r="N249" i="3"/>
  <c r="N255" i="3"/>
  <c r="N260" i="3"/>
  <c r="N265" i="3"/>
  <c r="N271" i="3"/>
  <c r="N276" i="3"/>
  <c r="N281" i="3"/>
  <c r="N287" i="3"/>
  <c r="N292" i="3"/>
  <c r="N297" i="3"/>
  <c r="N303" i="3"/>
  <c r="N308" i="3"/>
  <c r="N313" i="3"/>
  <c r="N319" i="3"/>
  <c r="N324" i="3"/>
  <c r="N329" i="3"/>
  <c r="N335" i="3"/>
  <c r="N340" i="3"/>
  <c r="N345" i="3"/>
  <c r="N351" i="3"/>
  <c r="N356" i="3"/>
  <c r="N361" i="3"/>
  <c r="N367" i="3"/>
  <c r="N372" i="3"/>
  <c r="N377" i="3"/>
  <c r="N383" i="3"/>
  <c r="N388" i="3"/>
  <c r="N393" i="3"/>
  <c r="N399" i="3"/>
  <c r="N404" i="3"/>
  <c r="N409" i="3"/>
  <c r="N415" i="3"/>
  <c r="N420" i="3"/>
  <c r="N424" i="3"/>
  <c r="N428" i="3"/>
  <c r="N432" i="3"/>
  <c r="N436" i="3"/>
  <c r="N440" i="3"/>
  <c r="N444" i="3"/>
  <c r="N448" i="3"/>
  <c r="N452" i="3"/>
  <c r="N456" i="3"/>
  <c r="N460" i="3"/>
  <c r="N464" i="3"/>
  <c r="N468" i="3"/>
  <c r="N472" i="3"/>
  <c r="N476" i="3"/>
  <c r="N480" i="3"/>
  <c r="N484" i="3"/>
  <c r="N488" i="3"/>
  <c r="N492" i="3"/>
  <c r="N496" i="3"/>
  <c r="N500" i="3"/>
  <c r="N504" i="3"/>
  <c r="N508" i="3"/>
  <c r="N512" i="3"/>
  <c r="N516" i="3"/>
  <c r="N520" i="3"/>
  <c r="N524" i="3"/>
  <c r="N528" i="3"/>
  <c r="N532" i="3"/>
  <c r="N536" i="3"/>
  <c r="N540" i="3"/>
  <c r="N544" i="3"/>
  <c r="N548" i="3"/>
  <c r="N552" i="3"/>
  <c r="N556" i="3"/>
  <c r="N560" i="3"/>
  <c r="N564" i="3"/>
  <c r="N568" i="3"/>
  <c r="N572" i="3"/>
  <c r="N576" i="3"/>
  <c r="N580" i="3"/>
  <c r="N584" i="3"/>
  <c r="N588" i="3"/>
  <c r="N592" i="3"/>
  <c r="N596" i="3"/>
  <c r="N600" i="3"/>
  <c r="N604" i="3"/>
  <c r="N608" i="3"/>
  <c r="N612" i="3"/>
  <c r="N616" i="3"/>
  <c r="N620" i="3"/>
  <c r="N624" i="3"/>
  <c r="N628" i="3"/>
  <c r="N632" i="3"/>
  <c r="N636" i="3"/>
  <c r="N640" i="3"/>
  <c r="N644" i="3"/>
  <c r="N648" i="3"/>
  <c r="N652" i="3"/>
  <c r="N656" i="3"/>
  <c r="N660" i="3"/>
  <c r="N664" i="3"/>
  <c r="Q319" i="3"/>
  <c r="Q379" i="3"/>
  <c r="Q415" i="3"/>
  <c r="Q443" i="3"/>
  <c r="Q472" i="3"/>
  <c r="Q500" i="3"/>
  <c r="Q528" i="3"/>
  <c r="Q613" i="3"/>
  <c r="Q631" i="3"/>
  <c r="Q642" i="3"/>
  <c r="Q653" i="3"/>
  <c r="Q663" i="3"/>
  <c r="Q674" i="3"/>
  <c r="N55" i="3"/>
  <c r="N65" i="3"/>
  <c r="N76" i="3"/>
  <c r="N87" i="3"/>
  <c r="N97" i="3"/>
  <c r="N129" i="3"/>
  <c r="N140" i="3"/>
  <c r="N172" i="3"/>
  <c r="N204" i="3"/>
  <c r="N236" i="3"/>
  <c r="N264" i="3"/>
  <c r="N293" i="3"/>
  <c r="N321" i="3"/>
  <c r="N343" i="3"/>
  <c r="N379" i="3"/>
  <c r="N400" i="3"/>
  <c r="N421" i="3"/>
  <c r="N447" i="3"/>
  <c r="N463" i="3"/>
  <c r="Q335" i="3"/>
  <c r="Q391" i="3"/>
  <c r="Q421" i="3"/>
  <c r="Q451" i="3"/>
  <c r="Q479" i="3"/>
  <c r="Q507" i="3"/>
  <c r="Q536" i="3"/>
  <c r="Q564" i="3"/>
  <c r="Q592" i="3"/>
  <c r="Q621" i="3"/>
  <c r="Q635" i="3"/>
  <c r="Q646" i="3"/>
  <c r="Q657" i="3"/>
  <c r="Q667" i="3"/>
  <c r="Q678" i="3"/>
  <c r="N59" i="3"/>
  <c r="N69" i="3"/>
  <c r="N80" i="3"/>
  <c r="N91" i="3"/>
  <c r="N101" i="3"/>
  <c r="N112" i="3"/>
  <c r="N123" i="3"/>
  <c r="N133" i="3"/>
  <c r="N144" i="3"/>
  <c r="N155" i="3"/>
  <c r="N165" i="3"/>
  <c r="N176" i="3"/>
  <c r="N187" i="3"/>
  <c r="N197" i="3"/>
  <c r="N208" i="3"/>
  <c r="N216" i="3"/>
  <c r="N224" i="3"/>
  <c r="N231" i="3"/>
  <c r="N237" i="3"/>
  <c r="N245" i="3"/>
  <c r="N252" i="3"/>
  <c r="N259" i="3"/>
  <c r="N267" i="3"/>
  <c r="N273" i="3"/>
  <c r="N280" i="3"/>
  <c r="N288" i="3"/>
  <c r="N295" i="3"/>
  <c r="N301" i="3"/>
  <c r="N309" i="3"/>
  <c r="N316" i="3"/>
  <c r="N323" i="3"/>
  <c r="N331" i="3"/>
  <c r="N337" i="3"/>
  <c r="N344" i="3"/>
  <c r="N352" i="3"/>
  <c r="N359" i="3"/>
  <c r="N365" i="3"/>
  <c r="N373" i="3"/>
  <c r="N380" i="3"/>
  <c r="N387" i="3"/>
  <c r="N395" i="3"/>
  <c r="N401" i="3"/>
  <c r="N408" i="3"/>
  <c r="N416" i="3"/>
  <c r="N422" i="3"/>
  <c r="N427" i="3"/>
  <c r="N433" i="3"/>
  <c r="N438" i="3"/>
  <c r="N443" i="3"/>
  <c r="N449" i="3"/>
  <c r="N454" i="3"/>
  <c r="N459" i="3"/>
  <c r="N465" i="3"/>
  <c r="N470" i="3"/>
  <c r="N475" i="3"/>
  <c r="N481" i="3"/>
  <c r="N486" i="3"/>
  <c r="N491" i="3"/>
  <c r="N497" i="3"/>
  <c r="N502" i="3"/>
  <c r="N507" i="3"/>
  <c r="N513" i="3"/>
  <c r="N518" i="3"/>
  <c r="N523" i="3"/>
  <c r="N529" i="3"/>
  <c r="N534" i="3"/>
  <c r="N539" i="3"/>
  <c r="N545" i="3"/>
  <c r="N550" i="3"/>
  <c r="N555" i="3"/>
  <c r="Q350" i="3"/>
  <c r="Q400" i="3"/>
  <c r="Q429" i="3"/>
  <c r="Q457" i="3"/>
  <c r="Q485" i="3"/>
  <c r="Q515" i="3"/>
  <c r="Q543" i="3"/>
  <c r="Q571" i="3"/>
  <c r="Q600" i="3"/>
  <c r="Q626" i="3"/>
  <c r="Q637" i="3"/>
  <c r="Q647" i="3"/>
  <c r="Q658" i="3"/>
  <c r="Q669" i="3"/>
  <c r="Q679" i="3"/>
  <c r="N60" i="3"/>
  <c r="N71" i="3"/>
  <c r="N81" i="3"/>
  <c r="N92" i="3"/>
  <c r="N103" i="3"/>
  <c r="N113" i="3"/>
  <c r="N124" i="3"/>
  <c r="N135" i="3"/>
  <c r="N145" i="3"/>
  <c r="N156" i="3"/>
  <c r="N167" i="3"/>
  <c r="N177" i="3"/>
  <c r="N188" i="3"/>
  <c r="N199" i="3"/>
  <c r="N209" i="3"/>
  <c r="N219" i="3"/>
  <c r="N225" i="3"/>
  <c r="N232" i="3"/>
  <c r="N240" i="3"/>
  <c r="N247" i="3"/>
  <c r="N253" i="3"/>
  <c r="N261" i="3"/>
  <c r="N268" i="3"/>
  <c r="N275" i="3"/>
  <c r="N283" i="3"/>
  <c r="N289" i="3"/>
  <c r="N296" i="3"/>
  <c r="N304" i="3"/>
  <c r="N311" i="3"/>
  <c r="N317" i="3"/>
  <c r="N325" i="3"/>
  <c r="N332" i="3"/>
  <c r="N339" i="3"/>
  <c r="N347" i="3"/>
  <c r="N353" i="3"/>
  <c r="N360" i="3"/>
  <c r="N368" i="3"/>
  <c r="N375" i="3"/>
  <c r="N381" i="3"/>
  <c r="N389" i="3"/>
  <c r="N396" i="3"/>
  <c r="N403" i="3"/>
  <c r="N411" i="3"/>
  <c r="N417" i="3"/>
  <c r="N423" i="3"/>
  <c r="N429" i="3"/>
  <c r="N434" i="3"/>
  <c r="N439" i="3"/>
  <c r="N445" i="3"/>
  <c r="N450" i="3"/>
  <c r="N455" i="3"/>
  <c r="N461" i="3"/>
  <c r="N466" i="3"/>
  <c r="N471" i="3"/>
  <c r="N477" i="3"/>
  <c r="N482" i="3"/>
  <c r="N487" i="3"/>
  <c r="N493" i="3"/>
  <c r="N498" i="3"/>
  <c r="N503" i="3"/>
  <c r="N509" i="3"/>
  <c r="N514" i="3"/>
  <c r="N519" i="3"/>
  <c r="N525" i="3"/>
  <c r="N530" i="3"/>
  <c r="N535" i="3"/>
  <c r="N541" i="3"/>
  <c r="N546" i="3"/>
  <c r="N551" i="3"/>
  <c r="N557" i="3"/>
  <c r="N562" i="3"/>
  <c r="N567" i="3"/>
  <c r="N573" i="3"/>
  <c r="N578" i="3"/>
  <c r="N583" i="3"/>
  <c r="N589" i="3"/>
  <c r="N594" i="3"/>
  <c r="N599" i="3"/>
  <c r="N605" i="3"/>
  <c r="N610" i="3"/>
  <c r="N615" i="3"/>
  <c r="N621" i="3"/>
  <c r="N626" i="3"/>
  <c r="N631" i="3"/>
  <c r="N637" i="3"/>
  <c r="N642" i="3"/>
  <c r="N647" i="3"/>
  <c r="N653" i="3"/>
  <c r="N658" i="3"/>
  <c r="N663" i="3"/>
  <c r="N668" i="3"/>
  <c r="N672" i="3"/>
  <c r="N676" i="3"/>
  <c r="N680" i="3"/>
  <c r="N684" i="3"/>
  <c r="Q557" i="3"/>
  <c r="N119" i="3"/>
  <c r="N161" i="3"/>
  <c r="N193" i="3"/>
  <c r="N221" i="3"/>
  <c r="N229" i="3"/>
  <c r="N251" i="3"/>
  <c r="N272" i="3"/>
  <c r="N300" i="3"/>
  <c r="N315" i="3"/>
  <c r="N336" i="3"/>
  <c r="N349" i="3"/>
  <c r="N364" i="3"/>
  <c r="N385" i="3"/>
  <c r="N407" i="3"/>
  <c r="N426" i="3"/>
  <c r="N442" i="3"/>
  <c r="N458" i="3"/>
  <c r="N474" i="3"/>
  <c r="Q363" i="3"/>
  <c r="Q408" i="3"/>
  <c r="Q436" i="3"/>
  <c r="Q464" i="3"/>
  <c r="Q493" i="3"/>
  <c r="Q521" i="3"/>
  <c r="Q549" i="3"/>
  <c r="Q579" i="3"/>
  <c r="Q607" i="3"/>
  <c r="Q630" i="3"/>
  <c r="Q641" i="3"/>
  <c r="Q651" i="3"/>
  <c r="Q662" i="3"/>
  <c r="Q673" i="3"/>
  <c r="Q683" i="3"/>
  <c r="N64" i="3"/>
  <c r="N75" i="3"/>
  <c r="N85" i="3"/>
  <c r="N96" i="3"/>
  <c r="N107" i="3"/>
  <c r="N117" i="3"/>
  <c r="N128" i="3"/>
  <c r="N139" i="3"/>
  <c r="N149" i="3"/>
  <c r="N160" i="3"/>
  <c r="N171" i="3"/>
  <c r="N181" i="3"/>
  <c r="N192" i="3"/>
  <c r="N203" i="3"/>
  <c r="N213" i="3"/>
  <c r="N220" i="3"/>
  <c r="N227" i="3"/>
  <c r="N235" i="3"/>
  <c r="N241" i="3"/>
  <c r="N248" i="3"/>
  <c r="N256" i="3"/>
  <c r="N263" i="3"/>
  <c r="N269" i="3"/>
  <c r="N277" i="3"/>
  <c r="N284" i="3"/>
  <c r="N291" i="3"/>
  <c r="N299" i="3"/>
  <c r="N305" i="3"/>
  <c r="N312" i="3"/>
  <c r="N320" i="3"/>
  <c r="N327" i="3"/>
  <c r="N333" i="3"/>
  <c r="N341" i="3"/>
  <c r="N348" i="3"/>
  <c r="N355" i="3"/>
  <c r="N363" i="3"/>
  <c r="N369" i="3"/>
  <c r="N376" i="3"/>
  <c r="N384" i="3"/>
  <c r="N391" i="3"/>
  <c r="N397" i="3"/>
  <c r="N405" i="3"/>
  <c r="N412" i="3"/>
  <c r="N419" i="3"/>
  <c r="N425" i="3"/>
  <c r="N430" i="3"/>
  <c r="N435" i="3"/>
  <c r="N441" i="3"/>
  <c r="N446" i="3"/>
  <c r="N451" i="3"/>
  <c r="N457" i="3"/>
  <c r="N462" i="3"/>
  <c r="N467" i="3"/>
  <c r="N473" i="3"/>
  <c r="N478" i="3"/>
  <c r="N483" i="3"/>
  <c r="N489" i="3"/>
  <c r="N494" i="3"/>
  <c r="N499" i="3"/>
  <c r="N505" i="3"/>
  <c r="N510" i="3"/>
  <c r="N515" i="3"/>
  <c r="N521" i="3"/>
  <c r="N526" i="3"/>
  <c r="N531" i="3"/>
  <c r="N537" i="3"/>
  <c r="N542" i="3"/>
  <c r="N547" i="3"/>
  <c r="N553" i="3"/>
  <c r="N558" i="3"/>
  <c r="N563" i="3"/>
  <c r="N569" i="3"/>
  <c r="N574" i="3"/>
  <c r="N579" i="3"/>
  <c r="N585" i="3"/>
  <c r="N590" i="3"/>
  <c r="N595" i="3"/>
  <c r="N601" i="3"/>
  <c r="N606" i="3"/>
  <c r="N611" i="3"/>
  <c r="N617" i="3"/>
  <c r="N622" i="3"/>
  <c r="N627" i="3"/>
  <c r="N633" i="3"/>
  <c r="N638" i="3"/>
  <c r="N643" i="3"/>
  <c r="N649" i="3"/>
  <c r="N654" i="3"/>
  <c r="N659" i="3"/>
  <c r="N665" i="3"/>
  <c r="N669" i="3"/>
  <c r="N673" i="3"/>
  <c r="N677" i="3"/>
  <c r="N681" i="3"/>
  <c r="Q54" i="3"/>
  <c r="R54" i="3" s="1"/>
  <c r="Q585" i="3"/>
  <c r="N108" i="3"/>
  <c r="N151" i="3"/>
  <c r="N183" i="3"/>
  <c r="N215" i="3"/>
  <c r="N243" i="3"/>
  <c r="N257" i="3"/>
  <c r="N279" i="3"/>
  <c r="N285" i="3"/>
  <c r="N307" i="3"/>
  <c r="N328" i="3"/>
  <c r="N357" i="3"/>
  <c r="N371" i="3"/>
  <c r="N392" i="3"/>
  <c r="N413" i="3"/>
  <c r="N431" i="3"/>
  <c r="N437" i="3"/>
  <c r="N453" i="3"/>
  <c r="N469" i="3"/>
  <c r="N490" i="3"/>
  <c r="N511" i="3"/>
  <c r="N533" i="3"/>
  <c r="N554" i="3"/>
  <c r="N566" i="3"/>
  <c r="N577" i="3"/>
  <c r="N587" i="3"/>
  <c r="N598" i="3"/>
  <c r="N609" i="3"/>
  <c r="N619" i="3"/>
  <c r="N630" i="3"/>
  <c r="N641" i="3"/>
  <c r="N651" i="3"/>
  <c r="N662" i="3"/>
  <c r="N671" i="3"/>
  <c r="N679" i="3"/>
  <c r="N646" i="3"/>
  <c r="N675" i="3"/>
  <c r="N485" i="3"/>
  <c r="N565" i="3"/>
  <c r="N586" i="3"/>
  <c r="N618" i="3"/>
  <c r="N639" i="3"/>
  <c r="N661" i="3"/>
  <c r="N54" i="3"/>
  <c r="N495" i="3"/>
  <c r="N517" i="3"/>
  <c r="N538" i="3"/>
  <c r="N559" i="3"/>
  <c r="N570" i="3"/>
  <c r="N581" i="3"/>
  <c r="N591" i="3"/>
  <c r="N602" i="3"/>
  <c r="N613" i="3"/>
  <c r="N623" i="3"/>
  <c r="N634" i="3"/>
  <c r="N645" i="3"/>
  <c r="N655" i="3"/>
  <c r="N666" i="3"/>
  <c r="N674" i="3"/>
  <c r="N682" i="3"/>
  <c r="N479" i="3"/>
  <c r="N501" i="3"/>
  <c r="N522" i="3"/>
  <c r="N543" i="3"/>
  <c r="N561" i="3"/>
  <c r="N571" i="3"/>
  <c r="N582" i="3"/>
  <c r="N593" i="3"/>
  <c r="N603" i="3"/>
  <c r="N614" i="3"/>
  <c r="N625" i="3"/>
  <c r="N635" i="3"/>
  <c r="N657" i="3"/>
  <c r="N667" i="3"/>
  <c r="N683" i="3"/>
  <c r="N506" i="3"/>
  <c r="N527" i="3"/>
  <c r="N549" i="3"/>
  <c r="N575" i="3"/>
  <c r="N597" i="3"/>
  <c r="N607" i="3"/>
  <c r="N629" i="3"/>
  <c r="N650" i="3"/>
  <c r="N670" i="3"/>
  <c r="N678" i="3"/>
  <c r="B22" i="3" a="1"/>
  <c r="B22" i="3" s="1"/>
  <c r="B23" i="3" s="1"/>
  <c r="N8" i="2"/>
  <c r="B13" i="2"/>
  <c r="O364" i="3" l="1"/>
  <c r="O396" i="3"/>
  <c r="O55" i="3"/>
  <c r="O57" i="3"/>
  <c r="O172" i="3"/>
  <c r="O254" i="3"/>
  <c r="O356" i="3"/>
  <c r="O420" i="3"/>
  <c r="O444" i="3"/>
  <c r="O464" i="3"/>
  <c r="O488" i="3"/>
  <c r="O508" i="3"/>
  <c r="O528" i="3"/>
  <c r="O552" i="3"/>
  <c r="O572" i="3"/>
  <c r="O592" i="3"/>
  <c r="O616" i="3"/>
  <c r="O636" i="3"/>
  <c r="O656" i="3"/>
  <c r="O669" i="3"/>
  <c r="O676" i="3"/>
  <c r="O682" i="3"/>
  <c r="O670" i="3"/>
  <c r="O86" i="3"/>
  <c r="O190" i="3"/>
  <c r="O270" i="3"/>
  <c r="O372" i="3"/>
  <c r="O428" i="3"/>
  <c r="O448" i="3"/>
  <c r="O472" i="3"/>
  <c r="O492" i="3"/>
  <c r="O512" i="3"/>
  <c r="O536" i="3"/>
  <c r="O556" i="3"/>
  <c r="O576" i="3"/>
  <c r="O600" i="3"/>
  <c r="O620" i="3"/>
  <c r="O640" i="3"/>
  <c r="O664" i="3"/>
  <c r="O677" i="3"/>
  <c r="O108" i="3"/>
  <c r="O302" i="3"/>
  <c r="O432" i="3"/>
  <c r="O476" i="3"/>
  <c r="O520" i="3"/>
  <c r="O560" i="3"/>
  <c r="O604" i="3"/>
  <c r="O648" i="3"/>
  <c r="O672" i="3"/>
  <c r="O206" i="3"/>
  <c r="O456" i="3"/>
  <c r="O496" i="3"/>
  <c r="O584" i="3"/>
  <c r="O665" i="3"/>
  <c r="O680" i="3"/>
  <c r="O56" i="3"/>
  <c r="O238" i="3"/>
  <c r="O404" i="3"/>
  <c r="O460" i="3"/>
  <c r="O504" i="3"/>
  <c r="O544" i="3"/>
  <c r="O588" i="3"/>
  <c r="O632" i="3"/>
  <c r="O666" i="3"/>
  <c r="O681" i="3"/>
  <c r="O129" i="3"/>
  <c r="O334" i="3"/>
  <c r="O440" i="3"/>
  <c r="O480" i="3"/>
  <c r="O524" i="3"/>
  <c r="O568" i="3"/>
  <c r="O608" i="3"/>
  <c r="O652" i="3"/>
  <c r="O674" i="3"/>
  <c r="O54" i="3"/>
  <c r="O388" i="3"/>
  <c r="O540" i="3"/>
  <c r="O624" i="3"/>
  <c r="O61" i="3"/>
  <c r="O82" i="3"/>
  <c r="O104" i="3"/>
  <c r="O125" i="3"/>
  <c r="O146" i="3"/>
  <c r="O168" i="3"/>
  <c r="O187" i="3"/>
  <c r="O203" i="3"/>
  <c r="O219" i="3"/>
  <c r="O235" i="3"/>
  <c r="O251" i="3"/>
  <c r="O267" i="3"/>
  <c r="O283" i="3"/>
  <c r="O299" i="3"/>
  <c r="O315" i="3"/>
  <c r="O331" i="3"/>
  <c r="O347" i="3"/>
  <c r="O363" i="3"/>
  <c r="O379" i="3"/>
  <c r="O395" i="3"/>
  <c r="O411" i="3"/>
  <c r="O427" i="3"/>
  <c r="O78" i="3"/>
  <c r="O100" i="3"/>
  <c r="O121" i="3"/>
  <c r="O142" i="3"/>
  <c r="O164" i="3"/>
  <c r="O184" i="3"/>
  <c r="O200" i="3"/>
  <c r="O216" i="3"/>
  <c r="O232" i="3"/>
  <c r="O248" i="3"/>
  <c r="O264" i="3"/>
  <c r="O280" i="3"/>
  <c r="O296" i="3"/>
  <c r="O312" i="3"/>
  <c r="O328" i="3"/>
  <c r="O344" i="3"/>
  <c r="O74" i="3"/>
  <c r="O96" i="3"/>
  <c r="O117" i="3"/>
  <c r="O138" i="3"/>
  <c r="O160" i="3"/>
  <c r="O181" i="3"/>
  <c r="O197" i="3"/>
  <c r="O213" i="3"/>
  <c r="O229" i="3"/>
  <c r="O245" i="3"/>
  <c r="O261" i="3"/>
  <c r="O277" i="3"/>
  <c r="O293" i="3"/>
  <c r="O309" i="3"/>
  <c r="O325" i="3"/>
  <c r="O341" i="3"/>
  <c r="O357" i="3"/>
  <c r="O373" i="3"/>
  <c r="O389" i="3"/>
  <c r="O405" i="3"/>
  <c r="O421" i="3"/>
  <c r="O113" i="3"/>
  <c r="O194" i="3"/>
  <c r="O258" i="3"/>
  <c r="O322" i="3"/>
  <c r="O366" i="3"/>
  <c r="O398" i="3"/>
  <c r="O429" i="3"/>
  <c r="O445" i="3"/>
  <c r="O461" i="3"/>
  <c r="O477" i="3"/>
  <c r="O493" i="3"/>
  <c r="O509" i="3"/>
  <c r="O525" i="3"/>
  <c r="O541" i="3"/>
  <c r="O557" i="3"/>
  <c r="O573" i="3"/>
  <c r="O589" i="3"/>
  <c r="O605" i="3"/>
  <c r="O621" i="3"/>
  <c r="O637" i="3"/>
  <c r="O653" i="3"/>
  <c r="O97" i="3"/>
  <c r="O182" i="3"/>
  <c r="O246" i="3"/>
  <c r="O310" i="3"/>
  <c r="O360" i="3"/>
  <c r="O392" i="3"/>
  <c r="O424" i="3"/>
  <c r="O442" i="3"/>
  <c r="O458" i="3"/>
  <c r="O474" i="3"/>
  <c r="O490" i="3"/>
  <c r="O506" i="3"/>
  <c r="O522" i="3"/>
  <c r="O538" i="3"/>
  <c r="O554" i="3"/>
  <c r="O570" i="3"/>
  <c r="O586" i="3"/>
  <c r="O602" i="3"/>
  <c r="O618" i="3"/>
  <c r="O634" i="3"/>
  <c r="O650" i="3"/>
  <c r="O60" i="3"/>
  <c r="O145" i="3"/>
  <c r="O218" i="3"/>
  <c r="O282" i="3"/>
  <c r="O346" i="3"/>
  <c r="O378" i="3"/>
  <c r="O410" i="3"/>
  <c r="O435" i="3"/>
  <c r="O451" i="3"/>
  <c r="O467" i="3"/>
  <c r="O483" i="3"/>
  <c r="O499" i="3"/>
  <c r="O515" i="3"/>
  <c r="O531" i="3"/>
  <c r="O547" i="3"/>
  <c r="O563" i="3"/>
  <c r="O579" i="3"/>
  <c r="O595" i="3"/>
  <c r="O611" i="3"/>
  <c r="O627" i="3"/>
  <c r="O643" i="3"/>
  <c r="O659" i="3"/>
  <c r="O675" i="3"/>
  <c r="O678" i="3"/>
  <c r="O644" i="3"/>
  <c r="O580" i="3"/>
  <c r="O516" i="3"/>
  <c r="O452" i="3"/>
  <c r="O348" i="3"/>
  <c r="O65" i="3"/>
  <c r="O167" i="3"/>
  <c r="O151" i="3"/>
  <c r="O135" i="3"/>
  <c r="O119" i="3"/>
  <c r="O103" i="3"/>
  <c r="O87" i="3"/>
  <c r="O71" i="3"/>
  <c r="O66" i="3"/>
  <c r="O88" i="3"/>
  <c r="O109" i="3"/>
  <c r="O130" i="3"/>
  <c r="O152" i="3"/>
  <c r="O173" i="3"/>
  <c r="O191" i="3"/>
  <c r="O207" i="3"/>
  <c r="O223" i="3"/>
  <c r="O239" i="3"/>
  <c r="O255" i="3"/>
  <c r="O271" i="3"/>
  <c r="O287" i="3"/>
  <c r="O303" i="3"/>
  <c r="O319" i="3"/>
  <c r="O335" i="3"/>
  <c r="O351" i="3"/>
  <c r="O367" i="3"/>
  <c r="O383" i="3"/>
  <c r="O399" i="3"/>
  <c r="O415" i="3"/>
  <c r="O62" i="3"/>
  <c r="O84" i="3"/>
  <c r="O105" i="3"/>
  <c r="O126" i="3"/>
  <c r="O148" i="3"/>
  <c r="O169" i="3"/>
  <c r="O188" i="3"/>
  <c r="O204" i="3"/>
  <c r="O220" i="3"/>
  <c r="O236" i="3"/>
  <c r="O252" i="3"/>
  <c r="O268" i="3"/>
  <c r="O284" i="3"/>
  <c r="O300" i="3"/>
  <c r="O316" i="3"/>
  <c r="O332" i="3"/>
  <c r="O58" i="3"/>
  <c r="O80" i="3"/>
  <c r="O101" i="3"/>
  <c r="O122" i="3"/>
  <c r="O144" i="3"/>
  <c r="O165" i="3"/>
  <c r="O185" i="3"/>
  <c r="O201" i="3"/>
  <c r="O217" i="3"/>
  <c r="O233" i="3"/>
  <c r="O249" i="3"/>
  <c r="O265" i="3"/>
  <c r="O281" i="3"/>
  <c r="O297" i="3"/>
  <c r="O313" i="3"/>
  <c r="O329" i="3"/>
  <c r="O345" i="3"/>
  <c r="O361" i="3"/>
  <c r="O377" i="3"/>
  <c r="O393" i="3"/>
  <c r="O409" i="3"/>
  <c r="O425" i="3"/>
  <c r="O134" i="3"/>
  <c r="O210" i="3"/>
  <c r="O274" i="3"/>
  <c r="O338" i="3"/>
  <c r="O374" i="3"/>
  <c r="O406" i="3"/>
  <c r="O433" i="3"/>
  <c r="O449" i="3"/>
  <c r="O465" i="3"/>
  <c r="O481" i="3"/>
  <c r="O497" i="3"/>
  <c r="O513" i="3"/>
  <c r="O529" i="3"/>
  <c r="O545" i="3"/>
  <c r="O561" i="3"/>
  <c r="O577" i="3"/>
  <c r="O593" i="3"/>
  <c r="O609" i="3"/>
  <c r="O625" i="3"/>
  <c r="O641" i="3"/>
  <c r="O657" i="3"/>
  <c r="O118" i="3"/>
  <c r="O198" i="3"/>
  <c r="O262" i="3"/>
  <c r="O326" i="3"/>
  <c r="O368" i="3"/>
  <c r="O400" i="3"/>
  <c r="O430" i="3"/>
  <c r="O446" i="3"/>
  <c r="O462" i="3"/>
  <c r="O478" i="3"/>
  <c r="O494" i="3"/>
  <c r="O510" i="3"/>
  <c r="O526" i="3"/>
  <c r="O542" i="3"/>
  <c r="O558" i="3"/>
  <c r="O574" i="3"/>
  <c r="O590" i="3"/>
  <c r="O606" i="3"/>
  <c r="O622" i="3"/>
  <c r="O638" i="3"/>
  <c r="O654" i="3"/>
  <c r="O81" i="3"/>
  <c r="O166" i="3"/>
  <c r="O234" i="3"/>
  <c r="P234" i="3" s="1"/>
  <c r="O298" i="3"/>
  <c r="O354" i="3"/>
  <c r="O386" i="3"/>
  <c r="O418" i="3"/>
  <c r="O439" i="3"/>
  <c r="O455" i="3"/>
  <c r="O471" i="3"/>
  <c r="O487" i="3"/>
  <c r="O503" i="3"/>
  <c r="O519" i="3"/>
  <c r="O535" i="3"/>
  <c r="O551" i="3"/>
  <c r="O567" i="3"/>
  <c r="O583" i="3"/>
  <c r="O599" i="3"/>
  <c r="O615" i="3"/>
  <c r="O631" i="3"/>
  <c r="O647" i="3"/>
  <c r="O663" i="3"/>
  <c r="O679" i="3"/>
  <c r="O673" i="3"/>
  <c r="O628" i="3"/>
  <c r="O564" i="3"/>
  <c r="O500" i="3"/>
  <c r="O436" i="3"/>
  <c r="O286" i="3"/>
  <c r="O179" i="3"/>
  <c r="O163" i="3"/>
  <c r="O147" i="3"/>
  <c r="O131" i="3"/>
  <c r="O115" i="3"/>
  <c r="O99" i="3"/>
  <c r="O83" i="3"/>
  <c r="O67" i="3"/>
  <c r="O72" i="3"/>
  <c r="O93" i="3"/>
  <c r="O114" i="3"/>
  <c r="O136" i="3"/>
  <c r="O157" i="3"/>
  <c r="O178" i="3"/>
  <c r="O195" i="3"/>
  <c r="O211" i="3"/>
  <c r="O227" i="3"/>
  <c r="O243" i="3"/>
  <c r="O259" i="3"/>
  <c r="O275" i="3"/>
  <c r="O291" i="3"/>
  <c r="O307" i="3"/>
  <c r="O323" i="3"/>
  <c r="O339" i="3"/>
  <c r="O355" i="3"/>
  <c r="O371" i="3"/>
  <c r="O387" i="3"/>
  <c r="O403" i="3"/>
  <c r="O419" i="3"/>
  <c r="O68" i="3"/>
  <c r="O89" i="3"/>
  <c r="O110" i="3"/>
  <c r="O132" i="3"/>
  <c r="O153" i="3"/>
  <c r="O174" i="3"/>
  <c r="O192" i="3"/>
  <c r="O208" i="3"/>
  <c r="O224" i="3"/>
  <c r="O240" i="3"/>
  <c r="O256" i="3"/>
  <c r="O272" i="3"/>
  <c r="O288" i="3"/>
  <c r="O304" i="3"/>
  <c r="O320" i="3"/>
  <c r="O336" i="3"/>
  <c r="O64" i="3"/>
  <c r="O85" i="3"/>
  <c r="O106" i="3"/>
  <c r="O128" i="3"/>
  <c r="O149" i="3"/>
  <c r="O170" i="3"/>
  <c r="O189" i="3"/>
  <c r="O205" i="3"/>
  <c r="O221" i="3"/>
  <c r="O237" i="3"/>
  <c r="O253" i="3"/>
  <c r="O269" i="3"/>
  <c r="O285" i="3"/>
  <c r="O301" i="3"/>
  <c r="O317" i="3"/>
  <c r="O333" i="3"/>
  <c r="O349" i="3"/>
  <c r="O365" i="3"/>
  <c r="O381" i="3"/>
  <c r="O397" i="3"/>
  <c r="O413" i="3"/>
  <c r="O70" i="3"/>
  <c r="O156" i="3"/>
  <c r="O226" i="3"/>
  <c r="O290" i="3"/>
  <c r="O350" i="3"/>
  <c r="O382" i="3"/>
  <c r="O414" i="3"/>
  <c r="O437" i="3"/>
  <c r="O453" i="3"/>
  <c r="O469" i="3"/>
  <c r="O485" i="3"/>
  <c r="O501" i="3"/>
  <c r="O517" i="3"/>
  <c r="O533" i="3"/>
  <c r="O549" i="3"/>
  <c r="O565" i="3"/>
  <c r="O581" i="3"/>
  <c r="O597" i="3"/>
  <c r="O613" i="3"/>
  <c r="O629" i="3"/>
  <c r="O645" i="3"/>
  <c r="O661" i="3"/>
  <c r="O140" i="3"/>
  <c r="O214" i="3"/>
  <c r="O278" i="3"/>
  <c r="O342" i="3"/>
  <c r="O376" i="3"/>
  <c r="O408" i="3"/>
  <c r="O434" i="3"/>
  <c r="O450" i="3"/>
  <c r="O466" i="3"/>
  <c r="O482" i="3"/>
  <c r="O498" i="3"/>
  <c r="O514" i="3"/>
  <c r="O530" i="3"/>
  <c r="O546" i="3"/>
  <c r="O562" i="3"/>
  <c r="O578" i="3"/>
  <c r="O594" i="3"/>
  <c r="O610" i="3"/>
  <c r="O626" i="3"/>
  <c r="O642" i="3"/>
  <c r="O658" i="3"/>
  <c r="O102" i="3"/>
  <c r="O186" i="3"/>
  <c r="O250" i="3"/>
  <c r="O314" i="3"/>
  <c r="O362" i="3"/>
  <c r="O394" i="3"/>
  <c r="O426" i="3"/>
  <c r="O443" i="3"/>
  <c r="O459" i="3"/>
  <c r="O475" i="3"/>
  <c r="O491" i="3"/>
  <c r="O507" i="3"/>
  <c r="O523" i="3"/>
  <c r="O539" i="3"/>
  <c r="O555" i="3"/>
  <c r="O571" i="3"/>
  <c r="O587" i="3"/>
  <c r="O603" i="3"/>
  <c r="O619" i="3"/>
  <c r="O635" i="3"/>
  <c r="O651" i="3"/>
  <c r="O667" i="3"/>
  <c r="O683" i="3"/>
  <c r="O668" i="3"/>
  <c r="O612" i="3"/>
  <c r="O548" i="3"/>
  <c r="O484" i="3"/>
  <c r="O412" i="3"/>
  <c r="O222" i="3"/>
  <c r="O175" i="3"/>
  <c r="O159" i="3"/>
  <c r="O143" i="3"/>
  <c r="O127" i="3"/>
  <c r="O111" i="3"/>
  <c r="O95" i="3"/>
  <c r="O79" i="3"/>
  <c r="O63" i="3"/>
  <c r="O77" i="3"/>
  <c r="O98" i="3"/>
  <c r="O120" i="3"/>
  <c r="O141" i="3"/>
  <c r="O162" i="3"/>
  <c r="O183" i="3"/>
  <c r="O199" i="3"/>
  <c r="O215" i="3"/>
  <c r="O231" i="3"/>
  <c r="P231" i="3" s="1"/>
  <c r="O247" i="3"/>
  <c r="O263" i="3"/>
  <c r="O279" i="3"/>
  <c r="O295" i="3"/>
  <c r="O311" i="3"/>
  <c r="O327" i="3"/>
  <c r="O343" i="3"/>
  <c r="O359" i="3"/>
  <c r="O375" i="3"/>
  <c r="O391" i="3"/>
  <c r="O407" i="3"/>
  <c r="O423" i="3"/>
  <c r="O73" i="3"/>
  <c r="O94" i="3"/>
  <c r="O116" i="3"/>
  <c r="O137" i="3"/>
  <c r="O158" i="3"/>
  <c r="O180" i="3"/>
  <c r="O196" i="3"/>
  <c r="O212" i="3"/>
  <c r="O228" i="3"/>
  <c r="O244" i="3"/>
  <c r="O260" i="3"/>
  <c r="O276" i="3"/>
  <c r="O292" i="3"/>
  <c r="O308" i="3"/>
  <c r="O324" i="3"/>
  <c r="O340" i="3"/>
  <c r="O69" i="3"/>
  <c r="O90" i="3"/>
  <c r="O112" i="3"/>
  <c r="O133" i="3"/>
  <c r="O154" i="3"/>
  <c r="O176" i="3"/>
  <c r="O193" i="3"/>
  <c r="O209" i="3"/>
  <c r="O225" i="3"/>
  <c r="O241" i="3"/>
  <c r="O257" i="3"/>
  <c r="O273" i="3"/>
  <c r="O289" i="3"/>
  <c r="O305" i="3"/>
  <c r="O321" i="3"/>
  <c r="O337" i="3"/>
  <c r="O353" i="3"/>
  <c r="O369" i="3"/>
  <c r="O385" i="3"/>
  <c r="O401" i="3"/>
  <c r="O417" i="3"/>
  <c r="O92" i="3"/>
  <c r="O177" i="3"/>
  <c r="O242" i="3"/>
  <c r="O306" i="3"/>
  <c r="O358" i="3"/>
  <c r="O390" i="3"/>
  <c r="O422" i="3"/>
  <c r="O441" i="3"/>
  <c r="O457" i="3"/>
  <c r="O473" i="3"/>
  <c r="O489" i="3"/>
  <c r="O505" i="3"/>
  <c r="O521" i="3"/>
  <c r="O537" i="3"/>
  <c r="O553" i="3"/>
  <c r="O569" i="3"/>
  <c r="O585" i="3"/>
  <c r="O601" i="3"/>
  <c r="O617" i="3"/>
  <c r="O633" i="3"/>
  <c r="O649" i="3"/>
  <c r="O76" i="3"/>
  <c r="O161" i="3"/>
  <c r="O230" i="3"/>
  <c r="O294" i="3"/>
  <c r="O352" i="3"/>
  <c r="O384" i="3"/>
  <c r="O416" i="3"/>
  <c r="O438" i="3"/>
  <c r="O454" i="3"/>
  <c r="O470" i="3"/>
  <c r="O486" i="3"/>
  <c r="O502" i="3"/>
  <c r="O518" i="3"/>
  <c r="O534" i="3"/>
  <c r="O550" i="3"/>
  <c r="O566" i="3"/>
  <c r="O582" i="3"/>
  <c r="O598" i="3"/>
  <c r="O614" i="3"/>
  <c r="O630" i="3"/>
  <c r="O646" i="3"/>
  <c r="O662" i="3"/>
  <c r="O124" i="3"/>
  <c r="O202" i="3"/>
  <c r="O266" i="3"/>
  <c r="O330" i="3"/>
  <c r="O370" i="3"/>
  <c r="O402" i="3"/>
  <c r="O431" i="3"/>
  <c r="O447" i="3"/>
  <c r="O463" i="3"/>
  <c r="O479" i="3"/>
  <c r="O495" i="3"/>
  <c r="O511" i="3"/>
  <c r="O527" i="3"/>
  <c r="O543" i="3"/>
  <c r="O559" i="3"/>
  <c r="O575" i="3"/>
  <c r="O591" i="3"/>
  <c r="O607" i="3"/>
  <c r="O623" i="3"/>
  <c r="O639" i="3"/>
  <c r="O655" i="3"/>
  <c r="O671" i="3"/>
  <c r="O684" i="3"/>
  <c r="O660" i="3"/>
  <c r="O596" i="3"/>
  <c r="O532" i="3"/>
  <c r="O468" i="3"/>
  <c r="O380" i="3"/>
  <c r="O150" i="3"/>
  <c r="O171" i="3"/>
  <c r="P171" i="3" s="1"/>
  <c r="O155" i="3"/>
  <c r="O139" i="3"/>
  <c r="O123" i="3"/>
  <c r="O107" i="3"/>
  <c r="O91" i="3"/>
  <c r="O75" i="3"/>
  <c r="O59" i="3"/>
  <c r="O318" i="3"/>
  <c r="A39" i="3"/>
  <c r="B41" i="3"/>
  <c r="B54" i="3"/>
  <c r="B2" i="3"/>
  <c r="G4" i="3"/>
  <c r="G2" i="3"/>
  <c r="G3" i="3" s="1"/>
  <c r="G3" i="2"/>
  <c r="G2" i="2"/>
  <c r="G6" i="3"/>
  <c r="G5" i="3"/>
  <c r="G4" i="2"/>
  <c r="B3" i="3"/>
  <c r="B8" i="3" s="1"/>
  <c r="B9" i="3" s="1"/>
  <c r="B3" i="2"/>
  <c r="B2" i="2"/>
  <c r="P75" i="3" l="1"/>
  <c r="P91" i="3"/>
  <c r="P155" i="3"/>
  <c r="P76" i="3"/>
  <c r="P177" i="3"/>
  <c r="P185" i="3"/>
  <c r="P193" i="3"/>
  <c r="P112" i="3"/>
  <c r="P195" i="3"/>
  <c r="P196" i="3"/>
  <c r="P115" i="3"/>
  <c r="P116" i="3"/>
  <c r="P214" i="3"/>
  <c r="P215" i="3"/>
  <c r="P141" i="3"/>
  <c r="P63" i="3"/>
  <c r="P127" i="3"/>
  <c r="P102" i="3"/>
  <c r="P221" i="3"/>
  <c r="P149" i="3"/>
  <c r="P64" i="3"/>
  <c r="P224" i="3"/>
  <c r="P153" i="3"/>
  <c r="P68" i="3"/>
  <c r="P93" i="3"/>
  <c r="P99" i="3"/>
  <c r="P163" i="3"/>
  <c r="P134" i="3"/>
  <c r="P101" i="3"/>
  <c r="P188" i="3"/>
  <c r="P71" i="3"/>
  <c r="P135" i="3"/>
  <c r="P60" i="3"/>
  <c r="P182" i="3"/>
  <c r="P213" i="3"/>
  <c r="P138" i="3"/>
  <c r="P216" i="3"/>
  <c r="P142" i="3"/>
  <c r="P250" i="3"/>
  <c r="P314" i="3"/>
  <c r="P378" i="3"/>
  <c r="P442" i="3"/>
  <c r="P506" i="3"/>
  <c r="P570" i="3"/>
  <c r="P291" i="3"/>
  <c r="P376" i="3"/>
  <c r="P461" i="3"/>
  <c r="P547" i="3"/>
  <c r="P618" i="3"/>
  <c r="P277" i="3"/>
  <c r="P391" i="3"/>
  <c r="P505" i="3"/>
  <c r="P608" i="3"/>
  <c r="P235" i="3"/>
  <c r="P315" i="3"/>
  <c r="P428" i="3"/>
  <c r="P543" i="3"/>
  <c r="P636" i="3"/>
  <c r="P309" i="3"/>
  <c r="P423" i="3"/>
  <c r="P537" i="3"/>
  <c r="P632" i="3"/>
  <c r="P240" i="3"/>
  <c r="P601" i="3"/>
  <c r="P266" i="3"/>
  <c r="P330" i="3"/>
  <c r="P394" i="3"/>
  <c r="P458" i="3"/>
  <c r="P522" i="3"/>
  <c r="P237" i="3"/>
  <c r="P312" i="3"/>
  <c r="P397" i="3"/>
  <c r="P483" i="3"/>
  <c r="P568" i="3"/>
  <c r="P634" i="3"/>
  <c r="P305" i="3"/>
  <c r="P420" i="3"/>
  <c r="P282" i="3"/>
  <c r="P346" i="3"/>
  <c r="P410" i="3"/>
  <c r="P474" i="3"/>
  <c r="P538" i="3"/>
  <c r="P248" i="3"/>
  <c r="P333" i="3"/>
  <c r="P419" i="3"/>
  <c r="P504" i="3"/>
  <c r="P586" i="3"/>
  <c r="P650" i="3"/>
  <c r="P335" i="3"/>
  <c r="P448" i="3"/>
  <c r="P561" i="3"/>
  <c r="P651" i="3"/>
  <c r="P257" i="3"/>
  <c r="P372" i="3"/>
  <c r="P485" i="3"/>
  <c r="P593" i="3"/>
  <c r="P252" i="3"/>
  <c r="P367" i="3"/>
  <c r="P480" i="3"/>
  <c r="P589" i="3"/>
  <c r="P671" i="3"/>
  <c r="P596" i="3"/>
  <c r="P383" i="3"/>
  <c r="P276" i="3"/>
  <c r="P666" i="3"/>
  <c r="P511" i="3"/>
  <c r="P238" i="3"/>
  <c r="P298" i="3"/>
  <c r="P362" i="3"/>
  <c r="P426" i="3"/>
  <c r="P490" i="3"/>
  <c r="P554" i="3"/>
  <c r="P269" i="3"/>
  <c r="P355" i="3"/>
  <c r="P440" i="3"/>
  <c r="P525" i="3"/>
  <c r="P602" i="3"/>
  <c r="P249" i="3"/>
  <c r="P363" i="3"/>
  <c r="P476" i="3"/>
  <c r="P587" i="3"/>
  <c r="P669" i="3"/>
  <c r="P287" i="3"/>
  <c r="P400" i="3"/>
  <c r="P513" i="3"/>
  <c r="P615" i="3"/>
  <c r="P281" i="3"/>
  <c r="P395" i="3"/>
  <c r="P508" i="3"/>
  <c r="P611" i="3"/>
  <c r="P261" i="3"/>
  <c r="P662" i="3"/>
  <c r="P496" i="3"/>
  <c r="P389" i="3"/>
  <c r="P684" i="3"/>
  <c r="P375" i="3"/>
  <c r="P503" i="3"/>
  <c r="P343" i="3"/>
  <c r="P337" i="3"/>
  <c r="P489" i="3"/>
  <c r="P340" i="3"/>
  <c r="P533" i="3"/>
  <c r="P457" i="3"/>
  <c r="P452" i="3"/>
  <c r="P268" i="3"/>
  <c r="P629" i="3"/>
  <c r="P571" i="3"/>
  <c r="P565" i="3"/>
  <c r="P664" i="3"/>
  <c r="P591" i="3"/>
  <c r="P236" i="3"/>
  <c r="P239" i="3"/>
  <c r="P653" i="3"/>
  <c r="P607" i="3"/>
  <c r="P660" i="3"/>
  <c r="P612" i="3"/>
  <c r="P361" i="3"/>
  <c r="P468" i="3"/>
  <c r="P460" i="3"/>
  <c r="P648" i="3"/>
  <c r="P559" i="3"/>
  <c r="P444" i="3"/>
  <c r="P331" i="3"/>
  <c r="P631" i="3"/>
  <c r="P535" i="3"/>
  <c r="P421" i="3"/>
  <c r="P308" i="3"/>
  <c r="P665" i="3"/>
  <c r="P581" i="3"/>
  <c r="P469" i="3"/>
  <c r="P356" i="3"/>
  <c r="P241" i="3"/>
  <c r="P598" i="3"/>
  <c r="P520" i="3"/>
  <c r="P435" i="3"/>
  <c r="P349" i="3"/>
  <c r="P264" i="3"/>
  <c r="P534" i="3"/>
  <c r="P470" i="3"/>
  <c r="P406" i="3"/>
  <c r="P342" i="3"/>
  <c r="P278" i="3"/>
  <c r="P447" i="3"/>
  <c r="P553" i="3"/>
  <c r="P639" i="3"/>
  <c r="P679" i="3"/>
  <c r="P600" i="3"/>
  <c r="P495" i="3"/>
  <c r="P380" i="3"/>
  <c r="P267" i="3"/>
  <c r="P556" i="3"/>
  <c r="P443" i="3"/>
  <c r="P329" i="3"/>
  <c r="P677" i="3"/>
  <c r="P597" i="3"/>
  <c r="P491" i="3"/>
  <c r="P377" i="3"/>
  <c r="P263" i="3"/>
  <c r="P610" i="3"/>
  <c r="P536" i="3"/>
  <c r="P451" i="3"/>
  <c r="P365" i="3"/>
  <c r="P280" i="3"/>
  <c r="P530" i="3"/>
  <c r="P466" i="3"/>
  <c r="P402" i="3"/>
  <c r="P338" i="3"/>
  <c r="P274" i="3"/>
  <c r="P649" i="3"/>
  <c r="P628" i="3"/>
  <c r="P672" i="3"/>
  <c r="P297" i="3"/>
  <c r="P404" i="3"/>
  <c r="P637" i="3"/>
  <c r="P544" i="3"/>
  <c r="P431" i="3"/>
  <c r="P316" i="3"/>
  <c r="P620" i="3"/>
  <c r="P521" i="3"/>
  <c r="P407" i="3"/>
  <c r="P293" i="3"/>
  <c r="P635" i="3"/>
  <c r="P540" i="3"/>
  <c r="P427" i="3"/>
  <c r="P313" i="3"/>
  <c r="P638" i="3"/>
  <c r="P573" i="3"/>
  <c r="P488" i="3"/>
  <c r="P403" i="3"/>
  <c r="P317" i="3"/>
  <c r="P574" i="3"/>
  <c r="P510" i="3"/>
  <c r="P446" i="3"/>
  <c r="P382" i="3"/>
  <c r="P318" i="3"/>
  <c r="P247" i="3"/>
  <c r="P353" i="3"/>
  <c r="P627" i="3"/>
  <c r="P416" i="3"/>
  <c r="P609" i="3"/>
  <c r="P507" i="3"/>
  <c r="P279" i="3"/>
  <c r="P645" i="3"/>
  <c r="P441" i="3"/>
  <c r="P646" i="3"/>
  <c r="P582" i="3"/>
  <c r="P413" i="3"/>
  <c r="P243" i="3"/>
  <c r="P518" i="3"/>
  <c r="P390" i="3"/>
  <c r="P262" i="3"/>
  <c r="P633" i="3"/>
  <c r="P332" i="3"/>
  <c r="P545" i="3"/>
  <c r="P579" i="3"/>
  <c r="P352" i="3"/>
  <c r="P528" i="3"/>
  <c r="P300" i="3"/>
  <c r="P463" i="3"/>
  <c r="P348" i="3"/>
  <c r="P594" i="3"/>
  <c r="P515" i="3"/>
  <c r="P344" i="3"/>
  <c r="P514" i="3"/>
  <c r="P386" i="3"/>
  <c r="P258" i="3"/>
  <c r="P283" i="3"/>
  <c r="P532" i="3"/>
  <c r="P289" i="3"/>
  <c r="P516" i="3"/>
  <c r="P288" i="3"/>
  <c r="P492" i="3"/>
  <c r="P613" i="3"/>
  <c r="P284" i="3"/>
  <c r="P552" i="3"/>
  <c r="P296" i="3"/>
  <c r="P430" i="3"/>
  <c r="P577" i="3"/>
  <c r="P606" i="3"/>
  <c r="P275" i="3"/>
  <c r="P350" i="3"/>
  <c r="P539" i="3"/>
  <c r="P657" i="3"/>
  <c r="P347" i="3"/>
  <c r="P529" i="3"/>
  <c r="P303" i="3"/>
  <c r="P393" i="3"/>
  <c r="P555" i="3"/>
  <c r="P327" i="3"/>
  <c r="P499" i="3"/>
  <c r="P328" i="3"/>
  <c r="P454" i="3"/>
  <c r="P326" i="3"/>
  <c r="P668" i="3"/>
  <c r="P682" i="3"/>
  <c r="P439" i="3"/>
  <c r="P663" i="3"/>
  <c r="P465" i="3"/>
  <c r="P625" i="3"/>
  <c r="P415" i="3"/>
  <c r="P576" i="3"/>
  <c r="P658" i="3"/>
  <c r="P429" i="3"/>
  <c r="P259" i="3"/>
  <c r="P450" i="3"/>
  <c r="P322" i="3"/>
  <c r="P396" i="3"/>
  <c r="P623" i="3"/>
  <c r="P616" i="3"/>
  <c r="P401" i="3"/>
  <c r="P599" i="3"/>
  <c r="P265" i="3"/>
  <c r="P399" i="3"/>
  <c r="P467" i="3"/>
  <c r="P494" i="3"/>
  <c r="P302" i="3"/>
  <c r="P351" i="3"/>
  <c r="P256" i="3"/>
  <c r="P360" i="3"/>
  <c r="P414" i="3"/>
  <c r="P311" i="3"/>
  <c r="P585" i="3"/>
  <c r="P655" i="3"/>
  <c r="P652" i="3"/>
  <c r="P683" i="3"/>
  <c r="P605" i="3"/>
  <c r="P501" i="3"/>
  <c r="P388" i="3"/>
  <c r="P273" i="3"/>
  <c r="P588" i="3"/>
  <c r="P479" i="3"/>
  <c r="P364" i="3"/>
  <c r="P251" i="3"/>
  <c r="P624" i="3"/>
  <c r="P527" i="3"/>
  <c r="P412" i="3"/>
  <c r="P299" i="3"/>
  <c r="P630" i="3"/>
  <c r="P563" i="3"/>
  <c r="P477" i="3"/>
  <c r="P392" i="3"/>
  <c r="P307" i="3"/>
  <c r="P566" i="3"/>
  <c r="P502" i="3"/>
  <c r="P438" i="3"/>
  <c r="P374" i="3"/>
  <c r="P310" i="3"/>
  <c r="P246" i="3"/>
  <c r="P647" i="3"/>
  <c r="P680" i="3"/>
  <c r="P325" i="3"/>
  <c r="P432" i="3"/>
  <c r="P643" i="3"/>
  <c r="P551" i="3"/>
  <c r="P437" i="3"/>
  <c r="P324" i="3"/>
  <c r="P604" i="3"/>
  <c r="P500" i="3"/>
  <c r="P385" i="3"/>
  <c r="P272" i="3"/>
  <c r="P640" i="3"/>
  <c r="P548" i="3"/>
  <c r="P433" i="3"/>
  <c r="P320" i="3"/>
  <c r="P642" i="3"/>
  <c r="P578" i="3"/>
  <c r="P493" i="3"/>
  <c r="P408" i="3"/>
  <c r="P323" i="3"/>
  <c r="P562" i="3"/>
  <c r="P498" i="3"/>
  <c r="P434" i="3"/>
  <c r="P370" i="3"/>
  <c r="P306" i="3"/>
  <c r="P242" i="3"/>
  <c r="P481" i="3"/>
  <c r="P417" i="3"/>
  <c r="P524" i="3"/>
  <c r="P617" i="3"/>
  <c r="P675" i="3"/>
  <c r="P595" i="3"/>
  <c r="P487" i="3"/>
  <c r="P373" i="3"/>
  <c r="P464" i="3"/>
  <c r="P673" i="3"/>
  <c r="P592" i="3"/>
  <c r="P484" i="3"/>
  <c r="P369" i="3"/>
  <c r="P445" i="3"/>
  <c r="P478" i="3"/>
  <c r="P453" i="3"/>
  <c r="P255" i="3"/>
  <c r="P475" i="3"/>
  <c r="P580" i="3"/>
  <c r="P575" i="3"/>
  <c r="P667" i="3"/>
  <c r="P584" i="3"/>
  <c r="P473" i="3"/>
  <c r="P359" i="3"/>
  <c r="P245" i="3"/>
  <c r="P564" i="3"/>
  <c r="P449" i="3"/>
  <c r="P336" i="3"/>
  <c r="P681" i="3"/>
  <c r="P603" i="3"/>
  <c r="P497" i="3"/>
  <c r="P384" i="3"/>
  <c r="P271" i="3"/>
  <c r="P614" i="3"/>
  <c r="P541" i="3"/>
  <c r="P456" i="3"/>
  <c r="P371" i="3"/>
  <c r="P285" i="3"/>
  <c r="P550" i="3"/>
  <c r="P486" i="3"/>
  <c r="P422" i="3"/>
  <c r="P358" i="3"/>
  <c r="P294" i="3"/>
  <c r="P567" i="3"/>
  <c r="P425" i="3"/>
  <c r="P560" i="3"/>
  <c r="P644" i="3"/>
  <c r="P678" i="3"/>
  <c r="P319" i="3"/>
  <c r="P621" i="3"/>
  <c r="P523" i="3"/>
  <c r="P409" i="3"/>
  <c r="P295" i="3"/>
  <c r="P583" i="3"/>
  <c r="P471" i="3"/>
  <c r="P357" i="3"/>
  <c r="P244" i="3"/>
  <c r="P619" i="3"/>
  <c r="P519" i="3"/>
  <c r="P405" i="3"/>
  <c r="P292" i="3"/>
  <c r="P626" i="3"/>
  <c r="P557" i="3"/>
  <c r="P472" i="3"/>
  <c r="P387" i="3"/>
  <c r="P301" i="3"/>
  <c r="P546" i="3"/>
  <c r="P482" i="3"/>
  <c r="P418" i="3"/>
  <c r="P354" i="3"/>
  <c r="P290" i="3"/>
  <c r="P368" i="3"/>
  <c r="P676" i="3"/>
  <c r="P674" i="3"/>
  <c r="P304" i="3"/>
  <c r="P411" i="3"/>
  <c r="P517" i="3"/>
  <c r="P659" i="3"/>
  <c r="P572" i="3"/>
  <c r="P459" i="3"/>
  <c r="P345" i="3"/>
  <c r="P641" i="3"/>
  <c r="P549" i="3"/>
  <c r="P436" i="3"/>
  <c r="P321" i="3"/>
  <c r="P656" i="3"/>
  <c r="P569" i="3"/>
  <c r="P455" i="3"/>
  <c r="P341" i="3"/>
  <c r="P654" i="3"/>
  <c r="P590" i="3"/>
  <c r="P509" i="3"/>
  <c r="P424" i="3"/>
  <c r="P339" i="3"/>
  <c r="P253" i="3"/>
  <c r="P526" i="3"/>
  <c r="P462" i="3"/>
  <c r="P398" i="3"/>
  <c r="P334" i="3"/>
  <c r="P270" i="3"/>
  <c r="P661" i="3"/>
  <c r="P670" i="3"/>
  <c r="P379" i="3"/>
  <c r="P512" i="3"/>
  <c r="P622" i="3"/>
  <c r="P381" i="3"/>
  <c r="P558" i="3"/>
  <c r="P366" i="3"/>
  <c r="P260" i="3"/>
  <c r="P531" i="3"/>
  <c r="P542" i="3"/>
  <c r="P286" i="3"/>
  <c r="P168" i="3"/>
  <c r="P56" i="3"/>
  <c r="P86" i="3"/>
  <c r="P57" i="3"/>
  <c r="P122" i="3"/>
  <c r="P123" i="3"/>
  <c r="P105" i="3"/>
  <c r="P107" i="3"/>
  <c r="P201" i="3"/>
  <c r="P202" i="3"/>
  <c r="P92" i="3"/>
  <c r="P254" i="3"/>
  <c r="P175" i="3"/>
  <c r="P176" i="3"/>
  <c r="P82" i="3"/>
  <c r="P90" i="3"/>
  <c r="P178" i="3"/>
  <c r="P180" i="3"/>
  <c r="P94" i="3"/>
  <c r="P198" i="3"/>
  <c r="P199" i="3"/>
  <c r="P117" i="3"/>
  <c r="P120" i="3"/>
  <c r="P79" i="3"/>
  <c r="P143" i="3"/>
  <c r="P140" i="3"/>
  <c r="P226" i="3"/>
  <c r="P205" i="3"/>
  <c r="P128" i="3"/>
  <c r="P208" i="3"/>
  <c r="P132" i="3"/>
  <c r="P157" i="3"/>
  <c r="P179" i="3"/>
  <c r="P166" i="3"/>
  <c r="P233" i="3"/>
  <c r="P165" i="3"/>
  <c r="P80" i="3"/>
  <c r="P169" i="3"/>
  <c r="P84" i="3"/>
  <c r="P191" i="3"/>
  <c r="P109" i="3"/>
  <c r="P87" i="3"/>
  <c r="P151" i="3"/>
  <c r="P97" i="3"/>
  <c r="P194" i="3"/>
  <c r="P197" i="3"/>
  <c r="P200" i="3"/>
  <c r="P121" i="3"/>
  <c r="P219" i="3"/>
  <c r="P146" i="3"/>
  <c r="P61" i="3"/>
  <c r="P54" i="3"/>
  <c r="P124" i="3"/>
  <c r="P229" i="3"/>
  <c r="P230" i="3"/>
  <c r="P222" i="3"/>
  <c r="P225" i="3"/>
  <c r="P154" i="3"/>
  <c r="P62" i="3"/>
  <c r="P69" i="3"/>
  <c r="P227" i="3"/>
  <c r="P228" i="3"/>
  <c r="P158" i="3"/>
  <c r="P72" i="3"/>
  <c r="P73" i="3"/>
  <c r="P181" i="3"/>
  <c r="P183" i="3"/>
  <c r="P96" i="3"/>
  <c r="P98" i="3"/>
  <c r="P95" i="3"/>
  <c r="P159" i="3"/>
  <c r="P156" i="3"/>
  <c r="P189" i="3"/>
  <c r="P106" i="3"/>
  <c r="P192" i="3"/>
  <c r="P110" i="3"/>
  <c r="P136" i="3"/>
  <c r="P67" i="3"/>
  <c r="P131" i="3"/>
  <c r="P81" i="3"/>
  <c r="P217" i="3"/>
  <c r="P144" i="3"/>
  <c r="P58" i="3"/>
  <c r="P220" i="3"/>
  <c r="P148" i="3"/>
  <c r="P173" i="3"/>
  <c r="P88" i="3"/>
  <c r="P103" i="3"/>
  <c r="P167" i="3"/>
  <c r="P218" i="3"/>
  <c r="P113" i="3"/>
  <c r="P184" i="3"/>
  <c r="P100" i="3"/>
  <c r="P203" i="3"/>
  <c r="P125" i="3"/>
  <c r="P129" i="3"/>
  <c r="P206" i="3"/>
  <c r="P55" i="3"/>
  <c r="P59" i="3"/>
  <c r="P145" i="3"/>
  <c r="P150" i="3"/>
  <c r="P139" i="3"/>
  <c r="P160" i="3"/>
  <c r="P161" i="3"/>
  <c r="P207" i="3"/>
  <c r="P209" i="3"/>
  <c r="P130" i="3"/>
  <c r="P133" i="3"/>
  <c r="P211" i="3"/>
  <c r="P212" i="3"/>
  <c r="P137" i="3"/>
  <c r="P162" i="3"/>
  <c r="P77" i="3"/>
  <c r="P111" i="3"/>
  <c r="P186" i="3"/>
  <c r="P70" i="3"/>
  <c r="P170" i="3"/>
  <c r="P85" i="3"/>
  <c r="P174" i="3"/>
  <c r="P89" i="3"/>
  <c r="P114" i="3"/>
  <c r="P83" i="3"/>
  <c r="P147" i="3"/>
  <c r="P118" i="3"/>
  <c r="P210" i="3"/>
  <c r="P204" i="3"/>
  <c r="P126" i="3"/>
  <c r="P223" i="3"/>
  <c r="P152" i="3"/>
  <c r="P66" i="3"/>
  <c r="P119" i="3"/>
  <c r="P65" i="3"/>
  <c r="P74" i="3"/>
  <c r="P232" i="3"/>
  <c r="P164" i="3"/>
  <c r="P78" i="3"/>
  <c r="P187" i="3"/>
  <c r="P104" i="3"/>
  <c r="P108" i="3"/>
  <c r="P190" i="3"/>
  <c r="P172" i="3"/>
  <c r="B10" i="3"/>
  <c r="B13" i="3"/>
  <c r="F685" i="3" s="1"/>
  <c r="C54" i="3"/>
  <c r="B55" i="3"/>
  <c r="H54" i="3"/>
  <c r="B12" i="3"/>
  <c r="G13" i="2"/>
  <c r="B31" i="2"/>
  <c r="G16" i="2"/>
  <c r="G14" i="2"/>
  <c r="F54" i="3" l="1"/>
  <c r="B14" i="3"/>
  <c r="D54" i="3"/>
  <c r="B56" i="3"/>
  <c r="H55" i="3"/>
  <c r="Q55" i="3" s="1"/>
  <c r="F55" i="3"/>
  <c r="G55" i="3"/>
  <c r="D55" i="3"/>
  <c r="C55" i="3"/>
  <c r="B11" i="3"/>
  <c r="B17" i="3" s="1"/>
  <c r="B16" i="3"/>
  <c r="B18" i="3"/>
  <c r="B15" i="3"/>
  <c r="B41" i="2"/>
  <c r="F41" i="2" s="1"/>
  <c r="B9" i="2"/>
  <c r="B10" i="2" s="1"/>
  <c r="B11" i="2" s="1"/>
  <c r="R55" i="3" l="1"/>
  <c r="B19" i="3"/>
  <c r="E54" i="3"/>
  <c r="J54" i="3" s="1"/>
  <c r="G54" i="3"/>
  <c r="E55" i="3"/>
  <c r="I55" i="3"/>
  <c r="K55" i="3" s="1"/>
  <c r="J55" i="3"/>
  <c r="L55" i="3" s="1"/>
  <c r="B57" i="3"/>
  <c r="H56" i="3"/>
  <c r="F56" i="3"/>
  <c r="G56" i="3"/>
  <c r="D56" i="3"/>
  <c r="C56" i="3"/>
  <c r="E56" i="3"/>
  <c r="B42" i="2"/>
  <c r="B17" i="2"/>
  <c r="B12" i="2"/>
  <c r="B14" i="2" s="1"/>
  <c r="C42" i="2" s="1"/>
  <c r="B15" i="2"/>
  <c r="H41" i="2" s="1"/>
  <c r="B43" i="2"/>
  <c r="D42" i="2"/>
  <c r="D41" i="2"/>
  <c r="B19" i="1"/>
  <c r="B18" i="1"/>
  <c r="B16" i="1"/>
  <c r="R56" i="3" l="1"/>
  <c r="M55" i="3"/>
  <c r="J56" i="3"/>
  <c r="L56" i="3" s="1"/>
  <c r="K54" i="3"/>
  <c r="M54" i="3" s="1"/>
  <c r="I56" i="3"/>
  <c r="K56" i="3" s="1"/>
  <c r="B58" i="3"/>
  <c r="G57" i="3"/>
  <c r="D57" i="3"/>
  <c r="H57" i="3"/>
  <c r="R57" i="3" s="1"/>
  <c r="C57" i="3"/>
  <c r="E57" i="3"/>
  <c r="F57" i="3"/>
  <c r="Q41" i="2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T55" i="3" l="1"/>
  <c r="J57" i="3"/>
  <c r="L57" i="3" s="1"/>
  <c r="M56" i="3"/>
  <c r="B59" i="3"/>
  <c r="G58" i="3"/>
  <c r="D58" i="3"/>
  <c r="F58" i="3"/>
  <c r="H58" i="3"/>
  <c r="C58" i="3"/>
  <c r="E58" i="3"/>
  <c r="T56" i="3"/>
  <c r="I57" i="3"/>
  <c r="K57" i="3" s="1"/>
  <c r="H44" i="2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58" i="3" l="1"/>
  <c r="M57" i="3"/>
  <c r="J58" i="3"/>
  <c r="L58" i="3" s="1"/>
  <c r="I58" i="3"/>
  <c r="K58" i="3" s="1"/>
  <c r="B60" i="3"/>
  <c r="H59" i="3"/>
  <c r="R59" i="3" s="1"/>
  <c r="G59" i="3"/>
  <c r="D59" i="3"/>
  <c r="F59" i="3"/>
  <c r="C59" i="3"/>
  <c r="E59" i="3"/>
  <c r="T54" i="3"/>
  <c r="T57" i="3"/>
  <c r="I43" i="2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I41" i="2"/>
  <c r="M41" i="2" s="1"/>
  <c r="Q44" i="2"/>
  <c r="I44" i="2"/>
  <c r="K44" i="2" s="1"/>
  <c r="B46" i="2"/>
  <c r="E45" i="2"/>
  <c r="C45" i="2"/>
  <c r="D45" i="2"/>
  <c r="M58" i="3" l="1"/>
  <c r="I59" i="3"/>
  <c r="K59" i="3" s="1"/>
  <c r="T58" i="3"/>
  <c r="B61" i="3"/>
  <c r="F60" i="3"/>
  <c r="H60" i="3"/>
  <c r="G60" i="3"/>
  <c r="D60" i="3"/>
  <c r="C60" i="3"/>
  <c r="E60" i="3"/>
  <c r="J59" i="3"/>
  <c r="L59" i="3" s="1"/>
  <c r="M44" i="2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R60" i="3" l="1"/>
  <c r="T59" i="3"/>
  <c r="J60" i="3"/>
  <c r="L60" i="3" s="1"/>
  <c r="B62" i="3"/>
  <c r="G61" i="3"/>
  <c r="D61" i="3"/>
  <c r="H61" i="3"/>
  <c r="F61" i="3"/>
  <c r="C61" i="3"/>
  <c r="E61" i="3"/>
  <c r="I60" i="3"/>
  <c r="K60" i="3" s="1"/>
  <c r="M59" i="3"/>
  <c r="J46" i="2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R61" i="3" l="1"/>
  <c r="M60" i="3"/>
  <c r="I61" i="3"/>
  <c r="K61" i="3" s="1"/>
  <c r="T60" i="3"/>
  <c r="J61" i="3"/>
  <c r="L61" i="3" s="1"/>
  <c r="B63" i="3"/>
  <c r="G62" i="3"/>
  <c r="F62" i="3"/>
  <c r="D62" i="3"/>
  <c r="H62" i="3"/>
  <c r="C62" i="3"/>
  <c r="E62" i="3"/>
  <c r="M46" i="2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R62" i="3" l="1"/>
  <c r="T61" i="3"/>
  <c r="J62" i="3"/>
  <c r="L62" i="3" s="1"/>
  <c r="M61" i="3"/>
  <c r="I62" i="3"/>
  <c r="K62" i="3" s="1"/>
  <c r="B64" i="3"/>
  <c r="H63" i="3"/>
  <c r="R63" i="3" s="1"/>
  <c r="G63" i="3"/>
  <c r="F63" i="3"/>
  <c r="D63" i="3"/>
  <c r="C63" i="3"/>
  <c r="E63" i="3"/>
  <c r="M47" i="2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62" i="3" l="1"/>
  <c r="I63" i="3"/>
  <c r="K63" i="3" s="1"/>
  <c r="T62" i="3"/>
  <c r="J63" i="3"/>
  <c r="L63" i="3" s="1"/>
  <c r="B65" i="3"/>
  <c r="H64" i="3"/>
  <c r="R64" i="3" s="1"/>
  <c r="G64" i="3"/>
  <c r="F64" i="3"/>
  <c r="D64" i="3"/>
  <c r="C64" i="3"/>
  <c r="E64" i="3"/>
  <c r="M48" i="2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T63" i="3" l="1"/>
  <c r="J64" i="3"/>
  <c r="L64" i="3" s="1"/>
  <c r="B66" i="3"/>
  <c r="G65" i="3"/>
  <c r="D65" i="3"/>
  <c r="H65" i="3"/>
  <c r="Q65" i="3" s="1"/>
  <c r="F65" i="3"/>
  <c r="C65" i="3"/>
  <c r="E65" i="3"/>
  <c r="I64" i="3"/>
  <c r="K64" i="3" s="1"/>
  <c r="M63" i="3"/>
  <c r="J50" i="2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R71" i="3" l="1"/>
  <c r="R72" i="3"/>
  <c r="R66" i="3"/>
  <c r="R67" i="3"/>
  <c r="R70" i="3"/>
  <c r="R68" i="3"/>
  <c r="R65" i="3"/>
  <c r="R69" i="3"/>
  <c r="M64" i="3"/>
  <c r="B67" i="3"/>
  <c r="F66" i="3"/>
  <c r="D66" i="3"/>
  <c r="G66" i="3"/>
  <c r="H66" i="3"/>
  <c r="C66" i="3"/>
  <c r="E66" i="3"/>
  <c r="J65" i="3"/>
  <c r="L65" i="3" s="1"/>
  <c r="I65" i="3"/>
  <c r="K65" i="3" s="1"/>
  <c r="T64" i="3"/>
  <c r="M50" i="2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T65" i="3" l="1"/>
  <c r="I66" i="3"/>
  <c r="K66" i="3" s="1"/>
  <c r="M65" i="3"/>
  <c r="J66" i="3"/>
  <c r="L66" i="3" s="1"/>
  <c r="B68" i="3"/>
  <c r="H67" i="3"/>
  <c r="F67" i="3"/>
  <c r="G67" i="3"/>
  <c r="D67" i="3"/>
  <c r="C67" i="3"/>
  <c r="E67" i="3"/>
  <c r="M51" i="2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M66" i="3" l="1"/>
  <c r="T66" i="3"/>
  <c r="I67" i="3"/>
  <c r="K67" i="3" s="1"/>
  <c r="J67" i="3"/>
  <c r="L67" i="3" s="1"/>
  <c r="B69" i="3"/>
  <c r="H68" i="3"/>
  <c r="F68" i="3"/>
  <c r="G68" i="3"/>
  <c r="D68" i="3"/>
  <c r="C68" i="3"/>
  <c r="E68" i="3"/>
  <c r="S51" i="2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67" i="3" l="1"/>
  <c r="J68" i="3"/>
  <c r="L68" i="3" s="1"/>
  <c r="I68" i="3"/>
  <c r="K68" i="3" s="1"/>
  <c r="B70" i="3"/>
  <c r="G69" i="3"/>
  <c r="D69" i="3"/>
  <c r="H69" i="3"/>
  <c r="F69" i="3"/>
  <c r="C69" i="3"/>
  <c r="E69" i="3"/>
  <c r="T67" i="3"/>
  <c r="M53" i="2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M68" i="3" l="1"/>
  <c r="I69" i="3"/>
  <c r="K69" i="3" s="1"/>
  <c r="J69" i="3"/>
  <c r="L69" i="3" s="1"/>
  <c r="T68" i="3"/>
  <c r="B71" i="3"/>
  <c r="G70" i="3"/>
  <c r="D70" i="3"/>
  <c r="H70" i="3"/>
  <c r="F70" i="3"/>
  <c r="C70" i="3"/>
  <c r="E70" i="3"/>
  <c r="U54" i="2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M69" i="3" l="1"/>
  <c r="J70" i="3"/>
  <c r="L70" i="3" s="1"/>
  <c r="B72" i="3"/>
  <c r="H71" i="3"/>
  <c r="F71" i="3"/>
  <c r="G71" i="3"/>
  <c r="D71" i="3"/>
  <c r="J71" i="3" s="1"/>
  <c r="L71" i="3" s="1"/>
  <c r="C71" i="3"/>
  <c r="E71" i="3"/>
  <c r="I70" i="3"/>
  <c r="K70" i="3" s="1"/>
  <c r="T69" i="3"/>
  <c r="U55" i="2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B73" i="3" l="1"/>
  <c r="H72" i="3"/>
  <c r="F72" i="3"/>
  <c r="G72" i="3"/>
  <c r="D72" i="3"/>
  <c r="C72" i="3"/>
  <c r="E72" i="3"/>
  <c r="I71" i="3"/>
  <c r="K71" i="3" s="1"/>
  <c r="M71" i="3" s="1"/>
  <c r="M70" i="3"/>
  <c r="T70" i="3"/>
  <c r="J57" i="2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C58" i="2"/>
  <c r="J72" i="3" l="1"/>
  <c r="L72" i="3" s="1"/>
  <c r="T71" i="3"/>
  <c r="I72" i="3"/>
  <c r="K72" i="3" s="1"/>
  <c r="M72" i="3" s="1"/>
  <c r="B74" i="3"/>
  <c r="G73" i="3"/>
  <c r="D73" i="3"/>
  <c r="J73" i="3" s="1"/>
  <c r="L73" i="3" s="1"/>
  <c r="H73" i="3"/>
  <c r="F73" i="3"/>
  <c r="C73" i="3"/>
  <c r="E73" i="3"/>
  <c r="J58" i="2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R73" i="3" l="1"/>
  <c r="T72" i="3"/>
  <c r="B75" i="3"/>
  <c r="G74" i="3"/>
  <c r="D74" i="3"/>
  <c r="F74" i="3"/>
  <c r="H74" i="3"/>
  <c r="C74" i="3"/>
  <c r="E74" i="3"/>
  <c r="I73" i="3"/>
  <c r="K73" i="3" s="1"/>
  <c r="M73" i="3" s="1"/>
  <c r="J59" i="2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R74" i="3" l="1"/>
  <c r="T73" i="3"/>
  <c r="J74" i="3"/>
  <c r="L74" i="3" s="1"/>
  <c r="I74" i="3"/>
  <c r="K74" i="3" s="1"/>
  <c r="B76" i="3"/>
  <c r="H75" i="3"/>
  <c r="G75" i="3"/>
  <c r="D75" i="3"/>
  <c r="F75" i="3"/>
  <c r="C75" i="3"/>
  <c r="E75" i="3"/>
  <c r="M59" i="2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R75" i="3" l="1"/>
  <c r="I75" i="3"/>
  <c r="K75" i="3" s="1"/>
  <c r="B77" i="3"/>
  <c r="F76" i="3"/>
  <c r="H76" i="3"/>
  <c r="G76" i="3"/>
  <c r="D76" i="3"/>
  <c r="C76" i="3"/>
  <c r="E76" i="3"/>
  <c r="J75" i="3"/>
  <c r="L75" i="3" s="1"/>
  <c r="M74" i="3"/>
  <c r="T74" i="3"/>
  <c r="M60" i="2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R76" i="3" l="1"/>
  <c r="I76" i="3"/>
  <c r="K76" i="3" s="1"/>
  <c r="J76" i="3"/>
  <c r="L76" i="3" s="1"/>
  <c r="B78" i="3"/>
  <c r="G77" i="3"/>
  <c r="D77" i="3"/>
  <c r="H77" i="3"/>
  <c r="F77" i="3"/>
  <c r="C77" i="3"/>
  <c r="E77" i="3"/>
  <c r="T75" i="3"/>
  <c r="M75" i="3"/>
  <c r="M61" i="2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R77" i="3" l="1"/>
  <c r="M76" i="3"/>
  <c r="T76" i="3"/>
  <c r="B79" i="3"/>
  <c r="G78" i="3"/>
  <c r="F78" i="3"/>
  <c r="D78" i="3"/>
  <c r="J78" i="3" s="1"/>
  <c r="L78" i="3" s="1"/>
  <c r="H78" i="3"/>
  <c r="C78" i="3"/>
  <c r="E78" i="3"/>
  <c r="J77" i="3"/>
  <c r="L77" i="3" s="1"/>
  <c r="I77" i="3"/>
  <c r="K77" i="3" s="1"/>
  <c r="J63" i="2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R78" i="3" l="1"/>
  <c r="M77" i="3"/>
  <c r="T77" i="3"/>
  <c r="I78" i="3"/>
  <c r="K78" i="3" s="1"/>
  <c r="M78" i="3" s="1"/>
  <c r="B80" i="3"/>
  <c r="H79" i="3"/>
  <c r="R79" i="3" s="1"/>
  <c r="G79" i="3"/>
  <c r="F79" i="3"/>
  <c r="D79" i="3"/>
  <c r="C79" i="3"/>
  <c r="E79" i="3"/>
  <c r="J64" i="2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I79" i="3" l="1"/>
  <c r="K79" i="3" s="1"/>
  <c r="J79" i="3"/>
  <c r="L79" i="3" s="1"/>
  <c r="B81" i="3"/>
  <c r="H80" i="3"/>
  <c r="G80" i="3"/>
  <c r="F80" i="3"/>
  <c r="D80" i="3"/>
  <c r="C80" i="3"/>
  <c r="E80" i="3"/>
  <c r="T78" i="3"/>
  <c r="J65" i="2"/>
  <c r="L65" i="2" s="1"/>
  <c r="M64" i="2"/>
  <c r="U64" i="2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Q80" i="3" l="1"/>
  <c r="R80" i="3" s="1"/>
  <c r="I80" i="3"/>
  <c r="K80" i="3" s="1"/>
  <c r="J80" i="3"/>
  <c r="L80" i="3" s="1"/>
  <c r="B82" i="3"/>
  <c r="G81" i="3"/>
  <c r="D81" i="3"/>
  <c r="H81" i="3"/>
  <c r="R81" i="3" s="1"/>
  <c r="F81" i="3"/>
  <c r="C81" i="3"/>
  <c r="E81" i="3"/>
  <c r="M79" i="3"/>
  <c r="T79" i="3"/>
  <c r="J66" i="2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J81" i="3" l="1"/>
  <c r="L81" i="3" s="1"/>
  <c r="M80" i="3"/>
  <c r="B83" i="3"/>
  <c r="F82" i="3"/>
  <c r="G82" i="3"/>
  <c r="D82" i="3"/>
  <c r="J82" i="3" s="1"/>
  <c r="L82" i="3" s="1"/>
  <c r="H82" i="3"/>
  <c r="R82" i="3" s="1"/>
  <c r="C82" i="3"/>
  <c r="E82" i="3"/>
  <c r="T80" i="3"/>
  <c r="I81" i="3"/>
  <c r="K81" i="3" s="1"/>
  <c r="M66" i="2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M81" i="3" l="1"/>
  <c r="T81" i="3"/>
  <c r="I82" i="3"/>
  <c r="K82" i="3" s="1"/>
  <c r="M82" i="3" s="1"/>
  <c r="B84" i="3"/>
  <c r="H83" i="3"/>
  <c r="R83" i="3" s="1"/>
  <c r="F83" i="3"/>
  <c r="G83" i="3"/>
  <c r="D83" i="3"/>
  <c r="C83" i="3"/>
  <c r="E83" i="3"/>
  <c r="J68" i="2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J83" i="3" l="1"/>
  <c r="L83" i="3" s="1"/>
  <c r="T82" i="3"/>
  <c r="B85" i="3"/>
  <c r="H84" i="3"/>
  <c r="R84" i="3" s="1"/>
  <c r="F84" i="3"/>
  <c r="G84" i="3"/>
  <c r="D84" i="3"/>
  <c r="J84" i="3" s="1"/>
  <c r="L84" i="3" s="1"/>
  <c r="C84" i="3"/>
  <c r="E84" i="3"/>
  <c r="I83" i="3"/>
  <c r="K83" i="3" s="1"/>
  <c r="M68" i="2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M83" i="3" l="1"/>
  <c r="T83" i="3"/>
  <c r="I84" i="3"/>
  <c r="K84" i="3" s="1"/>
  <c r="M84" i="3" s="1"/>
  <c r="B86" i="3"/>
  <c r="G85" i="3"/>
  <c r="D85" i="3"/>
  <c r="H85" i="3"/>
  <c r="R85" i="3" s="1"/>
  <c r="F85" i="3"/>
  <c r="C85" i="3"/>
  <c r="E85" i="3"/>
  <c r="M69" i="2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85" i="3" l="1"/>
  <c r="L85" i="3" s="1"/>
  <c r="B87" i="3"/>
  <c r="G86" i="3"/>
  <c r="D86" i="3"/>
  <c r="H86" i="3"/>
  <c r="R86" i="3" s="1"/>
  <c r="F86" i="3"/>
  <c r="C86" i="3"/>
  <c r="E86" i="3"/>
  <c r="I85" i="3"/>
  <c r="K85" i="3" s="1"/>
  <c r="M85" i="3" s="1"/>
  <c r="T84" i="3"/>
  <c r="J71" i="2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B88" i="3" l="1"/>
  <c r="H87" i="3"/>
  <c r="R87" i="3" s="1"/>
  <c r="F87" i="3"/>
  <c r="G87" i="3"/>
  <c r="D87" i="3"/>
  <c r="J87" i="3" s="1"/>
  <c r="L87" i="3" s="1"/>
  <c r="C87" i="3"/>
  <c r="E87" i="3"/>
  <c r="I86" i="3"/>
  <c r="K86" i="3" s="1"/>
  <c r="J86" i="3"/>
  <c r="L86" i="3" s="1"/>
  <c r="T85" i="3"/>
  <c r="J72" i="2"/>
  <c r="L72" i="2" s="1"/>
  <c r="U71" i="2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I87" i="3" l="1"/>
  <c r="K87" i="3" s="1"/>
  <c r="M87" i="3" s="1"/>
  <c r="M86" i="3"/>
  <c r="B89" i="3"/>
  <c r="H88" i="3"/>
  <c r="R88" i="3" s="1"/>
  <c r="F88" i="3"/>
  <c r="G88" i="3"/>
  <c r="D88" i="3"/>
  <c r="C88" i="3"/>
  <c r="E88" i="3"/>
  <c r="T87" i="3"/>
  <c r="T86" i="3"/>
  <c r="J73" i="2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88" i="3" l="1"/>
  <c r="L88" i="3" s="1"/>
  <c r="B90" i="3"/>
  <c r="G89" i="3"/>
  <c r="D89" i="3"/>
  <c r="H89" i="3"/>
  <c r="R89" i="3" s="1"/>
  <c r="F89" i="3"/>
  <c r="C89" i="3"/>
  <c r="E89" i="3"/>
  <c r="I88" i="3"/>
  <c r="K88" i="3" s="1"/>
  <c r="M88" i="3" s="1"/>
  <c r="J74" i="2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89" i="3" l="1"/>
  <c r="L89" i="3" s="1"/>
  <c r="B91" i="3"/>
  <c r="G90" i="3"/>
  <c r="D90" i="3"/>
  <c r="F90" i="3"/>
  <c r="H90" i="3"/>
  <c r="R90" i="3" s="1"/>
  <c r="C90" i="3"/>
  <c r="E90" i="3"/>
  <c r="T88" i="3"/>
  <c r="I89" i="3"/>
  <c r="K89" i="3" s="1"/>
  <c r="J75" i="2"/>
  <c r="L75" i="2" s="1"/>
  <c r="U74" i="2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M89" i="3" l="1"/>
  <c r="J90" i="3"/>
  <c r="L90" i="3" s="1"/>
  <c r="T89" i="3"/>
  <c r="I90" i="3"/>
  <c r="K90" i="3" s="1"/>
  <c r="M90" i="3" s="1"/>
  <c r="B92" i="3"/>
  <c r="H91" i="3"/>
  <c r="R91" i="3" s="1"/>
  <c r="G91" i="3"/>
  <c r="D91" i="3"/>
  <c r="J91" i="3" s="1"/>
  <c r="L91" i="3" s="1"/>
  <c r="F91" i="3"/>
  <c r="C91" i="3"/>
  <c r="E91" i="3"/>
  <c r="J76" i="2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I91" i="3" l="1"/>
  <c r="K91" i="3" s="1"/>
  <c r="M91" i="3" s="1"/>
  <c r="B93" i="3"/>
  <c r="F92" i="3"/>
  <c r="H92" i="3"/>
  <c r="R92" i="3" s="1"/>
  <c r="G92" i="3"/>
  <c r="D92" i="3"/>
  <c r="C92" i="3"/>
  <c r="E92" i="3"/>
  <c r="T90" i="3"/>
  <c r="M76" i="2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T91" i="3" l="1"/>
  <c r="J92" i="3"/>
  <c r="L92" i="3" s="1"/>
  <c r="B94" i="3"/>
  <c r="G93" i="3"/>
  <c r="D93" i="3"/>
  <c r="H93" i="3"/>
  <c r="R93" i="3" s="1"/>
  <c r="F93" i="3"/>
  <c r="C93" i="3"/>
  <c r="E93" i="3"/>
  <c r="I92" i="3"/>
  <c r="K92" i="3" s="1"/>
  <c r="M92" i="3" s="1"/>
  <c r="M77" i="2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J93" i="3" l="1"/>
  <c r="L93" i="3" s="1"/>
  <c r="B95" i="3"/>
  <c r="G94" i="3"/>
  <c r="F94" i="3"/>
  <c r="D94" i="3"/>
  <c r="H94" i="3"/>
  <c r="R94" i="3" s="1"/>
  <c r="C94" i="3"/>
  <c r="E94" i="3"/>
  <c r="T92" i="3"/>
  <c r="I93" i="3"/>
  <c r="K93" i="3" s="1"/>
  <c r="M93" i="3" s="1"/>
  <c r="U78" i="2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I94" i="3" l="1"/>
  <c r="K94" i="3" s="1"/>
  <c r="B96" i="3"/>
  <c r="H95" i="3"/>
  <c r="R95" i="3" s="1"/>
  <c r="G95" i="3"/>
  <c r="F95" i="3"/>
  <c r="D95" i="3"/>
  <c r="C95" i="3"/>
  <c r="E95" i="3"/>
  <c r="J94" i="3"/>
  <c r="L94" i="3" s="1"/>
  <c r="T93" i="3"/>
  <c r="T79" i="2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T94" i="3" l="1"/>
  <c r="I95" i="3"/>
  <c r="K95" i="3" s="1"/>
  <c r="J95" i="3"/>
  <c r="L95" i="3" s="1"/>
  <c r="B97" i="3"/>
  <c r="H96" i="3"/>
  <c r="R96" i="3" s="1"/>
  <c r="G96" i="3"/>
  <c r="F96" i="3"/>
  <c r="D96" i="3"/>
  <c r="C96" i="3"/>
  <c r="E96" i="3"/>
  <c r="M94" i="3"/>
  <c r="M80" i="2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C82" i="2"/>
  <c r="M95" i="3" l="1"/>
  <c r="T95" i="3"/>
  <c r="J96" i="3"/>
  <c r="L96" i="3" s="1"/>
  <c r="B98" i="3"/>
  <c r="G97" i="3"/>
  <c r="D97" i="3"/>
  <c r="H97" i="3"/>
  <c r="R97" i="3" s="1"/>
  <c r="F97" i="3"/>
  <c r="C97" i="3"/>
  <c r="E97" i="3"/>
  <c r="I96" i="3"/>
  <c r="K96" i="3" s="1"/>
  <c r="M96" i="3" s="1"/>
  <c r="J82" i="2"/>
  <c r="L82" i="2" s="1"/>
  <c r="U81" i="2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J97" i="3" l="1"/>
  <c r="L97" i="3" s="1"/>
  <c r="T96" i="3"/>
  <c r="B99" i="3"/>
  <c r="F98" i="3"/>
  <c r="D98" i="3"/>
  <c r="G98" i="3"/>
  <c r="H98" i="3"/>
  <c r="R98" i="3" s="1"/>
  <c r="C98" i="3"/>
  <c r="E98" i="3"/>
  <c r="I97" i="3"/>
  <c r="K97" i="3" s="1"/>
  <c r="U82" i="2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M97" i="3" l="1"/>
  <c r="I98" i="3"/>
  <c r="K98" i="3" s="1"/>
  <c r="B100" i="3"/>
  <c r="H99" i="3"/>
  <c r="R99" i="3" s="1"/>
  <c r="F99" i="3"/>
  <c r="G99" i="3"/>
  <c r="D99" i="3"/>
  <c r="C99" i="3"/>
  <c r="E99" i="3"/>
  <c r="T98" i="3"/>
  <c r="J98" i="3"/>
  <c r="L98" i="3" s="1"/>
  <c r="T97" i="3"/>
  <c r="J84" i="2"/>
  <c r="L84" i="2" s="1"/>
  <c r="T83" i="2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I99" i="3" l="1"/>
  <c r="K99" i="3" s="1"/>
  <c r="J99" i="3"/>
  <c r="L99" i="3" s="1"/>
  <c r="B101" i="3"/>
  <c r="H100" i="3"/>
  <c r="R100" i="3" s="1"/>
  <c r="F100" i="3"/>
  <c r="G100" i="3"/>
  <c r="D100" i="3"/>
  <c r="J100" i="3" s="1"/>
  <c r="L100" i="3" s="1"/>
  <c r="C100" i="3"/>
  <c r="E100" i="3"/>
  <c r="T99" i="3"/>
  <c r="M98" i="3"/>
  <c r="J85" i="2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B102" i="3" l="1"/>
  <c r="G101" i="3"/>
  <c r="D101" i="3"/>
  <c r="H101" i="3"/>
  <c r="R101" i="3" s="1"/>
  <c r="F101" i="3"/>
  <c r="C101" i="3"/>
  <c r="E101" i="3"/>
  <c r="M99" i="3"/>
  <c r="I100" i="3"/>
  <c r="K100" i="3" s="1"/>
  <c r="M100" i="3" s="1"/>
  <c r="M85" i="2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T100" i="3" l="1"/>
  <c r="I101" i="3"/>
  <c r="K101" i="3" s="1"/>
  <c r="J101" i="3"/>
  <c r="L101" i="3" s="1"/>
  <c r="B103" i="3"/>
  <c r="G102" i="3"/>
  <c r="D102" i="3"/>
  <c r="H102" i="3"/>
  <c r="R102" i="3" s="1"/>
  <c r="F102" i="3"/>
  <c r="C102" i="3"/>
  <c r="E102" i="3"/>
  <c r="J87" i="2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M101" i="3" l="1"/>
  <c r="J102" i="3"/>
  <c r="L102" i="3" s="1"/>
  <c r="B104" i="3"/>
  <c r="H103" i="3"/>
  <c r="R103" i="3" s="1"/>
  <c r="F103" i="3"/>
  <c r="G103" i="3"/>
  <c r="D103" i="3"/>
  <c r="J103" i="3" s="1"/>
  <c r="L103" i="3" s="1"/>
  <c r="C103" i="3"/>
  <c r="E103" i="3"/>
  <c r="T101" i="3"/>
  <c r="I102" i="3"/>
  <c r="K102" i="3" s="1"/>
  <c r="J88" i="2"/>
  <c r="L88" i="2" s="1"/>
  <c r="U87" i="2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M102" i="3" l="1"/>
  <c r="T102" i="3"/>
  <c r="I103" i="3"/>
  <c r="K103" i="3" s="1"/>
  <c r="M103" i="3" s="1"/>
  <c r="B105" i="3"/>
  <c r="H104" i="3"/>
  <c r="R104" i="3" s="1"/>
  <c r="F104" i="3"/>
  <c r="G104" i="3"/>
  <c r="D104" i="3"/>
  <c r="J104" i="3" s="1"/>
  <c r="L104" i="3" s="1"/>
  <c r="C104" i="3"/>
  <c r="E104" i="3"/>
  <c r="T103" i="3"/>
  <c r="J89" i="2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B106" i="3" l="1"/>
  <c r="G105" i="3"/>
  <c r="D105" i="3"/>
  <c r="H105" i="3"/>
  <c r="R105" i="3" s="1"/>
  <c r="F105" i="3"/>
  <c r="C105" i="3"/>
  <c r="E105" i="3"/>
  <c r="I104" i="3"/>
  <c r="K104" i="3" s="1"/>
  <c r="M104" i="3" s="1"/>
  <c r="U89" i="2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T104" i="3" l="1"/>
  <c r="I105" i="3"/>
  <c r="K105" i="3" s="1"/>
  <c r="J105" i="3"/>
  <c r="L105" i="3" s="1"/>
  <c r="B107" i="3"/>
  <c r="G106" i="3"/>
  <c r="D106" i="3"/>
  <c r="F106" i="3"/>
  <c r="H106" i="3"/>
  <c r="R106" i="3" s="1"/>
  <c r="C106" i="3"/>
  <c r="E106" i="3"/>
  <c r="U90" i="2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M105" i="3" l="1"/>
  <c r="T105" i="3"/>
  <c r="J106" i="3"/>
  <c r="L106" i="3" s="1"/>
  <c r="I106" i="3"/>
  <c r="K106" i="3" s="1"/>
  <c r="B108" i="3"/>
  <c r="H107" i="3"/>
  <c r="R107" i="3" s="1"/>
  <c r="G107" i="3"/>
  <c r="D107" i="3"/>
  <c r="F107" i="3"/>
  <c r="C107" i="3"/>
  <c r="E107" i="3"/>
  <c r="J92" i="2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106" i="3" l="1"/>
  <c r="T106" i="3"/>
  <c r="I107" i="3"/>
  <c r="K107" i="3" s="1"/>
  <c r="B109" i="3"/>
  <c r="F108" i="3"/>
  <c r="H108" i="3"/>
  <c r="R108" i="3" s="1"/>
  <c r="G108" i="3"/>
  <c r="D108" i="3"/>
  <c r="C108" i="3"/>
  <c r="E108" i="3"/>
  <c r="J107" i="3"/>
  <c r="L107" i="3" s="1"/>
  <c r="M92" i="2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C94" i="2"/>
  <c r="I108" i="3" l="1"/>
  <c r="K108" i="3" s="1"/>
  <c r="J108" i="3"/>
  <c r="L108" i="3" s="1"/>
  <c r="B110" i="3"/>
  <c r="G109" i="3"/>
  <c r="D109" i="3"/>
  <c r="H109" i="3"/>
  <c r="R109" i="3" s="1"/>
  <c r="F109" i="3"/>
  <c r="C109" i="3"/>
  <c r="E109" i="3"/>
  <c r="T108" i="3"/>
  <c r="M107" i="3"/>
  <c r="T107" i="3"/>
  <c r="J94" i="2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109" i="3" l="1"/>
  <c r="L109" i="3" s="1"/>
  <c r="M108" i="3"/>
  <c r="B111" i="3"/>
  <c r="D110" i="3"/>
  <c r="J110" i="3" s="1"/>
  <c r="L110" i="3" s="1"/>
  <c r="G110" i="3"/>
  <c r="F110" i="3"/>
  <c r="H110" i="3"/>
  <c r="R110" i="3" s="1"/>
  <c r="C110" i="3"/>
  <c r="E110" i="3"/>
  <c r="I109" i="3"/>
  <c r="K109" i="3" s="1"/>
  <c r="J95" i="2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M109" i="3" l="1"/>
  <c r="T109" i="3"/>
  <c r="I110" i="3"/>
  <c r="K110" i="3" s="1"/>
  <c r="M110" i="3" s="1"/>
  <c r="B112" i="3"/>
  <c r="H111" i="3"/>
  <c r="R111" i="3" s="1"/>
  <c r="G111" i="3"/>
  <c r="F111" i="3"/>
  <c r="D111" i="3"/>
  <c r="C111" i="3"/>
  <c r="E111" i="3"/>
  <c r="M95" i="2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I111" i="3" l="1"/>
  <c r="K111" i="3" s="1"/>
  <c r="J111" i="3"/>
  <c r="L111" i="3" s="1"/>
  <c r="B113" i="3"/>
  <c r="H112" i="3"/>
  <c r="R112" i="3" s="1"/>
  <c r="G112" i="3"/>
  <c r="F112" i="3"/>
  <c r="D112" i="3"/>
  <c r="C112" i="3"/>
  <c r="E112" i="3"/>
  <c r="T110" i="3"/>
  <c r="J97" i="2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C98" i="2"/>
  <c r="I112" i="3" l="1"/>
  <c r="K112" i="3" s="1"/>
  <c r="J112" i="3"/>
  <c r="L112" i="3" s="1"/>
  <c r="B114" i="3"/>
  <c r="G113" i="3"/>
  <c r="D113" i="3"/>
  <c r="H113" i="3"/>
  <c r="R113" i="3" s="1"/>
  <c r="F113" i="3"/>
  <c r="C113" i="3"/>
  <c r="E113" i="3"/>
  <c r="T112" i="3"/>
  <c r="M111" i="3"/>
  <c r="T111" i="3"/>
  <c r="J98" i="2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I113" i="3" l="1"/>
  <c r="K113" i="3" s="1"/>
  <c r="J113" i="3"/>
  <c r="L113" i="3" s="1"/>
  <c r="M112" i="3"/>
  <c r="B115" i="3"/>
  <c r="F114" i="3"/>
  <c r="G114" i="3"/>
  <c r="D114" i="3"/>
  <c r="J114" i="3" s="1"/>
  <c r="L114" i="3" s="1"/>
  <c r="H114" i="3"/>
  <c r="R114" i="3" s="1"/>
  <c r="C114" i="3"/>
  <c r="E114" i="3"/>
  <c r="M98" i="2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113" i="3" l="1"/>
  <c r="T113" i="3"/>
  <c r="I114" i="3"/>
  <c r="K114" i="3" s="1"/>
  <c r="M114" i="3" s="1"/>
  <c r="B116" i="3"/>
  <c r="H115" i="3"/>
  <c r="R115" i="3" s="1"/>
  <c r="F115" i="3"/>
  <c r="G115" i="3"/>
  <c r="D115" i="3"/>
  <c r="C115" i="3"/>
  <c r="E115" i="3"/>
  <c r="M99" i="2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s="1"/>
  <c r="L101" i="2" s="1"/>
  <c r="I115" i="3" l="1"/>
  <c r="K115" i="3" s="1"/>
  <c r="J115" i="3"/>
  <c r="L115" i="3" s="1"/>
  <c r="B117" i="3"/>
  <c r="H116" i="3"/>
  <c r="R116" i="3" s="1"/>
  <c r="F116" i="3"/>
  <c r="G116" i="3"/>
  <c r="D116" i="3"/>
  <c r="C116" i="3"/>
  <c r="E116" i="3"/>
  <c r="T114" i="3"/>
  <c r="M100" i="2"/>
  <c r="R100" i="2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C102" i="2"/>
  <c r="I116" i="3" l="1"/>
  <c r="K116" i="3" s="1"/>
  <c r="J116" i="3"/>
  <c r="L116" i="3" s="1"/>
  <c r="B118" i="3"/>
  <c r="G117" i="3"/>
  <c r="D117" i="3"/>
  <c r="H117" i="3"/>
  <c r="R117" i="3" s="1"/>
  <c r="F117" i="3"/>
  <c r="C117" i="3"/>
  <c r="E117" i="3"/>
  <c r="M115" i="3"/>
  <c r="T115" i="3"/>
  <c r="J102" i="2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16" i="3" l="1"/>
  <c r="I117" i="3"/>
  <c r="K117" i="3" s="1"/>
  <c r="J117" i="3"/>
  <c r="L117" i="3" s="1"/>
  <c r="M116" i="3"/>
  <c r="B119" i="3"/>
  <c r="D118" i="3"/>
  <c r="G118" i="3"/>
  <c r="H118" i="3"/>
  <c r="F118" i="3"/>
  <c r="C118" i="3"/>
  <c r="E118" i="3"/>
  <c r="T101" i="2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R218" i="3" l="1"/>
  <c r="R521" i="3"/>
  <c r="R458" i="3"/>
  <c r="R518" i="3"/>
  <c r="R427" i="3"/>
  <c r="R636" i="3"/>
  <c r="R534" i="3"/>
  <c r="R229" i="3"/>
  <c r="R358" i="3"/>
  <c r="R545" i="3"/>
  <c r="R542" i="3"/>
  <c r="R252" i="3"/>
  <c r="R310" i="3"/>
  <c r="R581" i="3"/>
  <c r="R343" i="3"/>
  <c r="R185" i="3"/>
  <c r="R159" i="3"/>
  <c r="R277" i="3"/>
  <c r="R421" i="3"/>
  <c r="R461" i="3"/>
  <c r="R364" i="3"/>
  <c r="R450" i="3"/>
  <c r="R183" i="3"/>
  <c r="R192" i="3"/>
  <c r="R162" i="3"/>
  <c r="R345" i="3"/>
  <c r="R232" i="3"/>
  <c r="R305" i="3"/>
  <c r="R650" i="3"/>
  <c r="R541" i="3"/>
  <c r="R291" i="3"/>
  <c r="R504" i="3"/>
  <c r="R262" i="3"/>
  <c r="R151" i="3"/>
  <c r="R149" i="3"/>
  <c r="R278" i="3"/>
  <c r="R564" i="3"/>
  <c r="R276" i="3"/>
  <c r="R560" i="3"/>
  <c r="R606" i="3"/>
  <c r="R436" i="3"/>
  <c r="R430" i="3"/>
  <c r="R155" i="3"/>
  <c r="R205" i="3"/>
  <c r="R547" i="3"/>
  <c r="R158" i="3"/>
  <c r="R470" i="3"/>
  <c r="R396" i="3"/>
  <c r="R390" i="3"/>
  <c r="R253" i="3"/>
  <c r="R619" i="3"/>
  <c r="R562" i="3"/>
  <c r="R274" i="3"/>
  <c r="R641" i="3"/>
  <c r="R473" i="3"/>
  <c r="R350" i="3"/>
  <c r="R352" i="3"/>
  <c r="R206" i="3"/>
  <c r="R414" i="3"/>
  <c r="R568" i="3"/>
  <c r="R170" i="3"/>
  <c r="R211" i="3"/>
  <c r="R213" i="3"/>
  <c r="R683" i="3"/>
  <c r="R655" i="3"/>
  <c r="R377" i="3"/>
  <c r="R576" i="3"/>
  <c r="R399" i="3"/>
  <c r="R118" i="3"/>
  <c r="R484" i="3"/>
  <c r="R393" i="3"/>
  <c r="R667" i="3"/>
  <c r="R490" i="3"/>
  <c r="R680" i="3"/>
  <c r="R172" i="3"/>
  <c r="R373" i="3"/>
  <c r="R455" i="3"/>
  <c r="R616" i="3"/>
  <c r="R241" i="3"/>
  <c r="R139" i="3"/>
  <c r="R671" i="3"/>
  <c r="R119" i="3"/>
  <c r="R146" i="3"/>
  <c r="R230" i="3"/>
  <c r="R640" i="3"/>
  <c r="R282" i="3"/>
  <c r="R326" i="3"/>
  <c r="R437" i="3"/>
  <c r="R511" i="3"/>
  <c r="R637" i="3"/>
  <c r="R200" i="3"/>
  <c r="R588" i="3"/>
  <c r="R132" i="3"/>
  <c r="R361" i="3"/>
  <c r="R549" i="3"/>
  <c r="R672" i="3"/>
  <c r="R487" i="3"/>
  <c r="R433" i="3"/>
  <c r="R410" i="3"/>
  <c r="R308" i="3"/>
  <c r="R463" i="3"/>
  <c r="R627" i="3"/>
  <c r="R578" i="3"/>
  <c r="R275" i="3"/>
  <c r="R679" i="3"/>
  <c r="R665" i="3"/>
  <c r="R524" i="3"/>
  <c r="R577" i="3"/>
  <c r="R207" i="3"/>
  <c r="R237" i="3"/>
  <c r="R658" i="3"/>
  <c r="R537" i="3"/>
  <c r="R483" i="3"/>
  <c r="R552" i="3"/>
  <c r="R444" i="3"/>
  <c r="R383" i="3"/>
  <c r="R300" i="3"/>
  <c r="R197" i="3"/>
  <c r="R530" i="3"/>
  <c r="R558" i="3"/>
  <c r="R269" i="3"/>
  <c r="R321" i="3"/>
  <c r="R286" i="3"/>
  <c r="R402" i="3"/>
  <c r="R419" i="3"/>
  <c r="R453" i="3"/>
  <c r="R356" i="3"/>
  <c r="R279" i="3"/>
  <c r="R222" i="3"/>
  <c r="R498" i="3"/>
  <c r="R482" i="3"/>
  <c r="R428" i="3"/>
  <c r="R201" i="3"/>
  <c r="R309" i="3"/>
  <c r="R293" i="3"/>
  <c r="R499" i="3"/>
  <c r="R525" i="3"/>
  <c r="R189" i="3"/>
  <c r="R523" i="3"/>
  <c r="R126" i="3"/>
  <c r="R134" i="3"/>
  <c r="R204" i="3"/>
  <c r="R150" i="3"/>
  <c r="R489" i="3"/>
  <c r="R423" i="3"/>
  <c r="R319" i="3"/>
  <c r="R508" i="3"/>
  <c r="R403" i="3"/>
  <c r="R544" i="3"/>
  <c r="R322" i="3"/>
  <c r="R259" i="3"/>
  <c r="R164" i="3"/>
  <c r="R191" i="3"/>
  <c r="R561" i="3"/>
  <c r="R488" i="3"/>
  <c r="R231" i="3"/>
  <c r="R228" i="3"/>
  <c r="R221" i="3"/>
  <c r="R251" i="3"/>
  <c r="R190" i="3"/>
  <c r="R480" i="3"/>
  <c r="R546" i="3"/>
  <c r="R153" i="3"/>
  <c r="R628" i="3"/>
  <c r="R382" i="3"/>
  <c r="R129" i="3"/>
  <c r="R202" i="3"/>
  <c r="R422" i="3"/>
  <c r="R264" i="3"/>
  <c r="R515" i="3"/>
  <c r="R648" i="3"/>
  <c r="R384" i="3"/>
  <c r="R611" i="3"/>
  <c r="R333" i="3"/>
  <c r="R131" i="3"/>
  <c r="R306" i="3"/>
  <c r="R337" i="3"/>
  <c r="R494" i="3"/>
  <c r="R412" i="3"/>
  <c r="R459" i="3"/>
  <c r="R634" i="3"/>
  <c r="R359" i="3"/>
  <c r="R313" i="3"/>
  <c r="R120" i="3"/>
  <c r="R250" i="3"/>
  <c r="R219" i="3"/>
  <c r="R280" i="3"/>
  <c r="R140" i="3"/>
  <c r="R224" i="3"/>
  <c r="R238" i="3"/>
  <c r="R431" i="3"/>
  <c r="R391" i="3"/>
  <c r="R349" i="3"/>
  <c r="R477" i="3"/>
  <c r="R157" i="3"/>
  <c r="R486" i="3"/>
  <c r="R152" i="3"/>
  <c r="R426" i="3"/>
  <c r="R575" i="3"/>
  <c r="R124" i="3"/>
  <c r="R294" i="3"/>
  <c r="R287" i="3"/>
  <c r="R347" i="3"/>
  <c r="R635" i="3"/>
  <c r="R600" i="3"/>
  <c r="R171" i="3"/>
  <c r="R380" i="3"/>
  <c r="R317" i="3"/>
  <c r="R416" i="3"/>
  <c r="R147" i="3"/>
  <c r="R178" i="3"/>
  <c r="R417" i="3"/>
  <c r="R394" i="3"/>
  <c r="R225" i="3"/>
  <c r="R529" i="3"/>
  <c r="R467" i="3"/>
  <c r="R367" i="3"/>
  <c r="R556" i="3"/>
  <c r="R166" i="3"/>
  <c r="R610" i="3"/>
  <c r="R557" i="3"/>
  <c r="R148" i="3"/>
  <c r="R605" i="3"/>
  <c r="R388" i="3"/>
  <c r="R194" i="3"/>
  <c r="R621" i="3"/>
  <c r="R520" i="3"/>
  <c r="R684" i="3"/>
  <c r="R673" i="3"/>
  <c r="R379" i="3"/>
  <c r="R418" i="3"/>
  <c r="R163" i="3"/>
  <c r="R589" i="3"/>
  <c r="R371" i="3"/>
  <c r="R481" i="3"/>
  <c r="R666" i="3"/>
  <c r="R643" i="3"/>
  <c r="R448" i="3"/>
  <c r="R429" i="3"/>
  <c r="R362" i="3"/>
  <c r="R533" i="3"/>
  <c r="R469" i="3"/>
  <c r="R340" i="3"/>
  <c r="R586" i="3"/>
  <c r="R620" i="3"/>
  <c r="R270" i="3"/>
  <c r="R449" i="3"/>
  <c r="R234" i="3"/>
  <c r="R674" i="3"/>
  <c r="R472" i="3"/>
  <c r="R479" i="3"/>
  <c r="R273" i="3"/>
  <c r="R624" i="3"/>
  <c r="R682" i="3"/>
  <c r="R485" i="3"/>
  <c r="R493" i="3"/>
  <c r="R583" i="3"/>
  <c r="R677" i="3"/>
  <c r="R582" i="3"/>
  <c r="R532" i="3"/>
  <c r="R553" i="3"/>
  <c r="R235" i="3"/>
  <c r="R245" i="3"/>
  <c r="R127" i="3"/>
  <c r="R182" i="3"/>
  <c r="R220" i="3"/>
  <c r="R210" i="3"/>
  <c r="R653" i="3"/>
  <c r="R392" i="3"/>
  <c r="R389" i="3"/>
  <c r="R295" i="3"/>
  <c r="R336" i="3"/>
  <c r="R668" i="3"/>
  <c r="R180" i="3"/>
  <c r="R676" i="3"/>
  <c r="R502" i="3"/>
  <c r="R660" i="3"/>
  <c r="R125" i="3"/>
  <c r="R227" i="3"/>
  <c r="R598" i="3"/>
  <c r="R639" i="3"/>
  <c r="R215" i="3"/>
  <c r="R452" i="3"/>
  <c r="R594" i="3"/>
  <c r="R432" i="3"/>
  <c r="R663" i="3"/>
  <c r="R177" i="3"/>
  <c r="R550" i="3"/>
  <c r="R297" i="3"/>
  <c r="R514" i="3"/>
  <c r="R365" i="3"/>
  <c r="R266" i="3"/>
  <c r="R156" i="3"/>
  <c r="R193" i="3"/>
  <c r="R240" i="3"/>
  <c r="R242" i="3"/>
  <c r="R387" i="3"/>
  <c r="R216" i="3"/>
  <c r="R457" i="3"/>
  <c r="R372" i="3"/>
  <c r="R401" i="3"/>
  <c r="R603" i="3"/>
  <c r="R587" i="3"/>
  <c r="R236" i="3"/>
  <c r="R681" i="3"/>
  <c r="R492" i="3"/>
  <c r="R175" i="3"/>
  <c r="R303" i="3"/>
  <c r="R456" i="3"/>
  <c r="R344" i="3"/>
  <c r="R283" i="3"/>
  <c r="R631" i="3"/>
  <c r="R212" i="3"/>
  <c r="R590" i="3"/>
  <c r="R179" i="3"/>
  <c r="R332" i="3"/>
  <c r="R446" i="3"/>
  <c r="R543" i="3"/>
  <c r="R154" i="3"/>
  <c r="R223" i="3"/>
  <c r="R311" i="3"/>
  <c r="R161" i="3"/>
  <c r="R632" i="3"/>
  <c r="R249" i="3"/>
  <c r="R497" i="3"/>
  <c r="R407" i="3"/>
  <c r="R169" i="3"/>
  <c r="R510" i="3"/>
  <c r="R647" i="3"/>
  <c r="R176" i="3"/>
  <c r="R535" i="3"/>
  <c r="R567" i="3"/>
  <c r="R290" i="3"/>
  <c r="R413" i="3"/>
  <c r="R284" i="3"/>
  <c r="R314" i="3"/>
  <c r="R466" i="3"/>
  <c r="R360" i="3"/>
  <c r="R307" i="3"/>
  <c r="R622" i="3"/>
  <c r="R495" i="3"/>
  <c r="R366" i="3"/>
  <c r="R591" i="3"/>
  <c r="R599" i="3"/>
  <c r="R573" i="3"/>
  <c r="R370" i="3"/>
  <c r="R460" i="3"/>
  <c r="R409" i="3"/>
  <c r="R331" i="3"/>
  <c r="R199" i="3"/>
  <c r="R187" i="3"/>
  <c r="R408" i="3"/>
  <c r="R188" i="3"/>
  <c r="R527" i="3"/>
  <c r="R597" i="3"/>
  <c r="R593" i="3"/>
  <c r="R630" i="3"/>
  <c r="R585" i="3"/>
  <c r="R385" i="3"/>
  <c r="R570" i="3"/>
  <c r="R271" i="3"/>
  <c r="R613" i="3"/>
  <c r="R569" i="3"/>
  <c r="R395" i="3"/>
  <c r="R642" i="3"/>
  <c r="R198" i="3"/>
  <c r="R517" i="3"/>
  <c r="R285" i="3"/>
  <c r="R348" i="3"/>
  <c r="R318" i="3"/>
  <c r="R548" i="3"/>
  <c r="R571" i="3"/>
  <c r="R646" i="3"/>
  <c r="R442" i="3"/>
  <c r="R320" i="3"/>
  <c r="R323" i="3"/>
  <c r="R143" i="3"/>
  <c r="R376" i="3"/>
  <c r="R602" i="3"/>
  <c r="R406" i="3"/>
  <c r="R420" i="3"/>
  <c r="R130" i="3"/>
  <c r="R441" i="3"/>
  <c r="R160" i="3"/>
  <c r="R629" i="3"/>
  <c r="R342" i="3"/>
  <c r="R657" i="3"/>
  <c r="R369" i="3"/>
  <c r="R471" i="3"/>
  <c r="R563" i="3"/>
  <c r="R608" i="3"/>
  <c r="R289" i="3"/>
  <c r="R263" i="3"/>
  <c r="R386" i="3"/>
  <c r="R405" i="3"/>
  <c r="R378" i="3"/>
  <c r="R574" i="3"/>
  <c r="R186" i="3"/>
  <c r="R506" i="3"/>
  <c r="R258" i="3"/>
  <c r="R184" i="3"/>
  <c r="R296" i="3"/>
  <c r="R265" i="3"/>
  <c r="R122" i="3"/>
  <c r="R329" i="3"/>
  <c r="R312" i="3"/>
  <c r="R397" i="3"/>
  <c r="R141" i="3"/>
  <c r="R404" i="3"/>
  <c r="R398" i="3"/>
  <c r="R304" i="3"/>
  <c r="R374" i="3"/>
  <c r="R415" i="3"/>
  <c r="R596" i="3"/>
  <c r="R351" i="3"/>
  <c r="R507" i="3"/>
  <c r="R465" i="3"/>
  <c r="R438" i="3"/>
  <c r="R335" i="3"/>
  <c r="R538" i="3"/>
  <c r="R555" i="3"/>
  <c r="R128" i="3"/>
  <c r="R513" i="3"/>
  <c r="R651" i="3"/>
  <c r="R239" i="3"/>
  <c r="R214" i="3"/>
  <c r="R268" i="3"/>
  <c r="R226" i="3"/>
  <c r="R246" i="3"/>
  <c r="R496" i="3"/>
  <c r="R256" i="3"/>
  <c r="R243" i="3"/>
  <c r="R572" i="3"/>
  <c r="R298" i="3"/>
  <c r="R281" i="3"/>
  <c r="R554" i="3"/>
  <c r="R579" i="3"/>
  <c r="R451" i="3"/>
  <c r="R208" i="3"/>
  <c r="R476" i="3"/>
  <c r="R267" i="3"/>
  <c r="R195" i="3"/>
  <c r="R354" i="3"/>
  <c r="R357" i="3"/>
  <c r="R565" i="3"/>
  <c r="R612" i="3"/>
  <c r="R315" i="3"/>
  <c r="R551" i="3"/>
  <c r="R662" i="3"/>
  <c r="R325" i="3"/>
  <c r="R123" i="3"/>
  <c r="R244" i="3"/>
  <c r="R135" i="3"/>
  <c r="R209" i="3"/>
  <c r="R136" i="3"/>
  <c r="R661" i="3"/>
  <c r="R217" i="3"/>
  <c r="R664" i="3"/>
  <c r="R144" i="3"/>
  <c r="R601" i="3"/>
  <c r="R328" i="3"/>
  <c r="R301" i="3"/>
  <c r="R623" i="3"/>
  <c r="R654" i="3"/>
  <c r="R255" i="3"/>
  <c r="R522" i="3"/>
  <c r="R531" i="3"/>
  <c r="R652" i="3"/>
  <c r="R254" i="3"/>
  <c r="R145" i="3"/>
  <c r="R607" i="3"/>
  <c r="R443" i="3"/>
  <c r="R248" i="3"/>
  <c r="R649" i="3"/>
  <c r="R464" i="3"/>
  <c r="R316" i="3"/>
  <c r="R644" i="3"/>
  <c r="R302" i="3"/>
  <c r="R500" i="3"/>
  <c r="R330" i="3"/>
  <c r="R505" i="3"/>
  <c r="R580" i="3"/>
  <c r="R400" i="3"/>
  <c r="R474" i="3"/>
  <c r="R440" i="3"/>
  <c r="R669" i="3"/>
  <c r="R411" i="3"/>
  <c r="R363" i="3"/>
  <c r="R121" i="3"/>
  <c r="R645" i="3"/>
  <c r="R468" i="3"/>
  <c r="R381" i="3"/>
  <c r="R334" i="3"/>
  <c r="R168" i="3"/>
  <c r="R327" i="3"/>
  <c r="R617" i="3"/>
  <c r="R633" i="3"/>
  <c r="R181" i="3"/>
  <c r="R526" i="3"/>
  <c r="R659" i="3"/>
  <c r="R324" i="3"/>
  <c r="R341" i="3"/>
  <c r="R528" i="3"/>
  <c r="R539" i="3"/>
  <c r="R288" i="3"/>
  <c r="R519" i="3"/>
  <c r="R595" i="3"/>
  <c r="R618" i="3"/>
  <c r="R491" i="3"/>
  <c r="R247" i="3"/>
  <c r="R142" i="3"/>
  <c r="R137" i="3"/>
  <c r="R559" i="3"/>
  <c r="R475" i="3"/>
  <c r="R439" i="3"/>
  <c r="R656" i="3"/>
  <c r="R346" i="3"/>
  <c r="R540" i="3"/>
  <c r="R516" i="3"/>
  <c r="R435" i="3"/>
  <c r="R604" i="3"/>
  <c r="R478" i="3"/>
  <c r="R133" i="3"/>
  <c r="R375" i="3"/>
  <c r="R536" i="3"/>
  <c r="R626" i="3"/>
  <c r="R566" i="3"/>
  <c r="R454" i="3"/>
  <c r="R447" i="3"/>
  <c r="R174" i="3"/>
  <c r="R173" i="3"/>
  <c r="R584" i="3"/>
  <c r="R501" i="3"/>
  <c r="R196" i="3"/>
  <c r="R261" i="3"/>
  <c r="R203" i="3"/>
  <c r="R260" i="3"/>
  <c r="R615" i="3"/>
  <c r="R165" i="3"/>
  <c r="R614" i="3"/>
  <c r="R434" i="3"/>
  <c r="R592" i="3"/>
  <c r="R675" i="3"/>
  <c r="R509" i="3"/>
  <c r="R625" i="3"/>
  <c r="R503" i="3"/>
  <c r="R257" i="3"/>
  <c r="R233" i="3"/>
  <c r="S233" i="3" s="1"/>
  <c r="U233" i="3" s="1"/>
  <c r="R462" i="3"/>
  <c r="R338" i="3"/>
  <c r="R355" i="3"/>
  <c r="R609" i="3"/>
  <c r="R299" i="3"/>
  <c r="R425" i="3"/>
  <c r="R272" i="3"/>
  <c r="R167" i="3"/>
  <c r="R138" i="3"/>
  <c r="R678" i="3"/>
  <c r="R353" i="3"/>
  <c r="R670" i="3"/>
  <c r="R445" i="3"/>
  <c r="R339" i="3"/>
  <c r="R424" i="3"/>
  <c r="R292" i="3"/>
  <c r="R368" i="3"/>
  <c r="R512" i="3"/>
  <c r="R638" i="3"/>
  <c r="B120" i="3"/>
  <c r="H119" i="3"/>
  <c r="F119" i="3"/>
  <c r="G119" i="3"/>
  <c r="D119" i="3"/>
  <c r="C119" i="3"/>
  <c r="E119" i="3"/>
  <c r="I118" i="3"/>
  <c r="K118" i="3" s="1"/>
  <c r="M117" i="3"/>
  <c r="T117" i="3"/>
  <c r="J118" i="3"/>
  <c r="L118" i="3" s="1"/>
  <c r="J104" i="2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S167" i="3" l="1"/>
  <c r="U167" i="3" s="1"/>
  <c r="S138" i="3"/>
  <c r="U138" i="3" s="1"/>
  <c r="S137" i="3"/>
  <c r="U137" i="3" s="1"/>
  <c r="S226" i="3"/>
  <c r="U226" i="3" s="1"/>
  <c r="S141" i="3"/>
  <c r="U141" i="3" s="1"/>
  <c r="S122" i="3"/>
  <c r="U122" i="3" s="1"/>
  <c r="S160" i="3"/>
  <c r="U160" i="3" s="1"/>
  <c r="S223" i="3"/>
  <c r="U223" i="3" s="1"/>
  <c r="S127" i="3"/>
  <c r="U127" i="3" s="1"/>
  <c r="S234" i="3"/>
  <c r="U234" i="3" s="1"/>
  <c r="S74" i="3"/>
  <c r="U74" i="3" s="1"/>
  <c r="S71" i="3"/>
  <c r="U71" i="3" s="1"/>
  <c r="S73" i="3"/>
  <c r="U73" i="3" s="1"/>
  <c r="S56" i="3"/>
  <c r="U56" i="3" s="1"/>
  <c r="S72" i="3"/>
  <c r="U72" i="3" s="1"/>
  <c r="S64" i="3"/>
  <c r="U64" i="3" s="1"/>
  <c r="S68" i="3"/>
  <c r="U68" i="3" s="1"/>
  <c r="S69" i="3"/>
  <c r="U69" i="3" s="1"/>
  <c r="S55" i="3"/>
  <c r="U55" i="3" s="1"/>
  <c r="S61" i="3"/>
  <c r="U61" i="3" s="1"/>
  <c r="S70" i="3"/>
  <c r="U70" i="3" s="1"/>
  <c r="S63" i="3"/>
  <c r="U63" i="3" s="1"/>
  <c r="S54" i="3"/>
  <c r="U54" i="3" s="1"/>
  <c r="S65" i="3"/>
  <c r="U65" i="3" s="1"/>
  <c r="S60" i="3"/>
  <c r="U60" i="3" s="1"/>
  <c r="S67" i="3"/>
  <c r="U67" i="3" s="1"/>
  <c r="S58" i="3"/>
  <c r="U58" i="3" s="1"/>
  <c r="S66" i="3"/>
  <c r="U66" i="3" s="1"/>
  <c r="S57" i="3"/>
  <c r="U57" i="3" s="1"/>
  <c r="S62" i="3"/>
  <c r="U62" i="3" s="1"/>
  <c r="S59" i="3"/>
  <c r="U59" i="3" s="1"/>
  <c r="S76" i="3"/>
  <c r="U76" i="3" s="1"/>
  <c r="S75" i="3"/>
  <c r="U75" i="3" s="1"/>
  <c r="S79" i="3"/>
  <c r="U79" i="3" s="1"/>
  <c r="S78" i="3"/>
  <c r="U78" i="3" s="1"/>
  <c r="S77" i="3"/>
  <c r="U77" i="3" s="1"/>
  <c r="S80" i="3"/>
  <c r="U80" i="3" s="1"/>
  <c r="S81" i="3"/>
  <c r="U81" i="3" s="1"/>
  <c r="S82" i="3"/>
  <c r="U82" i="3" s="1"/>
  <c r="S83" i="3"/>
  <c r="U83" i="3" s="1"/>
  <c r="S84" i="3"/>
  <c r="U84" i="3" s="1"/>
  <c r="S85" i="3"/>
  <c r="U85" i="3" s="1"/>
  <c r="S86" i="3"/>
  <c r="U86" i="3" s="1"/>
  <c r="S87" i="3"/>
  <c r="U87" i="3" s="1"/>
  <c r="S88" i="3"/>
  <c r="U88" i="3" s="1"/>
  <c r="S89" i="3"/>
  <c r="U89" i="3" s="1"/>
  <c r="S91" i="3"/>
  <c r="U91" i="3" s="1"/>
  <c r="S90" i="3"/>
  <c r="U90" i="3" s="1"/>
  <c r="S92" i="3"/>
  <c r="U92" i="3" s="1"/>
  <c r="S93" i="3"/>
  <c r="U93" i="3" s="1"/>
  <c r="S94" i="3"/>
  <c r="U94" i="3" s="1"/>
  <c r="S95" i="3"/>
  <c r="U95" i="3" s="1"/>
  <c r="S97" i="3"/>
  <c r="U97" i="3" s="1"/>
  <c r="S96" i="3"/>
  <c r="U96" i="3" s="1"/>
  <c r="S98" i="3"/>
  <c r="U98" i="3" s="1"/>
  <c r="S100" i="3"/>
  <c r="U100" i="3" s="1"/>
  <c r="S99" i="3"/>
  <c r="U99" i="3" s="1"/>
  <c r="S101" i="3"/>
  <c r="U101" i="3" s="1"/>
  <c r="S102" i="3"/>
  <c r="U102" i="3" s="1"/>
  <c r="S103" i="3"/>
  <c r="U103" i="3" s="1"/>
  <c r="S104" i="3"/>
  <c r="U104" i="3" s="1"/>
  <c r="S105" i="3"/>
  <c r="U105" i="3" s="1"/>
  <c r="S106" i="3"/>
  <c r="U106" i="3" s="1"/>
  <c r="S107" i="3"/>
  <c r="U107" i="3" s="1"/>
  <c r="S108" i="3"/>
  <c r="U108" i="3" s="1"/>
  <c r="S109" i="3"/>
  <c r="U109" i="3" s="1"/>
  <c r="S111" i="3"/>
  <c r="U111" i="3" s="1"/>
  <c r="S110" i="3"/>
  <c r="U110" i="3" s="1"/>
  <c r="S112" i="3"/>
  <c r="U112" i="3" s="1"/>
  <c r="S114" i="3"/>
  <c r="U114" i="3" s="1"/>
  <c r="S113" i="3"/>
  <c r="U113" i="3" s="1"/>
  <c r="S115" i="3"/>
  <c r="U115" i="3" s="1"/>
  <c r="S163" i="3"/>
  <c r="U163" i="3" s="1"/>
  <c r="S124" i="3"/>
  <c r="U124" i="3" s="1"/>
  <c r="S140" i="3"/>
  <c r="U140" i="3" s="1"/>
  <c r="S120" i="3"/>
  <c r="U120" i="3" s="1"/>
  <c r="S190" i="3"/>
  <c r="U190" i="3" s="1"/>
  <c r="S231" i="3"/>
  <c r="U231" i="3" s="1"/>
  <c r="S164" i="3"/>
  <c r="U164" i="3" s="1"/>
  <c r="S126" i="3"/>
  <c r="U126" i="3" s="1"/>
  <c r="S230" i="3"/>
  <c r="U230" i="3" s="1"/>
  <c r="S139" i="3"/>
  <c r="U139" i="3" s="1"/>
  <c r="S205" i="3"/>
  <c r="U205" i="3" s="1"/>
  <c r="S192" i="3"/>
  <c r="U192" i="3" s="1"/>
  <c r="S185" i="3"/>
  <c r="U185" i="3" s="1"/>
  <c r="S229" i="3"/>
  <c r="U229" i="3" s="1"/>
  <c r="S203" i="3"/>
  <c r="U203" i="3" s="1"/>
  <c r="S165" i="3"/>
  <c r="U165" i="3" s="1"/>
  <c r="S173" i="3"/>
  <c r="U173" i="3" s="1"/>
  <c r="S133" i="3"/>
  <c r="U133" i="3" s="1"/>
  <c r="S142" i="3"/>
  <c r="U142" i="3" s="1"/>
  <c r="S144" i="3"/>
  <c r="U144" i="3" s="1"/>
  <c r="S136" i="3"/>
  <c r="U136" i="3" s="1"/>
  <c r="S123" i="3"/>
  <c r="U123" i="3" s="1"/>
  <c r="S208" i="3"/>
  <c r="U208" i="3" s="1"/>
  <c r="S187" i="3"/>
  <c r="U187" i="3" s="1"/>
  <c r="S169" i="3"/>
  <c r="U169" i="3" s="1"/>
  <c r="S154" i="3"/>
  <c r="U154" i="3" s="1"/>
  <c r="S179" i="3"/>
  <c r="U179" i="3" s="1"/>
  <c r="S175" i="3"/>
  <c r="U175" i="3" s="1"/>
  <c r="S177" i="3"/>
  <c r="U177" i="3" s="1"/>
  <c r="S227" i="3"/>
  <c r="U227" i="3" s="1"/>
  <c r="S210" i="3"/>
  <c r="U210" i="3" s="1"/>
  <c r="S166" i="3"/>
  <c r="U166" i="3" s="1"/>
  <c r="S178" i="3"/>
  <c r="U178" i="3" s="1"/>
  <c r="S157" i="3"/>
  <c r="U157" i="3" s="1"/>
  <c r="S131" i="3"/>
  <c r="U131" i="3" s="1"/>
  <c r="S202" i="3"/>
  <c r="U202" i="3" s="1"/>
  <c r="S153" i="3"/>
  <c r="U153" i="3" s="1"/>
  <c r="S150" i="3"/>
  <c r="U150" i="3" s="1"/>
  <c r="S200" i="3"/>
  <c r="U200" i="3" s="1"/>
  <c r="S146" i="3"/>
  <c r="U146" i="3" s="1"/>
  <c r="S172" i="3"/>
  <c r="U172" i="3" s="1"/>
  <c r="S213" i="3"/>
  <c r="U213" i="3" s="1"/>
  <c r="S155" i="3"/>
  <c r="U155" i="3" s="1"/>
  <c r="S149" i="3"/>
  <c r="U149" i="3" s="1"/>
  <c r="S232" i="3"/>
  <c r="U232" i="3" s="1"/>
  <c r="S183" i="3"/>
  <c r="U183" i="3" s="1"/>
  <c r="S196" i="3"/>
  <c r="U196" i="3" s="1"/>
  <c r="S174" i="3"/>
  <c r="U174" i="3" s="1"/>
  <c r="S181" i="3"/>
  <c r="U181" i="3" s="1"/>
  <c r="S168" i="3"/>
  <c r="U168" i="3" s="1"/>
  <c r="S145" i="3"/>
  <c r="U145" i="3" s="1"/>
  <c r="S209" i="3"/>
  <c r="U209" i="3" s="1"/>
  <c r="S195" i="3"/>
  <c r="U195" i="3" s="1"/>
  <c r="S214" i="3"/>
  <c r="U214" i="3" s="1"/>
  <c r="S128" i="3"/>
  <c r="U128" i="3" s="1"/>
  <c r="S186" i="3"/>
  <c r="U186" i="3" s="1"/>
  <c r="S130" i="3"/>
  <c r="U130" i="3" s="1"/>
  <c r="S198" i="3"/>
  <c r="U198" i="3" s="1"/>
  <c r="S199" i="3"/>
  <c r="U199" i="3" s="1"/>
  <c r="S176" i="3"/>
  <c r="U176" i="3" s="1"/>
  <c r="S161" i="3"/>
  <c r="U161" i="3" s="1"/>
  <c r="S216" i="3"/>
  <c r="U216" i="3" s="1"/>
  <c r="S193" i="3"/>
  <c r="U193" i="3" s="1"/>
  <c r="S215" i="3"/>
  <c r="U215" i="3" s="1"/>
  <c r="S125" i="3"/>
  <c r="U125" i="3" s="1"/>
  <c r="S180" i="3"/>
  <c r="U180" i="3" s="1"/>
  <c r="S220" i="3"/>
  <c r="U220" i="3" s="1"/>
  <c r="S289" i="3"/>
  <c r="U289" i="3" s="1"/>
  <c r="S509" i="3"/>
  <c r="U509" i="3" s="1"/>
  <c r="S287" i="3"/>
  <c r="U287" i="3" s="1"/>
  <c r="S351" i="3"/>
  <c r="U351" i="3" s="1"/>
  <c r="S415" i="3"/>
  <c r="U415" i="3" s="1"/>
  <c r="S292" i="3"/>
  <c r="U292" i="3" s="1"/>
  <c r="S286" i="3"/>
  <c r="U286" i="3" s="1"/>
  <c r="S350" i="3"/>
  <c r="U350" i="3" s="1"/>
  <c r="S414" i="3"/>
  <c r="U414" i="3" s="1"/>
  <c r="S478" i="3"/>
  <c r="U478" i="3" s="1"/>
  <c r="S542" i="3"/>
  <c r="U542" i="3" s="1"/>
  <c r="S333" i="3"/>
  <c r="U333" i="3" s="1"/>
  <c r="S448" i="3"/>
  <c r="U448" i="3" s="1"/>
  <c r="S533" i="3"/>
  <c r="U533" i="3" s="1"/>
  <c r="S608" i="3"/>
  <c r="U608" i="3" s="1"/>
  <c r="S672" i="3"/>
  <c r="U672" i="3" s="1"/>
  <c r="S368" i="3"/>
  <c r="U368" i="3" s="1"/>
  <c r="S471" i="3"/>
  <c r="U471" i="3" s="1"/>
  <c r="S556" i="3"/>
  <c r="U556" i="3" s="1"/>
  <c r="S625" i="3"/>
  <c r="U625" i="3" s="1"/>
  <c r="S261" i="3"/>
  <c r="U261" i="3" s="1"/>
  <c r="S500" i="3"/>
  <c r="U500" i="3" s="1"/>
  <c r="S647" i="3"/>
  <c r="U647" i="3" s="1"/>
  <c r="S440" i="3"/>
  <c r="U440" i="3" s="1"/>
  <c r="S602" i="3"/>
  <c r="U602" i="3" s="1"/>
  <c r="S356" i="3"/>
  <c r="U356" i="3" s="1"/>
  <c r="S548" i="3"/>
  <c r="U548" i="3" s="1"/>
  <c r="S683" i="3"/>
  <c r="U683" i="3" s="1"/>
  <c r="S445" i="3"/>
  <c r="U445" i="3" s="1"/>
  <c r="S622" i="3"/>
  <c r="U622" i="3" s="1"/>
  <c r="S275" i="3"/>
  <c r="U275" i="3" s="1"/>
  <c r="S339" i="3"/>
  <c r="U339" i="3" s="1"/>
  <c r="S403" i="3"/>
  <c r="U403" i="3" s="1"/>
  <c r="S280" i="3"/>
  <c r="U280" i="3" s="1"/>
  <c r="S274" i="3"/>
  <c r="U274" i="3" s="1"/>
  <c r="S338" i="3"/>
  <c r="U338" i="3" s="1"/>
  <c r="S402" i="3"/>
  <c r="U402" i="3" s="1"/>
  <c r="S466" i="3"/>
  <c r="U466" i="3" s="1"/>
  <c r="S530" i="3"/>
  <c r="U530" i="3" s="1"/>
  <c r="S309" i="3"/>
  <c r="U309" i="3" s="1"/>
  <c r="S432" i="3"/>
  <c r="U432" i="3" s="1"/>
  <c r="S517" i="3"/>
  <c r="U517" i="3" s="1"/>
  <c r="S596" i="3"/>
  <c r="U596" i="3" s="1"/>
  <c r="S660" i="3"/>
  <c r="U660" i="3" s="1"/>
  <c r="S344" i="3"/>
  <c r="U344" i="3" s="1"/>
  <c r="S455" i="3"/>
  <c r="U455" i="3" s="1"/>
  <c r="S540" i="3"/>
  <c r="U540" i="3" s="1"/>
  <c r="S613" i="3"/>
  <c r="U613" i="3" s="1"/>
  <c r="S677" i="3"/>
  <c r="U677" i="3" s="1"/>
  <c r="S468" i="3"/>
  <c r="U468" i="3" s="1"/>
  <c r="S623" i="3"/>
  <c r="U623" i="3" s="1"/>
  <c r="S401" i="3"/>
  <c r="U401" i="3" s="1"/>
  <c r="S662" i="3"/>
  <c r="U662" i="3" s="1"/>
  <c r="S239" i="3"/>
  <c r="U239" i="3" s="1"/>
  <c r="S303" i="3"/>
  <c r="U303" i="3" s="1"/>
  <c r="S367" i="3"/>
  <c r="U367" i="3" s="1"/>
  <c r="S244" i="3"/>
  <c r="U244" i="3" s="1"/>
  <c r="S238" i="3"/>
  <c r="U238" i="3" s="1"/>
  <c r="S302" i="3"/>
  <c r="U302" i="3" s="1"/>
  <c r="S366" i="3"/>
  <c r="U366" i="3" s="1"/>
  <c r="S430" i="3"/>
  <c r="U430" i="3" s="1"/>
  <c r="S494" i="3"/>
  <c r="U494" i="3" s="1"/>
  <c r="S558" i="3"/>
  <c r="U558" i="3" s="1"/>
  <c r="S365" i="3"/>
  <c r="U365" i="3" s="1"/>
  <c r="S469" i="3"/>
  <c r="U469" i="3" s="1"/>
  <c r="S555" i="3"/>
  <c r="U555" i="3" s="1"/>
  <c r="S624" i="3"/>
  <c r="U624" i="3" s="1"/>
  <c r="S237" i="3"/>
  <c r="U237" i="3" s="1"/>
  <c r="S400" i="3"/>
  <c r="U400" i="3" s="1"/>
  <c r="S492" i="3"/>
  <c r="U492" i="3" s="1"/>
  <c r="S577" i="3"/>
  <c r="U577" i="3" s="1"/>
  <c r="S641" i="3"/>
  <c r="U641" i="3" s="1"/>
  <c r="S348" i="3"/>
  <c r="U348" i="3" s="1"/>
  <c r="S543" i="3"/>
  <c r="U543" i="3" s="1"/>
  <c r="S679" i="3"/>
  <c r="U679" i="3" s="1"/>
  <c r="S483" i="3"/>
  <c r="U483" i="3" s="1"/>
  <c r="S634" i="3"/>
  <c r="U634" i="3" s="1"/>
  <c r="S420" i="3"/>
  <c r="U420" i="3" s="1"/>
  <c r="S587" i="3"/>
  <c r="U587" i="3" s="1"/>
  <c r="S614" i="3"/>
  <c r="U614" i="3" s="1"/>
  <c r="S484" i="3"/>
  <c r="U484" i="3" s="1"/>
  <c r="S467" i="3"/>
  <c r="U467" i="3" s="1"/>
  <c r="S291" i="3"/>
  <c r="U291" i="3" s="1"/>
  <c r="S355" i="3"/>
  <c r="U355" i="3" s="1"/>
  <c r="S419" i="3"/>
  <c r="U419" i="3" s="1"/>
  <c r="S296" i="3"/>
  <c r="U296" i="3" s="1"/>
  <c r="S290" i="3"/>
  <c r="U290" i="3" s="1"/>
  <c r="S354" i="3"/>
  <c r="U354" i="3" s="1"/>
  <c r="S418" i="3"/>
  <c r="U418" i="3" s="1"/>
  <c r="S482" i="3"/>
  <c r="U482" i="3" s="1"/>
  <c r="S546" i="3"/>
  <c r="U546" i="3" s="1"/>
  <c r="S341" i="3"/>
  <c r="U341" i="3" s="1"/>
  <c r="S453" i="3"/>
  <c r="U453" i="3" s="1"/>
  <c r="S539" i="3"/>
  <c r="U539" i="3" s="1"/>
  <c r="S612" i="3"/>
  <c r="U612" i="3" s="1"/>
  <c r="S676" i="3"/>
  <c r="U676" i="3" s="1"/>
  <c r="S376" i="3"/>
  <c r="U376" i="3" s="1"/>
  <c r="S476" i="3"/>
  <c r="U476" i="3" s="1"/>
  <c r="S561" i="3"/>
  <c r="U561" i="3" s="1"/>
  <c r="S629" i="3"/>
  <c r="U629" i="3" s="1"/>
  <c r="S293" i="3"/>
  <c r="U293" i="3" s="1"/>
  <c r="S511" i="3"/>
  <c r="U511" i="3" s="1"/>
  <c r="S655" i="3"/>
  <c r="U655" i="3" s="1"/>
  <c r="S451" i="3"/>
  <c r="U451" i="3" s="1"/>
  <c r="S520" i="3"/>
  <c r="U520" i="3" s="1"/>
  <c r="S255" i="3"/>
  <c r="U255" i="3" s="1"/>
  <c r="S319" i="3"/>
  <c r="U319" i="3" s="1"/>
  <c r="S383" i="3"/>
  <c r="U383" i="3" s="1"/>
  <c r="S260" i="3"/>
  <c r="U260" i="3" s="1"/>
  <c r="S254" i="3"/>
  <c r="U254" i="3" s="1"/>
  <c r="S318" i="3"/>
  <c r="U318" i="3" s="1"/>
  <c r="S382" i="3"/>
  <c r="U382" i="3" s="1"/>
  <c r="S446" i="3"/>
  <c r="U446" i="3" s="1"/>
  <c r="S510" i="3"/>
  <c r="U510" i="3" s="1"/>
  <c r="S574" i="3"/>
  <c r="U574" i="3" s="1"/>
  <c r="S397" i="3"/>
  <c r="U397" i="3" s="1"/>
  <c r="S491" i="3"/>
  <c r="U491" i="3" s="1"/>
  <c r="S576" i="3"/>
  <c r="U576" i="3" s="1"/>
  <c r="S640" i="3"/>
  <c r="U640" i="3" s="1"/>
  <c r="S301" i="3"/>
  <c r="U301" i="3" s="1"/>
  <c r="S428" i="3"/>
  <c r="U428" i="3" s="1"/>
  <c r="S513" i="3"/>
  <c r="U513" i="3" s="1"/>
  <c r="S593" i="3"/>
  <c r="U593" i="3" s="1"/>
  <c r="S657" i="3"/>
  <c r="U657" i="3" s="1"/>
  <c r="S412" i="3"/>
  <c r="U412" i="3" s="1"/>
  <c r="S583" i="3"/>
  <c r="U583" i="3" s="1"/>
  <c r="S321" i="3"/>
  <c r="U321" i="3" s="1"/>
  <c r="S525" i="3"/>
  <c r="U525" i="3" s="1"/>
  <c r="S666" i="3"/>
  <c r="U666" i="3" s="1"/>
  <c r="S463" i="3"/>
  <c r="U463" i="3" s="1"/>
  <c r="S619" i="3"/>
  <c r="U619" i="3" s="1"/>
  <c r="S456" i="3"/>
  <c r="U456" i="3" s="1"/>
  <c r="S630" i="3"/>
  <c r="U630" i="3" s="1"/>
  <c r="S243" i="3"/>
  <c r="U243" i="3" s="1"/>
  <c r="S307" i="3"/>
  <c r="U307" i="3" s="1"/>
  <c r="S371" i="3"/>
  <c r="U371" i="3" s="1"/>
  <c r="S248" i="3"/>
  <c r="U248" i="3" s="1"/>
  <c r="S242" i="3"/>
  <c r="U242" i="3" s="1"/>
  <c r="S306" i="3"/>
  <c r="U306" i="3" s="1"/>
  <c r="S370" i="3"/>
  <c r="U370" i="3" s="1"/>
  <c r="S434" i="3"/>
  <c r="U434" i="3" s="1"/>
  <c r="S498" i="3"/>
  <c r="U498" i="3" s="1"/>
  <c r="S562" i="3"/>
  <c r="U562" i="3" s="1"/>
  <c r="S373" i="3"/>
  <c r="U373" i="3" s="1"/>
  <c r="S475" i="3"/>
  <c r="U475" i="3" s="1"/>
  <c r="S560" i="3"/>
  <c r="U560" i="3" s="1"/>
  <c r="S628" i="3"/>
  <c r="U628" i="3" s="1"/>
  <c r="S253" i="3"/>
  <c r="U253" i="3" s="1"/>
  <c r="S408" i="3"/>
  <c r="U408" i="3" s="1"/>
  <c r="S497" i="3"/>
  <c r="U497" i="3" s="1"/>
  <c r="S581" i="3"/>
  <c r="U581" i="3" s="1"/>
  <c r="S645" i="3"/>
  <c r="U645" i="3" s="1"/>
  <c r="S364" i="3"/>
  <c r="U364" i="3" s="1"/>
  <c r="S553" i="3"/>
  <c r="U553" i="3" s="1"/>
  <c r="S241" i="3"/>
  <c r="U241" i="3" s="1"/>
  <c r="S493" i="3"/>
  <c r="U493" i="3" s="1"/>
  <c r="S654" i="3"/>
  <c r="U654" i="3" s="1"/>
  <c r="S271" i="3"/>
  <c r="U271" i="3" s="1"/>
  <c r="S335" i="3"/>
  <c r="U335" i="3" s="1"/>
  <c r="S399" i="3"/>
  <c r="U399" i="3" s="1"/>
  <c r="S276" i="3"/>
  <c r="U276" i="3" s="1"/>
  <c r="S270" i="3"/>
  <c r="U270" i="3" s="1"/>
  <c r="S334" i="3"/>
  <c r="U334" i="3" s="1"/>
  <c r="S398" i="3"/>
  <c r="U398" i="3" s="1"/>
  <c r="S462" i="3"/>
  <c r="U462" i="3" s="1"/>
  <c r="S526" i="3"/>
  <c r="U526" i="3" s="1"/>
  <c r="S297" i="3"/>
  <c r="U297" i="3" s="1"/>
  <c r="S427" i="3"/>
  <c r="U427" i="3" s="1"/>
  <c r="S512" i="3"/>
  <c r="U512" i="3" s="1"/>
  <c r="S592" i="3"/>
  <c r="U592" i="3" s="1"/>
  <c r="S656" i="3"/>
  <c r="U656" i="3" s="1"/>
  <c r="S336" i="3"/>
  <c r="U336" i="3" s="1"/>
  <c r="S449" i="3"/>
  <c r="U449" i="3" s="1"/>
  <c r="S535" i="3"/>
  <c r="U535" i="3" s="1"/>
  <c r="S609" i="3"/>
  <c r="U609" i="3" s="1"/>
  <c r="S673" i="3"/>
  <c r="U673" i="3" s="1"/>
  <c r="S457" i="3"/>
  <c r="U457" i="3" s="1"/>
  <c r="S615" i="3"/>
  <c r="U615" i="3" s="1"/>
  <c r="S385" i="3"/>
  <c r="U385" i="3" s="1"/>
  <c r="S568" i="3"/>
  <c r="U568" i="3" s="1"/>
  <c r="S277" i="3"/>
  <c r="U277" i="3" s="1"/>
  <c r="S505" i="3"/>
  <c r="U505" i="3" s="1"/>
  <c r="S651" i="3"/>
  <c r="U651" i="3" s="1"/>
  <c r="S606" i="3"/>
  <c r="U606" i="3" s="1"/>
  <c r="S477" i="3"/>
  <c r="U477" i="3" s="1"/>
  <c r="S259" i="3"/>
  <c r="U259" i="3" s="1"/>
  <c r="S323" i="3"/>
  <c r="U323" i="3" s="1"/>
  <c r="S387" i="3"/>
  <c r="U387" i="3" s="1"/>
  <c r="S264" i="3"/>
  <c r="U264" i="3" s="1"/>
  <c r="S258" i="3"/>
  <c r="U258" i="3" s="1"/>
  <c r="S322" i="3"/>
  <c r="U322" i="3" s="1"/>
  <c r="S386" i="3"/>
  <c r="U386" i="3" s="1"/>
  <c r="S450" i="3"/>
  <c r="U450" i="3" s="1"/>
  <c r="S514" i="3"/>
  <c r="U514" i="3" s="1"/>
  <c r="S249" i="3"/>
  <c r="U249" i="3" s="1"/>
  <c r="S405" i="3"/>
  <c r="U405" i="3" s="1"/>
  <c r="S496" i="3"/>
  <c r="U496" i="3" s="1"/>
  <c r="S580" i="3"/>
  <c r="U580" i="3" s="1"/>
  <c r="S644" i="3"/>
  <c r="U644" i="3" s="1"/>
  <c r="S312" i="3"/>
  <c r="U312" i="3" s="1"/>
  <c r="S433" i="3"/>
  <c r="U433" i="3" s="1"/>
  <c r="S519" i="3"/>
  <c r="U519" i="3" s="1"/>
  <c r="S597" i="3"/>
  <c r="U597" i="3" s="1"/>
  <c r="S661" i="3"/>
  <c r="U661" i="3" s="1"/>
  <c r="S425" i="3"/>
  <c r="U425" i="3" s="1"/>
  <c r="S591" i="3"/>
  <c r="U591" i="3" s="1"/>
  <c r="S337" i="3"/>
  <c r="U337" i="3" s="1"/>
  <c r="S536" i="3"/>
  <c r="U536" i="3" s="1"/>
  <c r="S578" i="3"/>
  <c r="U578" i="3" s="1"/>
  <c r="S308" i="3"/>
  <c r="U308" i="3" s="1"/>
  <c r="S516" i="3"/>
  <c r="U516" i="3" s="1"/>
  <c r="S659" i="3"/>
  <c r="U659" i="3" s="1"/>
  <c r="S393" i="3"/>
  <c r="U393" i="3" s="1"/>
  <c r="S598" i="3"/>
  <c r="U598" i="3" s="1"/>
  <c r="S247" i="3"/>
  <c r="U247" i="3" s="1"/>
  <c r="S311" i="3"/>
  <c r="U311" i="3" s="1"/>
  <c r="S375" i="3"/>
  <c r="U375" i="3" s="1"/>
  <c r="S252" i="3"/>
  <c r="U252" i="3" s="1"/>
  <c r="S246" i="3"/>
  <c r="U246" i="3" s="1"/>
  <c r="S310" i="3"/>
  <c r="U310" i="3" s="1"/>
  <c r="S374" i="3"/>
  <c r="U374" i="3" s="1"/>
  <c r="S438" i="3"/>
  <c r="U438" i="3" s="1"/>
  <c r="S502" i="3"/>
  <c r="U502" i="3" s="1"/>
  <c r="S566" i="3"/>
  <c r="U566" i="3" s="1"/>
  <c r="S381" i="3"/>
  <c r="U381" i="3" s="1"/>
  <c r="S480" i="3"/>
  <c r="U480" i="3" s="1"/>
  <c r="S565" i="3"/>
  <c r="U565" i="3" s="1"/>
  <c r="S632" i="3"/>
  <c r="U632" i="3" s="1"/>
  <c r="S269" i="3"/>
  <c r="U269" i="3" s="1"/>
  <c r="S416" i="3"/>
  <c r="U416" i="3" s="1"/>
  <c r="S503" i="3"/>
  <c r="U503" i="3" s="1"/>
  <c r="S585" i="3"/>
  <c r="U585" i="3" s="1"/>
  <c r="S649" i="3"/>
  <c r="U649" i="3" s="1"/>
  <c r="S380" i="3"/>
  <c r="U380" i="3" s="1"/>
  <c r="S564" i="3"/>
  <c r="U564" i="3" s="1"/>
  <c r="S273" i="3"/>
  <c r="U273" i="3" s="1"/>
  <c r="S504" i="3"/>
  <c r="U504" i="3" s="1"/>
  <c r="S650" i="3"/>
  <c r="U650" i="3" s="1"/>
  <c r="S441" i="3"/>
  <c r="U441" i="3" s="1"/>
  <c r="S667" i="3"/>
  <c r="U667" i="3" s="1"/>
  <c r="S563" i="3"/>
  <c r="U563" i="3" s="1"/>
  <c r="S251" i="3"/>
  <c r="U251" i="3" s="1"/>
  <c r="S315" i="3"/>
  <c r="U315" i="3" s="1"/>
  <c r="S379" i="3"/>
  <c r="U379" i="3" s="1"/>
  <c r="S256" i="3"/>
  <c r="U256" i="3" s="1"/>
  <c r="S250" i="3"/>
  <c r="U250" i="3" s="1"/>
  <c r="S314" i="3"/>
  <c r="U314" i="3" s="1"/>
  <c r="S378" i="3"/>
  <c r="U378" i="3" s="1"/>
  <c r="S442" i="3"/>
  <c r="U442" i="3" s="1"/>
  <c r="S506" i="3"/>
  <c r="U506" i="3" s="1"/>
  <c r="S570" i="3"/>
  <c r="U570" i="3" s="1"/>
  <c r="S389" i="3"/>
  <c r="U389" i="3" s="1"/>
  <c r="S485" i="3"/>
  <c r="U485" i="3" s="1"/>
  <c r="S571" i="3"/>
  <c r="U571" i="3" s="1"/>
  <c r="S636" i="3"/>
  <c r="U636" i="3" s="1"/>
  <c r="S285" i="3"/>
  <c r="U285" i="3" s="1"/>
  <c r="S423" i="3"/>
  <c r="U423" i="3" s="1"/>
  <c r="S508" i="3"/>
  <c r="U508" i="3" s="1"/>
  <c r="S589" i="3"/>
  <c r="U589" i="3" s="1"/>
  <c r="S653" i="3"/>
  <c r="U653" i="3" s="1"/>
  <c r="S396" i="3"/>
  <c r="U396" i="3" s="1"/>
  <c r="S575" i="3"/>
  <c r="U575" i="3" s="1"/>
  <c r="S305" i="3"/>
  <c r="U305" i="3" s="1"/>
  <c r="S515" i="3"/>
  <c r="U515" i="3" s="1"/>
  <c r="S658" i="3"/>
  <c r="U658" i="3" s="1"/>
  <c r="S452" i="3"/>
  <c r="U452" i="3" s="1"/>
  <c r="S611" i="3"/>
  <c r="U611" i="3" s="1"/>
  <c r="S499" i="3"/>
  <c r="U499" i="3" s="1"/>
  <c r="S678" i="3"/>
  <c r="U678" i="3" s="1"/>
  <c r="S610" i="3"/>
  <c r="U610" i="3" s="1"/>
  <c r="S372" i="3"/>
  <c r="U372" i="3" s="1"/>
  <c r="S559" i="3"/>
  <c r="U559" i="3" s="1"/>
  <c r="S582" i="3"/>
  <c r="U582" i="3" s="1"/>
  <c r="S569" i="3"/>
  <c r="U569" i="3" s="1"/>
  <c r="S435" i="3"/>
  <c r="U435" i="3" s="1"/>
  <c r="S263" i="3"/>
  <c r="U263" i="3" s="1"/>
  <c r="S327" i="3"/>
  <c r="U327" i="3" s="1"/>
  <c r="S391" i="3"/>
  <c r="U391" i="3" s="1"/>
  <c r="S268" i="3"/>
  <c r="U268" i="3" s="1"/>
  <c r="S262" i="3"/>
  <c r="U262" i="3" s="1"/>
  <c r="S326" i="3"/>
  <c r="U326" i="3" s="1"/>
  <c r="S390" i="3"/>
  <c r="U390" i="3" s="1"/>
  <c r="S454" i="3"/>
  <c r="U454" i="3" s="1"/>
  <c r="S518" i="3"/>
  <c r="U518" i="3" s="1"/>
  <c r="S265" i="3"/>
  <c r="U265" i="3" s="1"/>
  <c r="S413" i="3"/>
  <c r="U413" i="3" s="1"/>
  <c r="S501" i="3"/>
  <c r="U501" i="3" s="1"/>
  <c r="S584" i="3"/>
  <c r="U584" i="3" s="1"/>
  <c r="S648" i="3"/>
  <c r="U648" i="3" s="1"/>
  <c r="S320" i="3"/>
  <c r="U320" i="3" s="1"/>
  <c r="S439" i="3"/>
  <c r="U439" i="3" s="1"/>
  <c r="S524" i="3"/>
  <c r="U524" i="3" s="1"/>
  <c r="S601" i="3"/>
  <c r="U601" i="3" s="1"/>
  <c r="S665" i="3"/>
  <c r="U665" i="3" s="1"/>
  <c r="S436" i="3"/>
  <c r="U436" i="3" s="1"/>
  <c r="S599" i="3"/>
  <c r="U599" i="3" s="1"/>
  <c r="S353" i="3"/>
  <c r="U353" i="3" s="1"/>
  <c r="S547" i="3"/>
  <c r="U547" i="3" s="1"/>
  <c r="S682" i="3"/>
  <c r="U682" i="3" s="1"/>
  <c r="S527" i="3"/>
  <c r="U527" i="3" s="1"/>
  <c r="S541" i="3"/>
  <c r="U541" i="3" s="1"/>
  <c r="S377" i="3"/>
  <c r="U377" i="3" s="1"/>
  <c r="S267" i="3"/>
  <c r="U267" i="3" s="1"/>
  <c r="S331" i="3"/>
  <c r="U331" i="3" s="1"/>
  <c r="S395" i="3"/>
  <c r="U395" i="3" s="1"/>
  <c r="S272" i="3"/>
  <c r="U272" i="3" s="1"/>
  <c r="S266" i="3"/>
  <c r="U266" i="3" s="1"/>
  <c r="S330" i="3"/>
  <c r="U330" i="3" s="1"/>
  <c r="S394" i="3"/>
  <c r="U394" i="3" s="1"/>
  <c r="S458" i="3"/>
  <c r="U458" i="3" s="1"/>
  <c r="S522" i="3"/>
  <c r="U522" i="3" s="1"/>
  <c r="S281" i="3"/>
  <c r="U281" i="3" s="1"/>
  <c r="S421" i="3"/>
  <c r="U421" i="3" s="1"/>
  <c r="S507" i="3"/>
  <c r="U507" i="3" s="1"/>
  <c r="S588" i="3"/>
  <c r="U588" i="3" s="1"/>
  <c r="S652" i="3"/>
  <c r="U652" i="3" s="1"/>
  <c r="S328" i="3"/>
  <c r="U328" i="3" s="1"/>
  <c r="S444" i="3"/>
  <c r="U444" i="3" s="1"/>
  <c r="S529" i="3"/>
  <c r="U529" i="3" s="1"/>
  <c r="S605" i="3"/>
  <c r="U605" i="3" s="1"/>
  <c r="S669" i="3"/>
  <c r="U669" i="3" s="1"/>
  <c r="S447" i="3"/>
  <c r="U447" i="3" s="1"/>
  <c r="S607" i="3"/>
  <c r="U607" i="3" s="1"/>
  <c r="S369" i="3"/>
  <c r="U369" i="3" s="1"/>
  <c r="S557" i="3"/>
  <c r="U557" i="3" s="1"/>
  <c r="S245" i="3"/>
  <c r="U245" i="3" s="1"/>
  <c r="S495" i="3"/>
  <c r="U495" i="3" s="1"/>
  <c r="S643" i="3"/>
  <c r="U643" i="3" s="1"/>
  <c r="S257" i="3"/>
  <c r="U257" i="3" s="1"/>
  <c r="S531" i="3"/>
  <c r="U531" i="3" s="1"/>
  <c r="S642" i="3"/>
  <c r="U642" i="3" s="1"/>
  <c r="S431" i="3"/>
  <c r="U431" i="3" s="1"/>
  <c r="S595" i="3"/>
  <c r="U595" i="3" s="1"/>
  <c r="S409" i="3"/>
  <c r="U409" i="3" s="1"/>
  <c r="S329" i="3"/>
  <c r="U329" i="3" s="1"/>
  <c r="S590" i="3"/>
  <c r="U590" i="3" s="1"/>
  <c r="S279" i="3"/>
  <c r="U279" i="3" s="1"/>
  <c r="S343" i="3"/>
  <c r="U343" i="3" s="1"/>
  <c r="S407" i="3"/>
  <c r="U407" i="3" s="1"/>
  <c r="S284" i="3"/>
  <c r="U284" i="3" s="1"/>
  <c r="S278" i="3"/>
  <c r="U278" i="3" s="1"/>
  <c r="S342" i="3"/>
  <c r="U342" i="3" s="1"/>
  <c r="S406" i="3"/>
  <c r="U406" i="3" s="1"/>
  <c r="S470" i="3"/>
  <c r="U470" i="3" s="1"/>
  <c r="S534" i="3"/>
  <c r="U534" i="3" s="1"/>
  <c r="S317" i="3"/>
  <c r="U317" i="3" s="1"/>
  <c r="S437" i="3"/>
  <c r="U437" i="3" s="1"/>
  <c r="S523" i="3"/>
  <c r="U523" i="3" s="1"/>
  <c r="S600" i="3"/>
  <c r="U600" i="3" s="1"/>
  <c r="S664" i="3"/>
  <c r="U664" i="3" s="1"/>
  <c r="S352" i="3"/>
  <c r="U352" i="3" s="1"/>
  <c r="S460" i="3"/>
  <c r="U460" i="3" s="1"/>
  <c r="S545" i="3"/>
  <c r="U545" i="3" s="1"/>
  <c r="S617" i="3"/>
  <c r="U617" i="3" s="1"/>
  <c r="S681" i="3"/>
  <c r="U681" i="3" s="1"/>
  <c r="S479" i="3"/>
  <c r="U479" i="3" s="1"/>
  <c r="S631" i="3"/>
  <c r="U631" i="3" s="1"/>
  <c r="S417" i="3"/>
  <c r="U417" i="3" s="1"/>
  <c r="S586" i="3"/>
  <c r="U586" i="3" s="1"/>
  <c r="S324" i="3"/>
  <c r="U324" i="3" s="1"/>
  <c r="S603" i="3"/>
  <c r="U603" i="3" s="1"/>
  <c r="S345" i="3"/>
  <c r="U345" i="3" s="1"/>
  <c r="S552" i="3"/>
  <c r="U552" i="3" s="1"/>
  <c r="S283" i="3"/>
  <c r="U283" i="3" s="1"/>
  <c r="S347" i="3"/>
  <c r="U347" i="3" s="1"/>
  <c r="S411" i="3"/>
  <c r="U411" i="3" s="1"/>
  <c r="S288" i="3"/>
  <c r="U288" i="3" s="1"/>
  <c r="S282" i="3"/>
  <c r="U282" i="3" s="1"/>
  <c r="S346" i="3"/>
  <c r="U346" i="3" s="1"/>
  <c r="S410" i="3"/>
  <c r="U410" i="3" s="1"/>
  <c r="S474" i="3"/>
  <c r="U474" i="3" s="1"/>
  <c r="S538" i="3"/>
  <c r="U538" i="3" s="1"/>
  <c r="S325" i="3"/>
  <c r="U325" i="3" s="1"/>
  <c r="S443" i="3"/>
  <c r="U443" i="3" s="1"/>
  <c r="S528" i="3"/>
  <c r="U528" i="3" s="1"/>
  <c r="S604" i="3"/>
  <c r="U604" i="3" s="1"/>
  <c r="S668" i="3"/>
  <c r="U668" i="3" s="1"/>
  <c r="S360" i="3"/>
  <c r="U360" i="3" s="1"/>
  <c r="S465" i="3"/>
  <c r="U465" i="3" s="1"/>
  <c r="S551" i="3"/>
  <c r="U551" i="3" s="1"/>
  <c r="S621" i="3"/>
  <c r="U621" i="3" s="1"/>
  <c r="S235" i="3"/>
  <c r="U235" i="3" s="1"/>
  <c r="S489" i="3"/>
  <c r="U489" i="3" s="1"/>
  <c r="S639" i="3"/>
  <c r="U639" i="3" s="1"/>
  <c r="S429" i="3"/>
  <c r="U429" i="3" s="1"/>
  <c r="S594" i="3"/>
  <c r="U594" i="3" s="1"/>
  <c r="S340" i="3"/>
  <c r="U340" i="3" s="1"/>
  <c r="S537" i="3"/>
  <c r="U537" i="3" s="1"/>
  <c r="S675" i="3"/>
  <c r="U675" i="3" s="1"/>
  <c r="S638" i="3"/>
  <c r="U638" i="3" s="1"/>
  <c r="S674" i="3"/>
  <c r="U674" i="3" s="1"/>
  <c r="S473" i="3"/>
  <c r="U473" i="3" s="1"/>
  <c r="S627" i="3"/>
  <c r="U627" i="3" s="1"/>
  <c r="S573" i="3"/>
  <c r="U573" i="3" s="1"/>
  <c r="S313" i="3"/>
  <c r="U313" i="3" s="1"/>
  <c r="S424" i="3"/>
  <c r="U424" i="3" s="1"/>
  <c r="S295" i="3"/>
  <c r="U295" i="3" s="1"/>
  <c r="S359" i="3"/>
  <c r="U359" i="3" s="1"/>
  <c r="S236" i="3"/>
  <c r="U236" i="3" s="1"/>
  <c r="S300" i="3"/>
  <c r="U300" i="3" s="1"/>
  <c r="S294" i="3"/>
  <c r="U294" i="3" s="1"/>
  <c r="S358" i="3"/>
  <c r="U358" i="3" s="1"/>
  <c r="S422" i="3"/>
  <c r="U422" i="3" s="1"/>
  <c r="S486" i="3"/>
  <c r="U486" i="3" s="1"/>
  <c r="S550" i="3"/>
  <c r="U550" i="3" s="1"/>
  <c r="S349" i="3"/>
  <c r="U349" i="3" s="1"/>
  <c r="S459" i="3"/>
  <c r="U459" i="3" s="1"/>
  <c r="S544" i="3"/>
  <c r="U544" i="3" s="1"/>
  <c r="S616" i="3"/>
  <c r="U616" i="3" s="1"/>
  <c r="S680" i="3"/>
  <c r="U680" i="3" s="1"/>
  <c r="S384" i="3"/>
  <c r="U384" i="3" s="1"/>
  <c r="S481" i="3"/>
  <c r="U481" i="3" s="1"/>
  <c r="S567" i="3"/>
  <c r="U567" i="3" s="1"/>
  <c r="S633" i="3"/>
  <c r="U633" i="3" s="1"/>
  <c r="S316" i="3"/>
  <c r="U316" i="3" s="1"/>
  <c r="S521" i="3"/>
  <c r="U521" i="3" s="1"/>
  <c r="S663" i="3"/>
  <c r="U663" i="3" s="1"/>
  <c r="S461" i="3"/>
  <c r="U461" i="3" s="1"/>
  <c r="S618" i="3"/>
  <c r="U618" i="3" s="1"/>
  <c r="S388" i="3"/>
  <c r="U388" i="3" s="1"/>
  <c r="S635" i="3"/>
  <c r="U635" i="3" s="1"/>
  <c r="S670" i="3"/>
  <c r="U670" i="3" s="1"/>
  <c r="S361" i="3"/>
  <c r="U361" i="3" s="1"/>
  <c r="S299" i="3"/>
  <c r="U299" i="3" s="1"/>
  <c r="S363" i="3"/>
  <c r="U363" i="3" s="1"/>
  <c r="S240" i="3"/>
  <c r="U240" i="3" s="1"/>
  <c r="S304" i="3"/>
  <c r="U304" i="3" s="1"/>
  <c r="S298" i="3"/>
  <c r="U298" i="3" s="1"/>
  <c r="S362" i="3"/>
  <c r="U362" i="3" s="1"/>
  <c r="S426" i="3"/>
  <c r="U426" i="3" s="1"/>
  <c r="S490" i="3"/>
  <c r="U490" i="3" s="1"/>
  <c r="S554" i="3"/>
  <c r="U554" i="3" s="1"/>
  <c r="S357" i="3"/>
  <c r="U357" i="3" s="1"/>
  <c r="S464" i="3"/>
  <c r="U464" i="3" s="1"/>
  <c r="S549" i="3"/>
  <c r="U549" i="3" s="1"/>
  <c r="S620" i="3"/>
  <c r="U620" i="3" s="1"/>
  <c r="S684" i="3"/>
  <c r="U684" i="3" s="1"/>
  <c r="S392" i="3"/>
  <c r="U392" i="3" s="1"/>
  <c r="S487" i="3"/>
  <c r="U487" i="3" s="1"/>
  <c r="S572" i="3"/>
  <c r="U572" i="3" s="1"/>
  <c r="S637" i="3"/>
  <c r="U637" i="3" s="1"/>
  <c r="S332" i="3"/>
  <c r="U332" i="3" s="1"/>
  <c r="S532" i="3"/>
  <c r="U532" i="3" s="1"/>
  <c r="S671" i="3"/>
  <c r="U671" i="3" s="1"/>
  <c r="S472" i="3"/>
  <c r="U472" i="3" s="1"/>
  <c r="S626" i="3"/>
  <c r="U626" i="3" s="1"/>
  <c r="S404" i="3"/>
  <c r="U404" i="3" s="1"/>
  <c r="S579" i="3"/>
  <c r="U579" i="3" s="1"/>
  <c r="S646" i="3"/>
  <c r="U646" i="3" s="1"/>
  <c r="S488" i="3"/>
  <c r="U488" i="3" s="1"/>
  <c r="S148" i="3"/>
  <c r="U148" i="3" s="1"/>
  <c r="S225" i="3"/>
  <c r="U225" i="3" s="1"/>
  <c r="S147" i="3"/>
  <c r="U147" i="3" s="1"/>
  <c r="S171" i="3"/>
  <c r="U171" i="3" s="1"/>
  <c r="S219" i="3"/>
  <c r="U219" i="3" s="1"/>
  <c r="S129" i="3"/>
  <c r="U129" i="3" s="1"/>
  <c r="S221" i="3"/>
  <c r="U221" i="3" s="1"/>
  <c r="S204" i="3"/>
  <c r="U204" i="3" s="1"/>
  <c r="S189" i="3"/>
  <c r="U189" i="3" s="1"/>
  <c r="S197" i="3"/>
  <c r="U197" i="3" s="1"/>
  <c r="S119" i="3"/>
  <c r="U119" i="3" s="1"/>
  <c r="S211" i="3"/>
  <c r="U211" i="3" s="1"/>
  <c r="S206" i="3"/>
  <c r="U206" i="3" s="1"/>
  <c r="S158" i="3"/>
  <c r="U158" i="3" s="1"/>
  <c r="S151" i="3"/>
  <c r="U151" i="3" s="1"/>
  <c r="S121" i="3"/>
  <c r="U121" i="3" s="1"/>
  <c r="S217" i="3"/>
  <c r="U217" i="3" s="1"/>
  <c r="S135" i="3"/>
  <c r="U135" i="3" s="1"/>
  <c r="S184" i="3"/>
  <c r="U184" i="3" s="1"/>
  <c r="S143" i="3"/>
  <c r="U143" i="3" s="1"/>
  <c r="S188" i="3"/>
  <c r="U188" i="3" s="1"/>
  <c r="S212" i="3"/>
  <c r="U212" i="3" s="1"/>
  <c r="S156" i="3"/>
  <c r="U156" i="3" s="1"/>
  <c r="S182" i="3"/>
  <c r="U182" i="3" s="1"/>
  <c r="S194" i="3"/>
  <c r="U194" i="3" s="1"/>
  <c r="S152" i="3"/>
  <c r="U152" i="3" s="1"/>
  <c r="S224" i="3"/>
  <c r="U224" i="3" s="1"/>
  <c r="S228" i="3"/>
  <c r="U228" i="3" s="1"/>
  <c r="S191" i="3"/>
  <c r="U191" i="3" s="1"/>
  <c r="S134" i="3"/>
  <c r="U134" i="3" s="1"/>
  <c r="S201" i="3"/>
  <c r="U201" i="3" s="1"/>
  <c r="S222" i="3"/>
  <c r="U222" i="3" s="1"/>
  <c r="S207" i="3"/>
  <c r="U207" i="3" s="1"/>
  <c r="S132" i="3"/>
  <c r="U132" i="3" s="1"/>
  <c r="S118" i="3"/>
  <c r="U118" i="3" s="1"/>
  <c r="S117" i="3"/>
  <c r="U117" i="3" s="1"/>
  <c r="S116" i="3"/>
  <c r="U116" i="3" s="1"/>
  <c r="S170" i="3"/>
  <c r="U170" i="3" s="1"/>
  <c r="S162" i="3"/>
  <c r="U162" i="3" s="1"/>
  <c r="S159" i="3"/>
  <c r="U159" i="3" s="1"/>
  <c r="S218" i="3"/>
  <c r="U218" i="3" s="1"/>
  <c r="I119" i="3"/>
  <c r="K119" i="3" s="1"/>
  <c r="M118" i="3"/>
  <c r="J119" i="3"/>
  <c r="L119" i="3" s="1"/>
  <c r="B121" i="3"/>
  <c r="H120" i="3"/>
  <c r="F120" i="3"/>
  <c r="G120" i="3"/>
  <c r="D120" i="3"/>
  <c r="J120" i="3" s="1"/>
  <c r="L120" i="3" s="1"/>
  <c r="C120" i="3"/>
  <c r="E120" i="3"/>
  <c r="T119" i="3"/>
  <c r="T118" i="3"/>
  <c r="J105" i="2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B24" i="3" l="1"/>
  <c r="B25" i="3" s="1"/>
  <c r="M119" i="3"/>
  <c r="B122" i="3"/>
  <c r="G121" i="3"/>
  <c r="D121" i="3"/>
  <c r="H121" i="3"/>
  <c r="F121" i="3"/>
  <c r="C121" i="3"/>
  <c r="E121" i="3"/>
  <c r="I120" i="3"/>
  <c r="K120" i="3" s="1"/>
  <c r="M120" i="3" s="1"/>
  <c r="J106" i="2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I121" i="3" l="1"/>
  <c r="K121" i="3" s="1"/>
  <c r="B123" i="3"/>
  <c r="D122" i="3"/>
  <c r="G122" i="3"/>
  <c r="F122" i="3"/>
  <c r="H122" i="3"/>
  <c r="C122" i="3"/>
  <c r="E122" i="3"/>
  <c r="J121" i="3"/>
  <c r="L121" i="3" s="1"/>
  <c r="T120" i="3"/>
  <c r="M106" i="2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M121" i="3" l="1"/>
  <c r="J122" i="3"/>
  <c r="L122" i="3" s="1"/>
  <c r="I122" i="3"/>
  <c r="K122" i="3" s="1"/>
  <c r="B124" i="3"/>
  <c r="H123" i="3"/>
  <c r="G123" i="3"/>
  <c r="D123" i="3"/>
  <c r="F123" i="3"/>
  <c r="C123" i="3"/>
  <c r="E123" i="3"/>
  <c r="T121" i="3"/>
  <c r="J108" i="2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M122" i="3" l="1"/>
  <c r="B125" i="3"/>
  <c r="F124" i="3"/>
  <c r="H124" i="3"/>
  <c r="G124" i="3"/>
  <c r="D124" i="3"/>
  <c r="C124" i="3"/>
  <c r="E124" i="3"/>
  <c r="J123" i="3"/>
  <c r="L123" i="3" s="1"/>
  <c r="T122" i="3"/>
  <c r="I123" i="3"/>
  <c r="K123" i="3" s="1"/>
  <c r="J109" i="2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J124" i="3" l="1"/>
  <c r="L124" i="3" s="1"/>
  <c r="B126" i="3"/>
  <c r="G125" i="3"/>
  <c r="D125" i="3"/>
  <c r="H125" i="3"/>
  <c r="F125" i="3"/>
  <c r="C125" i="3"/>
  <c r="E125" i="3"/>
  <c r="M123" i="3"/>
  <c r="I124" i="3"/>
  <c r="K124" i="3" s="1"/>
  <c r="T123" i="3"/>
  <c r="T108" i="2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M124" i="3" l="1"/>
  <c r="J125" i="3"/>
  <c r="L125" i="3" s="1"/>
  <c r="B127" i="3"/>
  <c r="G126" i="3"/>
  <c r="F126" i="3"/>
  <c r="D126" i="3"/>
  <c r="H126" i="3"/>
  <c r="C126" i="3"/>
  <c r="E126" i="3"/>
  <c r="T124" i="3"/>
  <c r="I125" i="3"/>
  <c r="K125" i="3" s="1"/>
  <c r="U110" i="2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M125" i="3" l="1"/>
  <c r="I126" i="3"/>
  <c r="K126" i="3" s="1"/>
  <c r="B128" i="3"/>
  <c r="H127" i="3"/>
  <c r="G127" i="3"/>
  <c r="F127" i="3"/>
  <c r="D127" i="3"/>
  <c r="C127" i="3"/>
  <c r="E127" i="3"/>
  <c r="J126" i="3"/>
  <c r="L126" i="3" s="1"/>
  <c r="T125" i="3"/>
  <c r="J112" i="2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s="1"/>
  <c r="L113" i="2" s="1"/>
  <c r="T126" i="3" l="1"/>
  <c r="I127" i="3"/>
  <c r="K127" i="3" s="1"/>
  <c r="J127" i="3"/>
  <c r="L127" i="3" s="1"/>
  <c r="B129" i="3"/>
  <c r="H128" i="3"/>
  <c r="G128" i="3"/>
  <c r="F128" i="3"/>
  <c r="D128" i="3"/>
  <c r="C128" i="3"/>
  <c r="E128" i="3"/>
  <c r="M126" i="3"/>
  <c r="M112" i="2"/>
  <c r="R112" i="2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C114" i="2"/>
  <c r="M127" i="3" l="1"/>
  <c r="T127" i="3"/>
  <c r="J128" i="3"/>
  <c r="L128" i="3" s="1"/>
  <c r="B130" i="3"/>
  <c r="G129" i="3"/>
  <c r="D129" i="3"/>
  <c r="H129" i="3"/>
  <c r="F129" i="3"/>
  <c r="C129" i="3"/>
  <c r="E129" i="3"/>
  <c r="I128" i="3"/>
  <c r="K128" i="3" s="1"/>
  <c r="J114" i="2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M128" i="3" l="1"/>
  <c r="J129" i="3"/>
  <c r="L129" i="3" s="1"/>
  <c r="T128" i="3"/>
  <c r="B131" i="3"/>
  <c r="F130" i="3"/>
  <c r="D130" i="3"/>
  <c r="G130" i="3"/>
  <c r="H130" i="3"/>
  <c r="C130" i="3"/>
  <c r="E130" i="3"/>
  <c r="I129" i="3"/>
  <c r="K129" i="3" s="1"/>
  <c r="J115" i="2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29" i="3" l="1"/>
  <c r="J130" i="3"/>
  <c r="L130" i="3" s="1"/>
  <c r="T129" i="3"/>
  <c r="I130" i="3"/>
  <c r="K130" i="3" s="1"/>
  <c r="B132" i="3"/>
  <c r="H131" i="3"/>
  <c r="F131" i="3"/>
  <c r="G131" i="3"/>
  <c r="D131" i="3"/>
  <c r="C131" i="3"/>
  <c r="E131" i="3"/>
  <c r="M115" i="2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M130" i="3" l="1"/>
  <c r="I131" i="3"/>
  <c r="K131" i="3" s="1"/>
  <c r="J131" i="3"/>
  <c r="L131" i="3" s="1"/>
  <c r="B133" i="3"/>
  <c r="H132" i="3"/>
  <c r="F132" i="3"/>
  <c r="G132" i="3"/>
  <c r="D132" i="3"/>
  <c r="C132" i="3"/>
  <c r="E132" i="3"/>
  <c r="T131" i="3"/>
  <c r="T130" i="3"/>
  <c r="J117" i="2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31" i="3" l="1"/>
  <c r="J132" i="3"/>
  <c r="L132" i="3" s="1"/>
  <c r="B134" i="3"/>
  <c r="G133" i="3"/>
  <c r="D133" i="3"/>
  <c r="H133" i="3"/>
  <c r="F133" i="3"/>
  <c r="C133" i="3"/>
  <c r="E133" i="3"/>
  <c r="I132" i="3"/>
  <c r="K132" i="3" s="1"/>
  <c r="M117" i="2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M132" i="3" l="1"/>
  <c r="J133" i="3"/>
  <c r="L133" i="3" s="1"/>
  <c r="B135" i="3"/>
  <c r="G134" i="3"/>
  <c r="D134" i="3"/>
  <c r="H134" i="3"/>
  <c r="F134" i="3"/>
  <c r="C134" i="3"/>
  <c r="E134" i="3"/>
  <c r="T132" i="3"/>
  <c r="I133" i="3"/>
  <c r="K133" i="3" s="1"/>
  <c r="J119" i="2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M133" i="3" l="1"/>
  <c r="B136" i="3"/>
  <c r="H135" i="3"/>
  <c r="F135" i="3"/>
  <c r="G135" i="3"/>
  <c r="D135" i="3"/>
  <c r="C135" i="3"/>
  <c r="E135" i="3"/>
  <c r="I134" i="3"/>
  <c r="K134" i="3" s="1"/>
  <c r="J134" i="3"/>
  <c r="L134" i="3" s="1"/>
  <c r="T133" i="3"/>
  <c r="J120" i="2"/>
  <c r="L120" i="2" s="1"/>
  <c r="M119" i="2"/>
  <c r="T118" i="2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M134" i="3" l="1"/>
  <c r="J135" i="3"/>
  <c r="L135" i="3" s="1"/>
  <c r="T134" i="3"/>
  <c r="I135" i="3"/>
  <c r="K135" i="3" s="1"/>
  <c r="B137" i="3"/>
  <c r="H136" i="3"/>
  <c r="F136" i="3"/>
  <c r="G136" i="3"/>
  <c r="D136" i="3"/>
  <c r="C136" i="3"/>
  <c r="E136" i="3"/>
  <c r="J121" i="2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35" i="3" l="1"/>
  <c r="I136" i="3"/>
  <c r="K136" i="3" s="1"/>
  <c r="J136" i="3"/>
  <c r="L136" i="3" s="1"/>
  <c r="B138" i="3"/>
  <c r="G137" i="3"/>
  <c r="D137" i="3"/>
  <c r="H137" i="3"/>
  <c r="F137" i="3"/>
  <c r="C137" i="3"/>
  <c r="E137" i="3"/>
  <c r="T135" i="3"/>
  <c r="M121" i="2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T136" i="3" l="1"/>
  <c r="M136" i="3"/>
  <c r="B139" i="3"/>
  <c r="D138" i="3"/>
  <c r="G138" i="3"/>
  <c r="F138" i="3"/>
  <c r="H138" i="3"/>
  <c r="C138" i="3"/>
  <c r="E138" i="3"/>
  <c r="I137" i="3"/>
  <c r="K137" i="3" s="1"/>
  <c r="J137" i="3"/>
  <c r="L137" i="3" s="1"/>
  <c r="J123" i="2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38" i="3" l="1"/>
  <c r="L138" i="3" s="1"/>
  <c r="T137" i="3"/>
  <c r="M137" i="3"/>
  <c r="I138" i="3"/>
  <c r="K138" i="3" s="1"/>
  <c r="M138" i="3" s="1"/>
  <c r="B140" i="3"/>
  <c r="H139" i="3"/>
  <c r="G139" i="3"/>
  <c r="D139" i="3"/>
  <c r="F139" i="3"/>
  <c r="C139" i="3"/>
  <c r="E139" i="3"/>
  <c r="J124" i="2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I139" i="3" l="1"/>
  <c r="K139" i="3" s="1"/>
  <c r="B141" i="3"/>
  <c r="F140" i="3"/>
  <c r="H140" i="3"/>
  <c r="G140" i="3"/>
  <c r="D140" i="3"/>
  <c r="C140" i="3"/>
  <c r="E140" i="3"/>
  <c r="T138" i="3"/>
  <c r="J139" i="3"/>
  <c r="L139" i="3" s="1"/>
  <c r="M124" i="2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M139" i="3" l="1"/>
  <c r="I140" i="3"/>
  <c r="K140" i="3" s="1"/>
  <c r="J140" i="3"/>
  <c r="L140" i="3" s="1"/>
  <c r="B142" i="3"/>
  <c r="G141" i="3"/>
  <c r="D141" i="3"/>
  <c r="H141" i="3"/>
  <c r="F141" i="3"/>
  <c r="C141" i="3"/>
  <c r="E141" i="3"/>
  <c r="T139" i="3"/>
  <c r="J126" i="2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J141" i="3" l="1"/>
  <c r="L141" i="3" s="1"/>
  <c r="T140" i="3"/>
  <c r="B143" i="3"/>
  <c r="D142" i="3"/>
  <c r="G142" i="3"/>
  <c r="F142" i="3"/>
  <c r="H142" i="3"/>
  <c r="C142" i="3"/>
  <c r="E142" i="3"/>
  <c r="M140" i="3"/>
  <c r="I141" i="3"/>
  <c r="K141" i="3" s="1"/>
  <c r="M126" i="2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M141" i="3" l="1"/>
  <c r="I142" i="3"/>
  <c r="K142" i="3" s="1"/>
  <c r="B144" i="3"/>
  <c r="H143" i="3"/>
  <c r="G143" i="3"/>
  <c r="F143" i="3"/>
  <c r="D143" i="3"/>
  <c r="C143" i="3"/>
  <c r="E143" i="3"/>
  <c r="T142" i="3"/>
  <c r="J142" i="3"/>
  <c r="L142" i="3" s="1"/>
  <c r="T141" i="3"/>
  <c r="T126" i="2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42" i="3" l="1"/>
  <c r="I143" i="3"/>
  <c r="K143" i="3" s="1"/>
  <c r="J143" i="3"/>
  <c r="L143" i="3" s="1"/>
  <c r="B145" i="3"/>
  <c r="H144" i="3"/>
  <c r="G144" i="3"/>
  <c r="F144" i="3"/>
  <c r="D144" i="3"/>
  <c r="C144" i="3"/>
  <c r="E144" i="3"/>
  <c r="M128" i="2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T143" i="3" l="1"/>
  <c r="M143" i="3"/>
  <c r="B146" i="3"/>
  <c r="G145" i="3"/>
  <c r="D145" i="3"/>
  <c r="H145" i="3"/>
  <c r="F145" i="3"/>
  <c r="C145" i="3"/>
  <c r="E145" i="3"/>
  <c r="J144" i="3"/>
  <c r="L144" i="3" s="1"/>
  <c r="I144" i="3"/>
  <c r="K144" i="3" s="1"/>
  <c r="J130" i="2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M144" i="3" l="1"/>
  <c r="B147" i="3"/>
  <c r="F146" i="3"/>
  <c r="G146" i="3"/>
  <c r="D146" i="3"/>
  <c r="H146" i="3"/>
  <c r="C146" i="3"/>
  <c r="E146" i="3"/>
  <c r="I145" i="3"/>
  <c r="K145" i="3" s="1"/>
  <c r="J145" i="3"/>
  <c r="L145" i="3" s="1"/>
  <c r="T144" i="3"/>
  <c r="J131" i="2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M145" i="3" l="1"/>
  <c r="I146" i="3"/>
  <c r="K146" i="3" s="1"/>
  <c r="B148" i="3"/>
  <c r="H147" i="3"/>
  <c r="F147" i="3"/>
  <c r="G147" i="3"/>
  <c r="D147" i="3"/>
  <c r="C147" i="3"/>
  <c r="E147" i="3"/>
  <c r="J146" i="3"/>
  <c r="L146" i="3" s="1"/>
  <c r="T145" i="3"/>
  <c r="J132" i="2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T146" i="3" l="1"/>
  <c r="M146" i="3"/>
  <c r="I147" i="3"/>
  <c r="K147" i="3" s="1"/>
  <c r="J147" i="3"/>
  <c r="L147" i="3" s="1"/>
  <c r="B149" i="3"/>
  <c r="H148" i="3"/>
  <c r="F148" i="3"/>
  <c r="G148" i="3"/>
  <c r="D148" i="3"/>
  <c r="C148" i="3"/>
  <c r="E148" i="3"/>
  <c r="M132" i="2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M147" i="3" l="1"/>
  <c r="J148" i="3"/>
  <c r="L148" i="3" s="1"/>
  <c r="I148" i="3"/>
  <c r="K148" i="3" s="1"/>
  <c r="T147" i="3"/>
  <c r="B150" i="3"/>
  <c r="G149" i="3"/>
  <c r="D149" i="3"/>
  <c r="H149" i="3"/>
  <c r="F149" i="3"/>
  <c r="C149" i="3"/>
  <c r="E149" i="3"/>
  <c r="J134" i="2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M148" i="3" l="1"/>
  <c r="J149" i="3"/>
  <c r="L149" i="3" s="1"/>
  <c r="B151" i="3"/>
  <c r="D150" i="3"/>
  <c r="G150" i="3"/>
  <c r="H150" i="3"/>
  <c r="F150" i="3"/>
  <c r="C150" i="3"/>
  <c r="E150" i="3"/>
  <c r="I149" i="3"/>
  <c r="K149" i="3" s="1"/>
  <c r="T148" i="3"/>
  <c r="J135" i="2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M149" i="3" l="1"/>
  <c r="J150" i="3"/>
  <c r="L150" i="3" s="1"/>
  <c r="T149" i="3"/>
  <c r="I150" i="3"/>
  <c r="K150" i="3" s="1"/>
  <c r="B152" i="3"/>
  <c r="H151" i="3"/>
  <c r="F151" i="3"/>
  <c r="G151" i="3"/>
  <c r="D151" i="3"/>
  <c r="C151" i="3"/>
  <c r="E151" i="3"/>
  <c r="J136" i="2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50" i="3" l="1"/>
  <c r="J151" i="3"/>
  <c r="L151" i="3" s="1"/>
  <c r="B153" i="3"/>
  <c r="H152" i="3"/>
  <c r="F152" i="3"/>
  <c r="G152" i="3"/>
  <c r="D152" i="3"/>
  <c r="C152" i="3"/>
  <c r="E152" i="3"/>
  <c r="T150" i="3"/>
  <c r="I151" i="3"/>
  <c r="K151" i="3" s="1"/>
  <c r="M151" i="3" s="1"/>
  <c r="M136" i="2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T151" i="3" l="1"/>
  <c r="I152" i="3"/>
  <c r="K152" i="3" s="1"/>
  <c r="J152" i="3"/>
  <c r="L152" i="3" s="1"/>
  <c r="B154" i="3"/>
  <c r="G153" i="3"/>
  <c r="D153" i="3"/>
  <c r="H153" i="3"/>
  <c r="F153" i="3"/>
  <c r="C153" i="3"/>
  <c r="E153" i="3"/>
  <c r="J138" i="2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B155" i="3" l="1"/>
  <c r="G154" i="3"/>
  <c r="D154" i="3"/>
  <c r="F154" i="3"/>
  <c r="H154" i="3"/>
  <c r="C154" i="3"/>
  <c r="E154" i="3"/>
  <c r="I153" i="3"/>
  <c r="K153" i="3" s="1"/>
  <c r="J153" i="3"/>
  <c r="L153" i="3" s="1"/>
  <c r="M152" i="3"/>
  <c r="T152" i="3"/>
  <c r="M138" i="2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M153" i="3" l="1"/>
  <c r="I154" i="3"/>
  <c r="K154" i="3" s="1"/>
  <c r="B156" i="3"/>
  <c r="H155" i="3"/>
  <c r="G155" i="3"/>
  <c r="D155" i="3"/>
  <c r="F155" i="3"/>
  <c r="C155" i="3"/>
  <c r="E155" i="3"/>
  <c r="J154" i="3"/>
  <c r="L154" i="3" s="1"/>
  <c r="T153" i="3"/>
  <c r="T139" i="2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I155" i="3" l="1"/>
  <c r="K155" i="3" s="1"/>
  <c r="B157" i="3"/>
  <c r="F156" i="3"/>
  <c r="H156" i="3"/>
  <c r="G156" i="3"/>
  <c r="D156" i="3"/>
  <c r="C156" i="3"/>
  <c r="E156" i="3"/>
  <c r="J155" i="3"/>
  <c r="L155" i="3" s="1"/>
  <c r="M154" i="3"/>
  <c r="T154" i="3"/>
  <c r="U140" i="2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M155" i="3" l="1"/>
  <c r="I156" i="3"/>
  <c r="K156" i="3" s="1"/>
  <c r="J156" i="3"/>
  <c r="L156" i="3" s="1"/>
  <c r="B158" i="3"/>
  <c r="G157" i="3"/>
  <c r="D157" i="3"/>
  <c r="H157" i="3"/>
  <c r="F157" i="3"/>
  <c r="C157" i="3"/>
  <c r="E157" i="3"/>
  <c r="T155" i="3"/>
  <c r="J142" i="2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56" i="3" l="1"/>
  <c r="J157" i="3"/>
  <c r="L157" i="3" s="1"/>
  <c r="B159" i="3"/>
  <c r="D158" i="3"/>
  <c r="G158" i="3"/>
  <c r="F158" i="3"/>
  <c r="H158" i="3"/>
  <c r="C158" i="3"/>
  <c r="E158" i="3"/>
  <c r="I157" i="3"/>
  <c r="K157" i="3" s="1"/>
  <c r="M157" i="3" s="1"/>
  <c r="T156" i="3"/>
  <c r="M142" i="2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T157" i="3" l="1"/>
  <c r="J158" i="3"/>
  <c r="L158" i="3" s="1"/>
  <c r="I158" i="3"/>
  <c r="K158" i="3" s="1"/>
  <c r="B160" i="3"/>
  <c r="H159" i="3"/>
  <c r="G159" i="3"/>
  <c r="F159" i="3"/>
  <c r="D159" i="3"/>
  <c r="C159" i="3"/>
  <c r="E159" i="3"/>
  <c r="J144" i="2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M158" i="3" l="1"/>
  <c r="I159" i="3"/>
  <c r="K159" i="3" s="1"/>
  <c r="J159" i="3"/>
  <c r="L159" i="3" s="1"/>
  <c r="B161" i="3"/>
  <c r="H160" i="3"/>
  <c r="G160" i="3"/>
  <c r="F160" i="3"/>
  <c r="D160" i="3"/>
  <c r="C160" i="3"/>
  <c r="E160" i="3"/>
  <c r="T158" i="3"/>
  <c r="U144" i="2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I160" i="3" l="1"/>
  <c r="K160" i="3" s="1"/>
  <c r="J160" i="3"/>
  <c r="L160" i="3" s="1"/>
  <c r="B162" i="3"/>
  <c r="G161" i="3"/>
  <c r="D161" i="3"/>
  <c r="H161" i="3"/>
  <c r="F161" i="3"/>
  <c r="C161" i="3"/>
  <c r="E161" i="3"/>
  <c r="M159" i="3"/>
  <c r="T159" i="3"/>
  <c r="M145" i="2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T160" i="3" l="1"/>
  <c r="I161" i="3"/>
  <c r="K161" i="3" s="1"/>
  <c r="J161" i="3"/>
  <c r="L161" i="3" s="1"/>
  <c r="M160" i="3"/>
  <c r="B163" i="3"/>
  <c r="F162" i="3"/>
  <c r="G162" i="3"/>
  <c r="D162" i="3"/>
  <c r="H162" i="3"/>
  <c r="C162" i="3"/>
  <c r="E162" i="3"/>
  <c r="J147" i="2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I162" i="3" l="1"/>
  <c r="K162" i="3" s="1"/>
  <c r="B164" i="3"/>
  <c r="H163" i="3"/>
  <c r="F163" i="3"/>
  <c r="G163" i="3"/>
  <c r="D163" i="3"/>
  <c r="C163" i="3"/>
  <c r="E163" i="3"/>
  <c r="J162" i="3"/>
  <c r="L162" i="3" s="1"/>
  <c r="M161" i="3"/>
  <c r="T161" i="3"/>
  <c r="M147" i="2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M162" i="3" l="1"/>
  <c r="I163" i="3"/>
  <c r="K163" i="3" s="1"/>
  <c r="J163" i="3"/>
  <c r="L163" i="3" s="1"/>
  <c r="B165" i="3"/>
  <c r="H164" i="3"/>
  <c r="F164" i="3"/>
  <c r="G164" i="3"/>
  <c r="D164" i="3"/>
  <c r="C164" i="3"/>
  <c r="E164" i="3"/>
  <c r="T162" i="3"/>
  <c r="U148" i="2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M163" i="3" l="1"/>
  <c r="J164" i="3"/>
  <c r="L164" i="3" s="1"/>
  <c r="B166" i="3"/>
  <c r="G165" i="3"/>
  <c r="D165" i="3"/>
  <c r="H165" i="3"/>
  <c r="F165" i="3"/>
  <c r="C165" i="3"/>
  <c r="E165" i="3"/>
  <c r="I164" i="3"/>
  <c r="K164" i="3" s="1"/>
  <c r="T163" i="3"/>
  <c r="J150" i="2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64" i="3" l="1"/>
  <c r="J165" i="3"/>
  <c r="L165" i="3" s="1"/>
  <c r="B167" i="3"/>
  <c r="D166" i="3"/>
  <c r="G166" i="3"/>
  <c r="H166" i="3"/>
  <c r="F166" i="3"/>
  <c r="C166" i="3"/>
  <c r="E166" i="3"/>
  <c r="T164" i="3"/>
  <c r="I165" i="3"/>
  <c r="K165" i="3" s="1"/>
  <c r="M165" i="3" s="1"/>
  <c r="M150" i="2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J166" i="3" l="1"/>
  <c r="L166" i="3" s="1"/>
  <c r="I166" i="3"/>
  <c r="K166" i="3" s="1"/>
  <c r="M166" i="3" s="1"/>
  <c r="T165" i="3"/>
  <c r="B168" i="3"/>
  <c r="H167" i="3"/>
  <c r="F167" i="3"/>
  <c r="G167" i="3"/>
  <c r="D167" i="3"/>
  <c r="C167" i="3"/>
  <c r="E167" i="3"/>
  <c r="M151" i="2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J167" i="3" l="1"/>
  <c r="L167" i="3" s="1"/>
  <c r="I167" i="3"/>
  <c r="K167" i="3" s="1"/>
  <c r="T166" i="3"/>
  <c r="B169" i="3"/>
  <c r="H168" i="3"/>
  <c r="F168" i="3"/>
  <c r="G168" i="3"/>
  <c r="D168" i="3"/>
  <c r="J168" i="3" s="1"/>
  <c r="L168" i="3" s="1"/>
  <c r="C168" i="3"/>
  <c r="E168" i="3"/>
  <c r="M152" i="2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M167" i="3" l="1"/>
  <c r="I168" i="3"/>
  <c r="K168" i="3" s="1"/>
  <c r="M168" i="3" s="1"/>
  <c r="B170" i="3"/>
  <c r="G169" i="3"/>
  <c r="D169" i="3"/>
  <c r="H169" i="3"/>
  <c r="F169" i="3"/>
  <c r="C169" i="3"/>
  <c r="E169" i="3"/>
  <c r="T167" i="3"/>
  <c r="T153" i="2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B171" i="3" l="1"/>
  <c r="D170" i="3"/>
  <c r="G170" i="3"/>
  <c r="F170" i="3"/>
  <c r="H170" i="3"/>
  <c r="C170" i="3"/>
  <c r="E170" i="3"/>
  <c r="T168" i="3"/>
  <c r="I169" i="3"/>
  <c r="K169" i="3" s="1"/>
  <c r="J169" i="3"/>
  <c r="L169" i="3" s="1"/>
  <c r="J155" i="2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M169" i="3" l="1"/>
  <c r="J170" i="3"/>
  <c r="L170" i="3" s="1"/>
  <c r="I170" i="3"/>
  <c r="K170" i="3" s="1"/>
  <c r="M170" i="3" s="1"/>
  <c r="B172" i="3"/>
  <c r="H171" i="3"/>
  <c r="G171" i="3"/>
  <c r="D171" i="3"/>
  <c r="F171" i="3"/>
  <c r="C171" i="3"/>
  <c r="E171" i="3"/>
  <c r="T169" i="3"/>
  <c r="J156" i="2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T170" i="3" l="1"/>
  <c r="I171" i="3"/>
  <c r="K171" i="3" s="1"/>
  <c r="B173" i="3"/>
  <c r="F172" i="3"/>
  <c r="H172" i="3"/>
  <c r="G172" i="3"/>
  <c r="D172" i="3"/>
  <c r="C172" i="3"/>
  <c r="E172" i="3"/>
  <c r="J171" i="3"/>
  <c r="L171" i="3" s="1"/>
  <c r="J157" i="2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J172" i="3" l="1"/>
  <c r="L172" i="3" s="1"/>
  <c r="B174" i="3"/>
  <c r="G173" i="3"/>
  <c r="D173" i="3"/>
  <c r="H173" i="3"/>
  <c r="F173" i="3"/>
  <c r="C173" i="3"/>
  <c r="E173" i="3"/>
  <c r="I172" i="3"/>
  <c r="K172" i="3" s="1"/>
  <c r="T171" i="3"/>
  <c r="M171" i="3"/>
  <c r="M157" i="2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M172" i="3" l="1"/>
  <c r="T172" i="3"/>
  <c r="I173" i="3"/>
  <c r="K173" i="3" s="1"/>
  <c r="J173" i="3"/>
  <c r="L173" i="3" s="1"/>
  <c r="B175" i="3"/>
  <c r="G174" i="3"/>
  <c r="F174" i="3"/>
  <c r="D174" i="3"/>
  <c r="J174" i="3" s="1"/>
  <c r="L174" i="3" s="1"/>
  <c r="H174" i="3"/>
  <c r="C174" i="3"/>
  <c r="E174" i="3"/>
  <c r="J159" i="2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I174" i="3" l="1"/>
  <c r="K174" i="3" s="1"/>
  <c r="M174" i="3" s="1"/>
  <c r="B176" i="3"/>
  <c r="H175" i="3"/>
  <c r="G175" i="3"/>
  <c r="F175" i="3"/>
  <c r="D175" i="3"/>
  <c r="C175" i="3"/>
  <c r="E175" i="3"/>
  <c r="M173" i="3"/>
  <c r="T173" i="3"/>
  <c r="J160" i="2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I175" i="3" l="1"/>
  <c r="K175" i="3" s="1"/>
  <c r="J175" i="3"/>
  <c r="L175" i="3" s="1"/>
  <c r="B177" i="3"/>
  <c r="H176" i="3"/>
  <c r="G176" i="3"/>
  <c r="F176" i="3"/>
  <c r="D176" i="3"/>
  <c r="C176" i="3"/>
  <c r="E176" i="3"/>
  <c r="T174" i="3"/>
  <c r="M160" i="2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I176" i="3" l="1"/>
  <c r="K176" i="3" s="1"/>
  <c r="T175" i="3"/>
  <c r="J176" i="3"/>
  <c r="L176" i="3" s="1"/>
  <c r="B178" i="3"/>
  <c r="G177" i="3"/>
  <c r="D177" i="3"/>
  <c r="H177" i="3"/>
  <c r="F177" i="3"/>
  <c r="C177" i="3"/>
  <c r="E177" i="3"/>
  <c r="M175" i="3"/>
  <c r="J162" i="2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76" i="3" l="1"/>
  <c r="B179" i="3"/>
  <c r="F178" i="3"/>
  <c r="D178" i="3"/>
  <c r="G178" i="3"/>
  <c r="H178" i="3"/>
  <c r="C178" i="3"/>
  <c r="E178" i="3"/>
  <c r="I177" i="3"/>
  <c r="K177" i="3" s="1"/>
  <c r="J177" i="3"/>
  <c r="L177" i="3" s="1"/>
  <c r="T176" i="3"/>
  <c r="M162" i="2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M177" i="3" l="1"/>
  <c r="I178" i="3"/>
  <c r="K178" i="3" s="1"/>
  <c r="B180" i="3"/>
  <c r="H179" i="3"/>
  <c r="F179" i="3"/>
  <c r="G179" i="3"/>
  <c r="D179" i="3"/>
  <c r="C179" i="3"/>
  <c r="E179" i="3"/>
  <c r="J178" i="3"/>
  <c r="L178" i="3" s="1"/>
  <c r="T177" i="3"/>
  <c r="J164" i="2"/>
  <c r="L164" i="2" s="1"/>
  <c r="T163" i="2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T178" i="3" l="1"/>
  <c r="J179" i="3"/>
  <c r="L179" i="3" s="1"/>
  <c r="B181" i="3"/>
  <c r="H180" i="3"/>
  <c r="F180" i="3"/>
  <c r="G180" i="3"/>
  <c r="D180" i="3"/>
  <c r="C180" i="3"/>
  <c r="E180" i="3"/>
  <c r="M178" i="3"/>
  <c r="I179" i="3"/>
  <c r="K179" i="3" s="1"/>
  <c r="M179" i="3" s="1"/>
  <c r="U164" i="2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80" i="3" l="1"/>
  <c r="L180" i="3" s="1"/>
  <c r="T179" i="3"/>
  <c r="I180" i="3"/>
  <c r="K180" i="3" s="1"/>
  <c r="M180" i="3" s="1"/>
  <c r="B182" i="3"/>
  <c r="G181" i="3"/>
  <c r="D181" i="3"/>
  <c r="H181" i="3"/>
  <c r="F181" i="3"/>
  <c r="C181" i="3"/>
  <c r="E181" i="3"/>
  <c r="J166" i="2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J181" i="3" l="1"/>
  <c r="L181" i="3" s="1"/>
  <c r="B183" i="3"/>
  <c r="G182" i="3"/>
  <c r="D182" i="3"/>
  <c r="H182" i="3"/>
  <c r="F182" i="3"/>
  <c r="C182" i="3"/>
  <c r="E182" i="3"/>
  <c r="T180" i="3"/>
  <c r="I181" i="3"/>
  <c r="K181" i="3" s="1"/>
  <c r="U166" i="2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M181" i="3" l="1"/>
  <c r="I182" i="3"/>
  <c r="K182" i="3" s="1"/>
  <c r="T181" i="3"/>
  <c r="J182" i="3"/>
  <c r="L182" i="3" s="1"/>
  <c r="B184" i="3"/>
  <c r="H183" i="3"/>
  <c r="F183" i="3"/>
  <c r="G183" i="3"/>
  <c r="D183" i="3"/>
  <c r="C183" i="3"/>
  <c r="E183" i="3"/>
  <c r="U167" i="2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T182" i="3" l="1"/>
  <c r="I183" i="3"/>
  <c r="K183" i="3" s="1"/>
  <c r="J183" i="3"/>
  <c r="L183" i="3" s="1"/>
  <c r="B185" i="3"/>
  <c r="H184" i="3"/>
  <c r="F184" i="3"/>
  <c r="G184" i="3"/>
  <c r="D184" i="3"/>
  <c r="C184" i="3"/>
  <c r="E184" i="3"/>
  <c r="M182" i="3"/>
  <c r="U168" i="2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M183" i="3" l="1"/>
  <c r="T183" i="3"/>
  <c r="J184" i="3"/>
  <c r="L184" i="3" s="1"/>
  <c r="B186" i="3"/>
  <c r="G185" i="3"/>
  <c r="D185" i="3"/>
  <c r="H185" i="3"/>
  <c r="F185" i="3"/>
  <c r="C185" i="3"/>
  <c r="E185" i="3"/>
  <c r="I184" i="3"/>
  <c r="K184" i="3" s="1"/>
  <c r="U169" i="2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M184" i="3" l="1"/>
  <c r="T184" i="3"/>
  <c r="I185" i="3"/>
  <c r="K185" i="3" s="1"/>
  <c r="J185" i="3"/>
  <c r="L185" i="3" s="1"/>
  <c r="B187" i="3"/>
  <c r="D186" i="3"/>
  <c r="G186" i="3"/>
  <c r="F186" i="3"/>
  <c r="H186" i="3"/>
  <c r="C186" i="3"/>
  <c r="E186" i="3"/>
  <c r="J171" i="2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86" i="3" l="1"/>
  <c r="L186" i="3" s="1"/>
  <c r="I186" i="3"/>
  <c r="K186" i="3" s="1"/>
  <c r="M186" i="3" s="1"/>
  <c r="B188" i="3"/>
  <c r="H187" i="3"/>
  <c r="G187" i="3"/>
  <c r="D187" i="3"/>
  <c r="F187" i="3"/>
  <c r="C187" i="3"/>
  <c r="E187" i="3"/>
  <c r="M185" i="3"/>
  <c r="T185" i="3"/>
  <c r="M171" i="2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T186" i="3" l="1"/>
  <c r="B189" i="3"/>
  <c r="F188" i="3"/>
  <c r="H188" i="3"/>
  <c r="G188" i="3"/>
  <c r="D188" i="3"/>
  <c r="C188" i="3"/>
  <c r="E188" i="3"/>
  <c r="J187" i="3"/>
  <c r="L187" i="3" s="1"/>
  <c r="I187" i="3"/>
  <c r="K187" i="3" s="1"/>
  <c r="J173" i="2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C174" i="2"/>
  <c r="M187" i="3" l="1"/>
  <c r="I188" i="3"/>
  <c r="K188" i="3" s="1"/>
  <c r="T187" i="3"/>
  <c r="J188" i="3"/>
  <c r="L188" i="3" s="1"/>
  <c r="B190" i="3"/>
  <c r="G189" i="3"/>
  <c r="D189" i="3"/>
  <c r="H189" i="3"/>
  <c r="F189" i="3"/>
  <c r="C189" i="3"/>
  <c r="E189" i="3"/>
  <c r="J174" i="2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M188" i="3" l="1"/>
  <c r="T188" i="3"/>
  <c r="B191" i="3"/>
  <c r="D190" i="3"/>
  <c r="G190" i="3"/>
  <c r="F190" i="3"/>
  <c r="H190" i="3"/>
  <c r="C190" i="3"/>
  <c r="E190" i="3"/>
  <c r="I189" i="3"/>
  <c r="K189" i="3" s="1"/>
  <c r="J189" i="3"/>
  <c r="L189" i="3" s="1"/>
  <c r="J175" i="2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90" i="3" l="1"/>
  <c r="L190" i="3" s="1"/>
  <c r="M189" i="3"/>
  <c r="I190" i="3"/>
  <c r="K190" i="3" s="1"/>
  <c r="M190" i="3" s="1"/>
  <c r="B192" i="3"/>
  <c r="H191" i="3"/>
  <c r="G191" i="3"/>
  <c r="F191" i="3"/>
  <c r="D191" i="3"/>
  <c r="C191" i="3"/>
  <c r="E191" i="3"/>
  <c r="T189" i="3"/>
  <c r="J176" i="2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90" i="3" l="1"/>
  <c r="I191" i="3"/>
  <c r="K191" i="3" s="1"/>
  <c r="J191" i="3"/>
  <c r="L191" i="3" s="1"/>
  <c r="B193" i="3"/>
  <c r="H192" i="3"/>
  <c r="G192" i="3"/>
  <c r="F192" i="3"/>
  <c r="D192" i="3"/>
  <c r="C192" i="3"/>
  <c r="E192" i="3"/>
  <c r="T176" i="2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91" i="3" l="1"/>
  <c r="J192" i="3"/>
  <c r="L192" i="3" s="1"/>
  <c r="I192" i="3"/>
  <c r="K192" i="3" s="1"/>
  <c r="M192" i="3" s="1"/>
  <c r="B194" i="3"/>
  <c r="G193" i="3"/>
  <c r="D193" i="3"/>
  <c r="H193" i="3"/>
  <c r="F193" i="3"/>
  <c r="C193" i="3"/>
  <c r="E193" i="3"/>
  <c r="M191" i="3"/>
  <c r="T177" i="2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92" i="3" l="1"/>
  <c r="B195" i="3"/>
  <c r="F194" i="3"/>
  <c r="G194" i="3"/>
  <c r="D194" i="3"/>
  <c r="H194" i="3"/>
  <c r="C194" i="3"/>
  <c r="E194" i="3"/>
  <c r="I193" i="3"/>
  <c r="K193" i="3" s="1"/>
  <c r="J193" i="3"/>
  <c r="L193" i="3" s="1"/>
  <c r="T178" i="2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94" i="3" l="1"/>
  <c r="L194" i="3" s="1"/>
  <c r="M193" i="3"/>
  <c r="I194" i="3"/>
  <c r="K194" i="3" s="1"/>
  <c r="M194" i="3" s="1"/>
  <c r="B196" i="3"/>
  <c r="H195" i="3"/>
  <c r="F195" i="3"/>
  <c r="G195" i="3"/>
  <c r="D195" i="3"/>
  <c r="C195" i="3"/>
  <c r="E195" i="3"/>
  <c r="T193" i="3"/>
  <c r="J180" i="2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T194" i="3" l="1"/>
  <c r="J195" i="3"/>
  <c r="L195" i="3" s="1"/>
  <c r="B197" i="3"/>
  <c r="H196" i="3"/>
  <c r="F196" i="3"/>
  <c r="G196" i="3"/>
  <c r="D196" i="3"/>
  <c r="C196" i="3"/>
  <c r="E196" i="3"/>
  <c r="I195" i="3"/>
  <c r="K195" i="3" s="1"/>
  <c r="M195" i="3" s="1"/>
  <c r="U180" i="2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I196" i="3" l="1"/>
  <c r="K196" i="3" s="1"/>
  <c r="T195" i="3"/>
  <c r="J196" i="3"/>
  <c r="L196" i="3" s="1"/>
  <c r="B198" i="3"/>
  <c r="G197" i="3"/>
  <c r="D197" i="3"/>
  <c r="H197" i="3"/>
  <c r="F197" i="3"/>
  <c r="C197" i="3"/>
  <c r="E197" i="3"/>
  <c r="J182" i="2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T196" i="3" l="1"/>
  <c r="I197" i="3"/>
  <c r="K197" i="3" s="1"/>
  <c r="J197" i="3"/>
  <c r="L197" i="3" s="1"/>
  <c r="M196" i="3"/>
  <c r="B199" i="3"/>
  <c r="D198" i="3"/>
  <c r="G198" i="3"/>
  <c r="H198" i="3"/>
  <c r="F198" i="3"/>
  <c r="C198" i="3"/>
  <c r="E198" i="3"/>
  <c r="U182" i="2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T197" i="3" l="1"/>
  <c r="J198" i="3"/>
  <c r="L198" i="3" s="1"/>
  <c r="B200" i="3"/>
  <c r="H199" i="3"/>
  <c r="F199" i="3"/>
  <c r="G199" i="3"/>
  <c r="D199" i="3"/>
  <c r="C199" i="3"/>
  <c r="E199" i="3"/>
  <c r="I198" i="3"/>
  <c r="K198" i="3" s="1"/>
  <c r="M198" i="3" s="1"/>
  <c r="M197" i="3"/>
  <c r="U183" i="2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99" i="3" l="1"/>
  <c r="L199" i="3" s="1"/>
  <c r="B201" i="3"/>
  <c r="H200" i="3"/>
  <c r="F200" i="3"/>
  <c r="G200" i="3"/>
  <c r="D200" i="3"/>
  <c r="C200" i="3"/>
  <c r="E200" i="3"/>
  <c r="I199" i="3"/>
  <c r="K199" i="3" s="1"/>
  <c r="M199" i="3" s="1"/>
  <c r="T198" i="3"/>
  <c r="J185" i="2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99" i="3" l="1"/>
  <c r="I200" i="3"/>
  <c r="K200" i="3" s="1"/>
  <c r="J200" i="3"/>
  <c r="L200" i="3" s="1"/>
  <c r="B202" i="3"/>
  <c r="G201" i="3"/>
  <c r="D201" i="3"/>
  <c r="H201" i="3"/>
  <c r="F201" i="3"/>
  <c r="C201" i="3"/>
  <c r="E201" i="3"/>
  <c r="T185" i="2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M200" i="3" l="1"/>
  <c r="J201" i="3"/>
  <c r="L201" i="3" s="1"/>
  <c r="B203" i="3"/>
  <c r="G202" i="3"/>
  <c r="D202" i="3"/>
  <c r="F202" i="3"/>
  <c r="H202" i="3"/>
  <c r="C202" i="3"/>
  <c r="E202" i="3"/>
  <c r="I201" i="3"/>
  <c r="K201" i="3" s="1"/>
  <c r="M201" i="3" s="1"/>
  <c r="T200" i="3"/>
  <c r="J187" i="2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I202" i="3" l="1"/>
  <c r="K202" i="3" s="1"/>
  <c r="B204" i="3"/>
  <c r="H203" i="3"/>
  <c r="G203" i="3"/>
  <c r="D203" i="3"/>
  <c r="F203" i="3"/>
  <c r="C203" i="3"/>
  <c r="E203" i="3"/>
  <c r="J202" i="3"/>
  <c r="L202" i="3" s="1"/>
  <c r="T201" i="3"/>
  <c r="M187" i="2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s="1"/>
  <c r="L189" i="2" s="1"/>
  <c r="T202" i="3" l="1"/>
  <c r="I203" i="3"/>
  <c r="K203" i="3" s="1"/>
  <c r="B205" i="3"/>
  <c r="F204" i="3"/>
  <c r="H204" i="3"/>
  <c r="G204" i="3"/>
  <c r="D204" i="3"/>
  <c r="C204" i="3"/>
  <c r="E204" i="3"/>
  <c r="J203" i="3"/>
  <c r="L203" i="3" s="1"/>
  <c r="M202" i="3"/>
  <c r="M188" i="2"/>
  <c r="R188" i="2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C190" i="2"/>
  <c r="M203" i="3" l="1"/>
  <c r="I204" i="3"/>
  <c r="K204" i="3" s="1"/>
  <c r="J204" i="3"/>
  <c r="L204" i="3" s="1"/>
  <c r="B206" i="3"/>
  <c r="G205" i="3"/>
  <c r="D205" i="3"/>
  <c r="F205" i="3"/>
  <c r="H205" i="3"/>
  <c r="C205" i="3"/>
  <c r="E205" i="3"/>
  <c r="T203" i="3"/>
  <c r="J190" i="2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I205" i="3" l="1"/>
  <c r="K205" i="3" s="1"/>
  <c r="B207" i="3"/>
  <c r="D206" i="3"/>
  <c r="G206" i="3"/>
  <c r="F206" i="3"/>
  <c r="H206" i="3"/>
  <c r="C206" i="3"/>
  <c r="E206" i="3"/>
  <c r="J205" i="3"/>
  <c r="L205" i="3" s="1"/>
  <c r="M204" i="3"/>
  <c r="T204" i="3"/>
  <c r="J191" i="2"/>
  <c r="L191" i="2" s="1"/>
  <c r="U190" i="2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T205" i="3" l="1"/>
  <c r="J206" i="3"/>
  <c r="L206" i="3" s="1"/>
  <c r="I206" i="3"/>
  <c r="K206" i="3" s="1"/>
  <c r="M206" i="3" s="1"/>
  <c r="B208" i="3"/>
  <c r="H207" i="3"/>
  <c r="G207" i="3"/>
  <c r="F207" i="3"/>
  <c r="D207" i="3"/>
  <c r="C207" i="3"/>
  <c r="E207" i="3"/>
  <c r="M205" i="3"/>
  <c r="J192" i="2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T206" i="3" l="1"/>
  <c r="J207" i="3"/>
  <c r="L207" i="3" s="1"/>
  <c r="B209" i="3"/>
  <c r="F208" i="3"/>
  <c r="H208" i="3"/>
  <c r="G208" i="3"/>
  <c r="D208" i="3"/>
  <c r="C208" i="3"/>
  <c r="E208" i="3"/>
  <c r="I207" i="3"/>
  <c r="K207" i="3" s="1"/>
  <c r="M207" i="3" s="1"/>
  <c r="M192" i="2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J208" i="3" l="1"/>
  <c r="L208" i="3" s="1"/>
  <c r="B210" i="3"/>
  <c r="G209" i="3"/>
  <c r="D209" i="3"/>
  <c r="F209" i="3"/>
  <c r="H209" i="3"/>
  <c r="C209" i="3"/>
  <c r="E209" i="3"/>
  <c r="I208" i="3"/>
  <c r="K208" i="3" s="1"/>
  <c r="T207" i="3"/>
  <c r="T192" i="2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M208" i="3" l="1"/>
  <c r="J209" i="3"/>
  <c r="L209" i="3" s="1"/>
  <c r="T208" i="3"/>
  <c r="I209" i="3"/>
  <c r="K209" i="3" s="1"/>
  <c r="B211" i="3"/>
  <c r="G210" i="3"/>
  <c r="F210" i="3"/>
  <c r="H210" i="3"/>
  <c r="D210" i="3"/>
  <c r="C210" i="3"/>
  <c r="E210" i="3"/>
  <c r="U194" i="2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M209" i="3" l="1"/>
  <c r="J210" i="3"/>
  <c r="L210" i="3" s="1"/>
  <c r="B212" i="3"/>
  <c r="H211" i="3"/>
  <c r="G211" i="3"/>
  <c r="D211" i="3"/>
  <c r="F211" i="3"/>
  <c r="C211" i="3"/>
  <c r="E211" i="3"/>
  <c r="T209" i="3"/>
  <c r="I210" i="3"/>
  <c r="K210" i="3" s="1"/>
  <c r="M210" i="3" s="1"/>
  <c r="T195" i="2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B213" i="3" l="1"/>
  <c r="F212" i="3"/>
  <c r="H212" i="3"/>
  <c r="G212" i="3"/>
  <c r="D212" i="3"/>
  <c r="C212" i="3"/>
  <c r="E212" i="3"/>
  <c r="J211" i="3"/>
  <c r="L211" i="3" s="1"/>
  <c r="I211" i="3"/>
  <c r="K211" i="3" s="1"/>
  <c r="T210" i="3"/>
  <c r="M196" i="2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M211" i="3" l="1"/>
  <c r="J212" i="3"/>
  <c r="L212" i="3" s="1"/>
  <c r="I212" i="3"/>
  <c r="K212" i="3" s="1"/>
  <c r="T211" i="3"/>
  <c r="B214" i="3"/>
  <c r="G213" i="3"/>
  <c r="D213" i="3"/>
  <c r="F213" i="3"/>
  <c r="H213" i="3"/>
  <c r="C213" i="3"/>
  <c r="E213" i="3"/>
  <c r="J198" i="2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M212" i="3" l="1"/>
  <c r="I213" i="3"/>
  <c r="K213" i="3" s="1"/>
  <c r="B215" i="3"/>
  <c r="D214" i="3"/>
  <c r="G214" i="3"/>
  <c r="F214" i="3"/>
  <c r="H214" i="3"/>
  <c r="C214" i="3"/>
  <c r="E214" i="3"/>
  <c r="J213" i="3"/>
  <c r="L213" i="3" s="1"/>
  <c r="T212" i="3"/>
  <c r="T198" i="2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14" i="3" l="1"/>
  <c r="L214" i="3" s="1"/>
  <c r="M213" i="3"/>
  <c r="I214" i="3"/>
  <c r="K214" i="3" s="1"/>
  <c r="M214" i="3" s="1"/>
  <c r="B216" i="3"/>
  <c r="H215" i="3"/>
  <c r="D215" i="3"/>
  <c r="G215" i="3"/>
  <c r="F215" i="3"/>
  <c r="C215" i="3"/>
  <c r="E215" i="3"/>
  <c r="T213" i="3"/>
  <c r="J200" i="2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T214" i="3" l="1"/>
  <c r="J215" i="3"/>
  <c r="L215" i="3" s="1"/>
  <c r="I215" i="3"/>
  <c r="K215" i="3" s="1"/>
  <c r="B217" i="3"/>
  <c r="F216" i="3"/>
  <c r="H216" i="3"/>
  <c r="G216" i="3"/>
  <c r="D216" i="3"/>
  <c r="C216" i="3"/>
  <c r="E216" i="3"/>
  <c r="M200" i="2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M215" i="3" l="1"/>
  <c r="T215" i="3"/>
  <c r="J216" i="3"/>
  <c r="L216" i="3" s="1"/>
  <c r="B218" i="3"/>
  <c r="G217" i="3"/>
  <c r="D217" i="3"/>
  <c r="F217" i="3"/>
  <c r="H217" i="3"/>
  <c r="C217" i="3"/>
  <c r="E217" i="3"/>
  <c r="I216" i="3"/>
  <c r="K216" i="3" s="1"/>
  <c r="U201" i="2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M216" i="3" l="1"/>
  <c r="J217" i="3"/>
  <c r="L217" i="3" s="1"/>
  <c r="I217" i="3"/>
  <c r="K217" i="3" s="1"/>
  <c r="M217" i="3" s="1"/>
  <c r="B219" i="3"/>
  <c r="G218" i="3"/>
  <c r="D218" i="3"/>
  <c r="J218" i="3" s="1"/>
  <c r="L218" i="3" s="1"/>
  <c r="F218" i="3"/>
  <c r="H218" i="3"/>
  <c r="C218" i="3"/>
  <c r="E218" i="3"/>
  <c r="T216" i="3"/>
  <c r="J203" i="2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T217" i="3" l="1"/>
  <c r="I218" i="3"/>
  <c r="K218" i="3" s="1"/>
  <c r="M218" i="3" s="1"/>
  <c r="B220" i="3"/>
  <c r="H219" i="3"/>
  <c r="G219" i="3"/>
  <c r="D219" i="3"/>
  <c r="F219" i="3"/>
  <c r="C219" i="3"/>
  <c r="E219" i="3"/>
  <c r="J204" i="2"/>
  <c r="L204" i="2" s="1"/>
  <c r="T203" i="2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19" i="3" l="1"/>
  <c r="L219" i="3" s="1"/>
  <c r="I219" i="3"/>
  <c r="K219" i="3" s="1"/>
  <c r="M219" i="3" s="1"/>
  <c r="B221" i="3"/>
  <c r="F220" i="3"/>
  <c r="H220" i="3"/>
  <c r="G220" i="3"/>
  <c r="D220" i="3"/>
  <c r="C220" i="3"/>
  <c r="E220" i="3"/>
  <c r="T218" i="3"/>
  <c r="J205" i="2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I220" i="3" l="1"/>
  <c r="K220" i="3" s="1"/>
  <c r="J220" i="3"/>
  <c r="L220" i="3" s="1"/>
  <c r="B222" i="3"/>
  <c r="G221" i="3"/>
  <c r="D221" i="3"/>
  <c r="F221" i="3"/>
  <c r="H221" i="3"/>
  <c r="C221" i="3"/>
  <c r="E221" i="3"/>
  <c r="T219" i="3"/>
  <c r="U205" i="2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M220" i="3" l="1"/>
  <c r="J221" i="3"/>
  <c r="L221" i="3" s="1"/>
  <c r="I221" i="3"/>
  <c r="K221" i="3" s="1"/>
  <c r="B223" i="3"/>
  <c r="D222" i="3"/>
  <c r="G222" i="3"/>
  <c r="F222" i="3"/>
  <c r="H222" i="3"/>
  <c r="C222" i="3"/>
  <c r="E222" i="3"/>
  <c r="T220" i="3"/>
  <c r="U206" i="2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M221" i="3" l="1"/>
  <c r="T221" i="3"/>
  <c r="J222" i="3"/>
  <c r="L222" i="3" s="1"/>
  <c r="I222" i="3"/>
  <c r="K222" i="3" s="1"/>
  <c r="B224" i="3"/>
  <c r="H223" i="3"/>
  <c r="G223" i="3"/>
  <c r="F223" i="3"/>
  <c r="D223" i="3"/>
  <c r="C223" i="3"/>
  <c r="E223" i="3"/>
  <c r="J208" i="2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22" i="3" l="1"/>
  <c r="I223" i="3"/>
  <c r="K223" i="3" s="1"/>
  <c r="T222" i="3"/>
  <c r="J223" i="3"/>
  <c r="L223" i="3" s="1"/>
  <c r="B225" i="3"/>
  <c r="F224" i="3"/>
  <c r="H224" i="3"/>
  <c r="G224" i="3"/>
  <c r="D224" i="3"/>
  <c r="J224" i="3" s="1"/>
  <c r="L224" i="3" s="1"/>
  <c r="C224" i="3"/>
  <c r="E224" i="3"/>
  <c r="M208" i="2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M223" i="3" l="1"/>
  <c r="B226" i="3"/>
  <c r="G225" i="3"/>
  <c r="D225" i="3"/>
  <c r="F225" i="3"/>
  <c r="H225" i="3"/>
  <c r="C225" i="3"/>
  <c r="E225" i="3"/>
  <c r="I224" i="3"/>
  <c r="K224" i="3" s="1"/>
  <c r="M224" i="3" s="1"/>
  <c r="T223" i="3"/>
  <c r="J210" i="2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J225" i="3" l="1"/>
  <c r="L225" i="3" s="1"/>
  <c r="I225" i="3"/>
  <c r="K225" i="3" s="1"/>
  <c r="B227" i="3"/>
  <c r="G226" i="3"/>
  <c r="F226" i="3"/>
  <c r="H226" i="3"/>
  <c r="D226" i="3"/>
  <c r="C226" i="3"/>
  <c r="E226" i="3"/>
  <c r="T224" i="3"/>
  <c r="U210" i="2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25" i="3" l="1"/>
  <c r="J226" i="3"/>
  <c r="L226" i="3" s="1"/>
  <c r="B228" i="3"/>
  <c r="H227" i="3"/>
  <c r="D227" i="3"/>
  <c r="G227" i="3"/>
  <c r="F227" i="3"/>
  <c r="C227" i="3"/>
  <c r="E227" i="3"/>
  <c r="T225" i="3"/>
  <c r="I226" i="3"/>
  <c r="K226" i="3" s="1"/>
  <c r="M226" i="3" s="1"/>
  <c r="M211" i="2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B229" i="3" l="1"/>
  <c r="F228" i="3"/>
  <c r="H228" i="3"/>
  <c r="G228" i="3"/>
  <c r="D228" i="3"/>
  <c r="C228" i="3"/>
  <c r="E228" i="3"/>
  <c r="J227" i="3"/>
  <c r="L227" i="3" s="1"/>
  <c r="I227" i="3"/>
  <c r="K227" i="3" s="1"/>
  <c r="T226" i="3"/>
  <c r="U212" i="2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C214" i="2"/>
  <c r="M227" i="3" l="1"/>
  <c r="T227" i="3"/>
  <c r="I228" i="3"/>
  <c r="K228" i="3" s="1"/>
  <c r="J228" i="3"/>
  <c r="L228" i="3" s="1"/>
  <c r="B230" i="3"/>
  <c r="G229" i="3"/>
  <c r="D229" i="3"/>
  <c r="F229" i="3"/>
  <c r="H229" i="3"/>
  <c r="C229" i="3"/>
  <c r="E229" i="3"/>
  <c r="J214" i="2"/>
  <c r="L214" i="2" s="1"/>
  <c r="U213" i="2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M228" i="3" l="1"/>
  <c r="J229" i="3"/>
  <c r="L229" i="3" s="1"/>
  <c r="I229" i="3"/>
  <c r="K229" i="3" s="1"/>
  <c r="B231" i="3"/>
  <c r="G230" i="3"/>
  <c r="D230" i="3"/>
  <c r="F230" i="3"/>
  <c r="H230" i="3"/>
  <c r="C230" i="3"/>
  <c r="E230" i="3"/>
  <c r="T228" i="3"/>
  <c r="J215" i="2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M229" i="3" l="1"/>
  <c r="I230" i="3"/>
  <c r="K230" i="3" s="1"/>
  <c r="B232" i="3"/>
  <c r="H231" i="3"/>
  <c r="D231" i="3"/>
  <c r="G231" i="3"/>
  <c r="F231" i="3"/>
  <c r="C231" i="3"/>
  <c r="E231" i="3"/>
  <c r="T229" i="3"/>
  <c r="J230" i="3"/>
  <c r="L230" i="3" s="1"/>
  <c r="U215" i="2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30" i="3" l="1"/>
  <c r="J231" i="3"/>
  <c r="L231" i="3" s="1"/>
  <c r="I231" i="3"/>
  <c r="K231" i="3" s="1"/>
  <c r="M231" i="3" s="1"/>
  <c r="B233" i="3"/>
  <c r="F232" i="3"/>
  <c r="H232" i="3"/>
  <c r="G232" i="3"/>
  <c r="D232" i="3"/>
  <c r="C232" i="3"/>
  <c r="E232" i="3"/>
  <c r="T230" i="3"/>
  <c r="M216" i="2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I232" i="3" l="1"/>
  <c r="K232" i="3" s="1"/>
  <c r="J232" i="3"/>
  <c r="L232" i="3" s="1"/>
  <c r="B234" i="3"/>
  <c r="G233" i="3"/>
  <c r="D233" i="3"/>
  <c r="F233" i="3"/>
  <c r="H233" i="3"/>
  <c r="C233" i="3"/>
  <c r="E233" i="3"/>
  <c r="T231" i="3"/>
  <c r="M217" i="2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M232" i="3" l="1"/>
  <c r="J233" i="3"/>
  <c r="L233" i="3" s="1"/>
  <c r="I233" i="3"/>
  <c r="K233" i="3" s="1"/>
  <c r="B235" i="3"/>
  <c r="F234" i="3"/>
  <c r="H234" i="3"/>
  <c r="D234" i="3"/>
  <c r="C234" i="3"/>
  <c r="G234" i="3"/>
  <c r="E234" i="3"/>
  <c r="T232" i="3"/>
  <c r="U218" i="2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M233" i="3" l="1"/>
  <c r="T233" i="3"/>
  <c r="J234" i="3"/>
  <c r="L234" i="3" s="1"/>
  <c r="B236" i="3"/>
  <c r="H235" i="3"/>
  <c r="F235" i="3"/>
  <c r="D235" i="3"/>
  <c r="C235" i="3"/>
  <c r="G235" i="3"/>
  <c r="E235" i="3"/>
  <c r="I234" i="3"/>
  <c r="K234" i="3" s="1"/>
  <c r="U219" i="2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M234" i="3" l="1"/>
  <c r="J235" i="3"/>
  <c r="L235" i="3" s="1"/>
  <c r="I235" i="3"/>
  <c r="K235" i="3" s="1"/>
  <c r="M235" i="3" s="1"/>
  <c r="T234" i="3"/>
  <c r="B28" i="3" s="1"/>
  <c r="B237" i="3"/>
  <c r="F236" i="3"/>
  <c r="H236" i="3"/>
  <c r="D236" i="3"/>
  <c r="G236" i="3"/>
  <c r="E236" i="3"/>
  <c r="C236" i="3"/>
  <c r="U220" i="2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J236" i="3" l="1"/>
  <c r="L236" i="3" s="1"/>
  <c r="T235" i="3"/>
  <c r="B238" i="3"/>
  <c r="F237" i="3"/>
  <c r="H237" i="3"/>
  <c r="D237" i="3"/>
  <c r="J237" i="3" s="1"/>
  <c r="L237" i="3" s="1"/>
  <c r="C237" i="3"/>
  <c r="E237" i="3"/>
  <c r="G237" i="3"/>
  <c r="I236" i="3"/>
  <c r="K236" i="3" s="1"/>
  <c r="M236" i="3" s="1"/>
  <c r="J222" i="2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B239" i="3" l="1"/>
  <c r="F238" i="3"/>
  <c r="H238" i="3"/>
  <c r="D238" i="3"/>
  <c r="J238" i="3" s="1"/>
  <c r="L238" i="3" s="1"/>
  <c r="C238" i="3"/>
  <c r="E238" i="3"/>
  <c r="G238" i="3"/>
  <c r="I237" i="3"/>
  <c r="K237" i="3" s="1"/>
  <c r="M237" i="3" s="1"/>
  <c r="T236" i="3"/>
  <c r="J223" i="2"/>
  <c r="L223" i="2" s="1"/>
  <c r="T222" i="2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37" i="3" l="1"/>
  <c r="I238" i="3"/>
  <c r="K238" i="3" s="1"/>
  <c r="M238" i="3" s="1"/>
  <c r="B240" i="3"/>
  <c r="H239" i="3"/>
  <c r="F239" i="3"/>
  <c r="D239" i="3"/>
  <c r="C239" i="3"/>
  <c r="G239" i="3"/>
  <c r="E239" i="3"/>
  <c r="T223" i="2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39" i="3" l="1"/>
  <c r="L239" i="3" s="1"/>
  <c r="I239" i="3"/>
  <c r="K239" i="3" s="1"/>
  <c r="B241" i="3"/>
  <c r="F240" i="3"/>
  <c r="H240" i="3"/>
  <c r="D240" i="3"/>
  <c r="C240" i="3"/>
  <c r="G240" i="3"/>
  <c r="E240" i="3"/>
  <c r="T238" i="3"/>
  <c r="J225" i="2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J226" i="2" s="1"/>
  <c r="L226" i="2" s="1"/>
  <c r="C226" i="2"/>
  <c r="J240" i="3" l="1"/>
  <c r="L240" i="3" s="1"/>
  <c r="M239" i="3"/>
  <c r="I240" i="3"/>
  <c r="K240" i="3" s="1"/>
  <c r="B242" i="3"/>
  <c r="F241" i="3"/>
  <c r="H241" i="3"/>
  <c r="D241" i="3"/>
  <c r="C241" i="3"/>
  <c r="G241" i="3"/>
  <c r="E241" i="3"/>
  <c r="T239" i="3"/>
  <c r="M225" i="2"/>
  <c r="U225" i="2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M240" i="3" l="1"/>
  <c r="J241" i="3"/>
  <c r="L241" i="3" s="1"/>
  <c r="I241" i="3"/>
  <c r="K241" i="3" s="1"/>
  <c r="B243" i="3"/>
  <c r="F242" i="3"/>
  <c r="H242" i="3"/>
  <c r="D242" i="3"/>
  <c r="G242" i="3"/>
  <c r="E242" i="3"/>
  <c r="C242" i="3"/>
  <c r="T240" i="3"/>
  <c r="J227" i="2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41" i="3" l="1"/>
  <c r="I242" i="3"/>
  <c r="K242" i="3" s="1"/>
  <c r="T241" i="3"/>
  <c r="B244" i="3"/>
  <c r="H243" i="3"/>
  <c r="F243" i="3"/>
  <c r="D243" i="3"/>
  <c r="J243" i="3" s="1"/>
  <c r="L243" i="3" s="1"/>
  <c r="C243" i="3"/>
  <c r="G243" i="3"/>
  <c r="E243" i="3"/>
  <c r="J242" i="3"/>
  <c r="L242" i="3" s="1"/>
  <c r="M227" i="2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T242" i="3" l="1"/>
  <c r="I243" i="3"/>
  <c r="K243" i="3" s="1"/>
  <c r="M243" i="3" s="1"/>
  <c r="B245" i="3"/>
  <c r="F244" i="3"/>
  <c r="H244" i="3"/>
  <c r="D244" i="3"/>
  <c r="C244" i="3"/>
  <c r="G244" i="3"/>
  <c r="E244" i="3"/>
  <c r="M242" i="3"/>
  <c r="M228" i="2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J244" i="3" l="1"/>
  <c r="L244" i="3" s="1"/>
  <c r="I244" i="3"/>
  <c r="K244" i="3" s="1"/>
  <c r="B246" i="3"/>
  <c r="F245" i="3"/>
  <c r="H245" i="3"/>
  <c r="D245" i="3"/>
  <c r="C245" i="3"/>
  <c r="E245" i="3"/>
  <c r="G245" i="3"/>
  <c r="T243" i="3"/>
  <c r="M229" i="2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44" i="3" l="1"/>
  <c r="I245" i="3"/>
  <c r="K245" i="3" s="1"/>
  <c r="T244" i="3"/>
  <c r="B247" i="3"/>
  <c r="F246" i="3"/>
  <c r="H246" i="3"/>
  <c r="D246" i="3"/>
  <c r="C246" i="3"/>
  <c r="G246" i="3"/>
  <c r="E246" i="3"/>
  <c r="J245" i="3"/>
  <c r="L245" i="3" s="1"/>
  <c r="M230" i="2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I246" i="3" l="1"/>
  <c r="K246" i="3" s="1"/>
  <c r="M245" i="3"/>
  <c r="B248" i="3"/>
  <c r="H247" i="3"/>
  <c r="F247" i="3"/>
  <c r="D247" i="3"/>
  <c r="C247" i="3"/>
  <c r="G247" i="3"/>
  <c r="E247" i="3"/>
  <c r="J246" i="3"/>
  <c r="L246" i="3" s="1"/>
  <c r="T245" i="3"/>
  <c r="M231" i="2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T246" i="3" l="1"/>
  <c r="B249" i="3"/>
  <c r="F248" i="3"/>
  <c r="H248" i="3"/>
  <c r="D248" i="3"/>
  <c r="G248" i="3"/>
  <c r="C248" i="3"/>
  <c r="E248" i="3"/>
  <c r="J247" i="3"/>
  <c r="L247" i="3" s="1"/>
  <c r="M246" i="3"/>
  <c r="I247" i="3"/>
  <c r="K247" i="3" s="1"/>
  <c r="J233" i="2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M247" i="3" l="1"/>
  <c r="J248" i="3"/>
  <c r="L248" i="3" s="1"/>
  <c r="I248" i="3"/>
  <c r="K248" i="3" s="1"/>
  <c r="T247" i="3"/>
  <c r="B250" i="3"/>
  <c r="F249" i="3"/>
  <c r="H249" i="3"/>
  <c r="D249" i="3"/>
  <c r="G249" i="3"/>
  <c r="E249" i="3"/>
  <c r="C249" i="3"/>
  <c r="J234" i="2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M248" i="3" l="1"/>
  <c r="J249" i="3"/>
  <c r="L249" i="3" s="1"/>
  <c r="B251" i="3"/>
  <c r="F250" i="3"/>
  <c r="H250" i="3"/>
  <c r="D250" i="3"/>
  <c r="J250" i="3" s="1"/>
  <c r="L250" i="3" s="1"/>
  <c r="C250" i="3"/>
  <c r="G250" i="3"/>
  <c r="E250" i="3"/>
  <c r="I249" i="3"/>
  <c r="K249" i="3" s="1"/>
  <c r="T248" i="3"/>
  <c r="J235" i="2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M249" i="3" l="1"/>
  <c r="B252" i="3"/>
  <c r="H251" i="3"/>
  <c r="F251" i="3"/>
  <c r="D251" i="3"/>
  <c r="J251" i="3" s="1"/>
  <c r="L251" i="3" s="1"/>
  <c r="C251" i="3"/>
  <c r="G251" i="3"/>
  <c r="E251" i="3"/>
  <c r="I250" i="3"/>
  <c r="K250" i="3" s="1"/>
  <c r="M250" i="3" s="1"/>
  <c r="T249" i="3"/>
  <c r="J236" i="2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I251" i="3" l="1"/>
  <c r="K251" i="3" s="1"/>
  <c r="M251" i="3" s="1"/>
  <c r="B253" i="3"/>
  <c r="F252" i="3"/>
  <c r="H252" i="3"/>
  <c r="D252" i="3"/>
  <c r="G252" i="3"/>
  <c r="C252" i="3"/>
  <c r="E252" i="3"/>
  <c r="T250" i="3"/>
  <c r="M236" i="2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J252" i="3" l="1"/>
  <c r="L252" i="3" s="1"/>
  <c r="I252" i="3"/>
  <c r="K252" i="3" s="1"/>
  <c r="B254" i="3"/>
  <c r="F253" i="3"/>
  <c r="H253" i="3"/>
  <c r="D253" i="3"/>
  <c r="J253" i="3" s="1"/>
  <c r="L253" i="3" s="1"/>
  <c r="C253" i="3"/>
  <c r="G253" i="3"/>
  <c r="E253" i="3"/>
  <c r="T251" i="3"/>
  <c r="M237" i="2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M252" i="3" l="1"/>
  <c r="B255" i="3"/>
  <c r="F254" i="3"/>
  <c r="H254" i="3"/>
  <c r="D254" i="3"/>
  <c r="C254" i="3"/>
  <c r="G254" i="3"/>
  <c r="E254" i="3"/>
  <c r="I253" i="3"/>
  <c r="K253" i="3" s="1"/>
  <c r="M253" i="3" s="1"/>
  <c r="T252" i="3"/>
  <c r="J239" i="2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54" i="3" l="1"/>
  <c r="L254" i="3" s="1"/>
  <c r="I254" i="3"/>
  <c r="K254" i="3" s="1"/>
  <c r="T253" i="3"/>
  <c r="B256" i="3"/>
  <c r="H255" i="3"/>
  <c r="F255" i="3"/>
  <c r="D255" i="3"/>
  <c r="G255" i="3"/>
  <c r="C255" i="3"/>
  <c r="E255" i="3"/>
  <c r="J240" i="2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M254" i="3" l="1"/>
  <c r="J255" i="3"/>
  <c r="L255" i="3" s="1"/>
  <c r="I255" i="3"/>
  <c r="K255" i="3" s="1"/>
  <c r="M255" i="3" s="1"/>
  <c r="T254" i="3"/>
  <c r="B257" i="3"/>
  <c r="F256" i="3"/>
  <c r="H256" i="3"/>
  <c r="D256" i="3"/>
  <c r="J256" i="3" s="1"/>
  <c r="L256" i="3" s="1"/>
  <c r="C256" i="3"/>
  <c r="G256" i="3"/>
  <c r="E256" i="3"/>
  <c r="J241" i="2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I256" i="3" l="1"/>
  <c r="K256" i="3" s="1"/>
  <c r="M256" i="3" s="1"/>
  <c r="T255" i="3"/>
  <c r="B258" i="3"/>
  <c r="F257" i="3"/>
  <c r="H257" i="3"/>
  <c r="D257" i="3"/>
  <c r="J257" i="3" s="1"/>
  <c r="L257" i="3" s="1"/>
  <c r="C257" i="3"/>
  <c r="G257" i="3"/>
  <c r="E257" i="3"/>
  <c r="M241" i="2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T256" i="3" l="1"/>
  <c r="I257" i="3"/>
  <c r="K257" i="3" s="1"/>
  <c r="M257" i="3" s="1"/>
  <c r="B259" i="3"/>
  <c r="F258" i="3"/>
  <c r="H258" i="3"/>
  <c r="D258" i="3"/>
  <c r="G258" i="3"/>
  <c r="C258" i="3"/>
  <c r="E258" i="3"/>
  <c r="J243" i="2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T257" i="3" l="1"/>
  <c r="J258" i="3"/>
  <c r="L258" i="3" s="1"/>
  <c r="I258" i="3"/>
  <c r="K258" i="3" s="1"/>
  <c r="M258" i="3" s="1"/>
  <c r="B260" i="3"/>
  <c r="H259" i="3"/>
  <c r="F259" i="3"/>
  <c r="D259" i="3"/>
  <c r="J259" i="3" s="1"/>
  <c r="L259" i="3" s="1"/>
  <c r="C259" i="3"/>
  <c r="G259" i="3"/>
  <c r="E259" i="3"/>
  <c r="J244" i="2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T258" i="3" l="1"/>
  <c r="I259" i="3"/>
  <c r="K259" i="3" s="1"/>
  <c r="M259" i="3" s="1"/>
  <c r="B261" i="3"/>
  <c r="F260" i="3"/>
  <c r="H260" i="3"/>
  <c r="D260" i="3"/>
  <c r="C260" i="3"/>
  <c r="G260" i="3"/>
  <c r="E260" i="3"/>
  <c r="M244" i="2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B262" i="3" l="1"/>
  <c r="F261" i="3"/>
  <c r="H261" i="3"/>
  <c r="D261" i="3"/>
  <c r="G261" i="3"/>
  <c r="C261" i="3"/>
  <c r="E261" i="3"/>
  <c r="T259" i="3"/>
  <c r="I260" i="3"/>
  <c r="K260" i="3" s="1"/>
  <c r="J260" i="3"/>
  <c r="L260" i="3" s="1"/>
  <c r="J246" i="2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M260" i="3" l="1"/>
  <c r="J261" i="3"/>
  <c r="L261" i="3" s="1"/>
  <c r="B263" i="3"/>
  <c r="F262" i="3"/>
  <c r="H262" i="3"/>
  <c r="D262" i="3"/>
  <c r="J262" i="3" s="1"/>
  <c r="L262" i="3" s="1"/>
  <c r="C262" i="3"/>
  <c r="G262" i="3"/>
  <c r="E262" i="3"/>
  <c r="I261" i="3"/>
  <c r="K261" i="3" s="1"/>
  <c r="M261" i="3" s="1"/>
  <c r="T260" i="3"/>
  <c r="J247" i="2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B264" i="3" l="1"/>
  <c r="H263" i="3"/>
  <c r="F263" i="3"/>
  <c r="D263" i="3"/>
  <c r="J263" i="3" s="1"/>
  <c r="L263" i="3" s="1"/>
  <c r="C263" i="3"/>
  <c r="G263" i="3"/>
  <c r="E263" i="3"/>
  <c r="I262" i="3"/>
  <c r="K262" i="3" s="1"/>
  <c r="M262" i="3" s="1"/>
  <c r="T261" i="3"/>
  <c r="U247" i="2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I263" i="3" l="1"/>
  <c r="K263" i="3" s="1"/>
  <c r="M263" i="3" s="1"/>
  <c r="B265" i="3"/>
  <c r="F264" i="3"/>
  <c r="H264" i="3"/>
  <c r="D264" i="3"/>
  <c r="G264" i="3"/>
  <c r="C264" i="3"/>
  <c r="E264" i="3"/>
  <c r="T262" i="3"/>
  <c r="U248" i="2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J264" i="3" l="1"/>
  <c r="L264" i="3" s="1"/>
  <c r="I264" i="3"/>
  <c r="K264" i="3" s="1"/>
  <c r="B266" i="3"/>
  <c r="F265" i="3"/>
  <c r="H265" i="3"/>
  <c r="D265" i="3"/>
  <c r="G265" i="3"/>
  <c r="C265" i="3"/>
  <c r="E265" i="3"/>
  <c r="T263" i="3"/>
  <c r="U249" i="2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J265" i="3" l="1"/>
  <c r="L265" i="3" s="1"/>
  <c r="M264" i="3"/>
  <c r="B267" i="3"/>
  <c r="F266" i="3"/>
  <c r="H266" i="3"/>
  <c r="D266" i="3"/>
  <c r="C266" i="3"/>
  <c r="G266" i="3"/>
  <c r="E266" i="3"/>
  <c r="I265" i="3"/>
  <c r="K265" i="3" s="1"/>
  <c r="M265" i="3" s="1"/>
  <c r="T264" i="3"/>
  <c r="T250" i="2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66" i="3" l="1"/>
  <c r="L266" i="3" s="1"/>
  <c r="T265" i="3"/>
  <c r="I266" i="3"/>
  <c r="K266" i="3" s="1"/>
  <c r="B268" i="3"/>
  <c r="H267" i="3"/>
  <c r="F267" i="3"/>
  <c r="D267" i="3"/>
  <c r="E267" i="3"/>
  <c r="C267" i="3"/>
  <c r="G267" i="3"/>
  <c r="J252" i="2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M266" i="3" l="1"/>
  <c r="I267" i="3"/>
  <c r="K267" i="3" s="1"/>
  <c r="B269" i="3"/>
  <c r="F268" i="3"/>
  <c r="H268" i="3"/>
  <c r="D268" i="3"/>
  <c r="G268" i="3"/>
  <c r="C268" i="3"/>
  <c r="E268" i="3"/>
  <c r="J267" i="3"/>
  <c r="L267" i="3" s="1"/>
  <c r="T266" i="3"/>
  <c r="M252" i="2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T267" i="3" l="1"/>
  <c r="B270" i="3"/>
  <c r="F269" i="3"/>
  <c r="H269" i="3"/>
  <c r="D269" i="3"/>
  <c r="C269" i="3"/>
  <c r="E269" i="3"/>
  <c r="G269" i="3"/>
  <c r="J268" i="3"/>
  <c r="L268" i="3" s="1"/>
  <c r="M267" i="3"/>
  <c r="I268" i="3"/>
  <c r="K268" i="3" s="1"/>
  <c r="M253" i="2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J269" i="3" l="1"/>
  <c r="L269" i="3" s="1"/>
  <c r="M268" i="3"/>
  <c r="B271" i="3"/>
  <c r="F270" i="3"/>
  <c r="H270" i="3"/>
  <c r="D270" i="3"/>
  <c r="C270" i="3"/>
  <c r="G270" i="3"/>
  <c r="E270" i="3"/>
  <c r="I269" i="3"/>
  <c r="K269" i="3" s="1"/>
  <c r="M269" i="3" s="1"/>
  <c r="T268" i="3"/>
  <c r="U254" i="2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I270" i="3" l="1"/>
  <c r="K270" i="3" s="1"/>
  <c r="B272" i="3"/>
  <c r="H271" i="3"/>
  <c r="F271" i="3"/>
  <c r="D271" i="3"/>
  <c r="J271" i="3" s="1"/>
  <c r="L271" i="3" s="1"/>
  <c r="G271" i="3"/>
  <c r="C271" i="3"/>
  <c r="E271" i="3"/>
  <c r="T269" i="3"/>
  <c r="J270" i="3"/>
  <c r="L270" i="3" s="1"/>
  <c r="J256" i="2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s="1"/>
  <c r="L257" i="2" s="1"/>
  <c r="T270" i="3" l="1"/>
  <c r="I271" i="3"/>
  <c r="K271" i="3" s="1"/>
  <c r="M271" i="3" s="1"/>
  <c r="M270" i="3"/>
  <c r="B273" i="3"/>
  <c r="F272" i="3"/>
  <c r="H272" i="3"/>
  <c r="D272" i="3"/>
  <c r="J272" i="3" s="1"/>
  <c r="L272" i="3" s="1"/>
  <c r="C272" i="3"/>
  <c r="G272" i="3"/>
  <c r="E272" i="3"/>
  <c r="M256" i="2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I272" i="3" l="1"/>
  <c r="K272" i="3" s="1"/>
  <c r="M272" i="3" s="1"/>
  <c r="T271" i="3"/>
  <c r="B274" i="3"/>
  <c r="F273" i="3"/>
  <c r="H273" i="3"/>
  <c r="D273" i="3"/>
  <c r="J273" i="3" s="1"/>
  <c r="L273" i="3" s="1"/>
  <c r="C273" i="3"/>
  <c r="E273" i="3"/>
  <c r="G273" i="3"/>
  <c r="U257" i="2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I273" i="3" l="1"/>
  <c r="K273" i="3" s="1"/>
  <c r="M273" i="3" s="1"/>
  <c r="T272" i="3"/>
  <c r="B275" i="3"/>
  <c r="F274" i="3"/>
  <c r="H274" i="3"/>
  <c r="D274" i="3"/>
  <c r="G274" i="3"/>
  <c r="C274" i="3"/>
  <c r="E274" i="3"/>
  <c r="J259" i="2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I274" i="3" l="1"/>
  <c r="K274" i="3" s="1"/>
  <c r="B276" i="3"/>
  <c r="H275" i="3"/>
  <c r="F275" i="3"/>
  <c r="D275" i="3"/>
  <c r="J275" i="3" s="1"/>
  <c r="L275" i="3" s="1"/>
  <c r="G275" i="3"/>
  <c r="C275" i="3"/>
  <c r="E275" i="3"/>
  <c r="J274" i="3"/>
  <c r="L274" i="3" s="1"/>
  <c r="T273" i="3"/>
  <c r="J260" i="2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T274" i="3" l="1"/>
  <c r="I275" i="3"/>
  <c r="K275" i="3" s="1"/>
  <c r="M275" i="3" s="1"/>
  <c r="M274" i="3"/>
  <c r="B277" i="3"/>
  <c r="F276" i="3"/>
  <c r="H276" i="3"/>
  <c r="D276" i="3"/>
  <c r="C276" i="3"/>
  <c r="G276" i="3"/>
  <c r="E276" i="3"/>
  <c r="J261" i="2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B278" i="3" l="1"/>
  <c r="F277" i="3"/>
  <c r="H277" i="3"/>
  <c r="D277" i="3"/>
  <c r="G277" i="3"/>
  <c r="C277" i="3"/>
  <c r="E277" i="3"/>
  <c r="J276" i="3"/>
  <c r="L276" i="3" s="1"/>
  <c r="T275" i="3"/>
  <c r="I276" i="3"/>
  <c r="K276" i="3" s="1"/>
  <c r="J262" i="2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77" i="3" l="1"/>
  <c r="L277" i="3" s="1"/>
  <c r="B279" i="3"/>
  <c r="F278" i="3"/>
  <c r="H278" i="3"/>
  <c r="D278" i="3"/>
  <c r="J278" i="3" s="1"/>
  <c r="L278" i="3" s="1"/>
  <c r="C278" i="3"/>
  <c r="G278" i="3"/>
  <c r="E278" i="3"/>
  <c r="M276" i="3"/>
  <c r="I277" i="3"/>
  <c r="K277" i="3" s="1"/>
  <c r="M277" i="3" s="1"/>
  <c r="T276" i="3"/>
  <c r="J263" i="2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B280" i="3" l="1"/>
  <c r="H279" i="3"/>
  <c r="F279" i="3"/>
  <c r="D279" i="3"/>
  <c r="G279" i="3"/>
  <c r="E279" i="3"/>
  <c r="C279" i="3"/>
  <c r="I278" i="3"/>
  <c r="K278" i="3" s="1"/>
  <c r="M278" i="3" s="1"/>
  <c r="T277" i="3"/>
  <c r="U263" i="2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I279" i="3" l="1"/>
  <c r="K279" i="3" s="1"/>
  <c r="B281" i="3"/>
  <c r="F280" i="3"/>
  <c r="H280" i="3"/>
  <c r="D280" i="3"/>
  <c r="J280" i="3" s="1"/>
  <c r="L280" i="3" s="1"/>
  <c r="G280" i="3"/>
  <c r="C280" i="3"/>
  <c r="E280" i="3"/>
  <c r="J279" i="3"/>
  <c r="L279" i="3" s="1"/>
  <c r="T278" i="3"/>
  <c r="J265" i="2"/>
  <c r="L265" i="2" s="1"/>
  <c r="U264" i="2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I280" i="3" l="1"/>
  <c r="K280" i="3" s="1"/>
  <c r="M280" i="3" s="1"/>
  <c r="T279" i="3"/>
  <c r="M279" i="3"/>
  <c r="B282" i="3"/>
  <c r="F281" i="3"/>
  <c r="H281" i="3"/>
  <c r="D281" i="3"/>
  <c r="E281" i="3"/>
  <c r="C281" i="3"/>
  <c r="G281" i="3"/>
  <c r="J266" i="2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81" i="3" l="1"/>
  <c r="L281" i="3" s="1"/>
  <c r="T280" i="3"/>
  <c r="B283" i="3"/>
  <c r="F282" i="3"/>
  <c r="H282" i="3"/>
  <c r="D282" i="3"/>
  <c r="C282" i="3"/>
  <c r="G282" i="3"/>
  <c r="E282" i="3"/>
  <c r="I281" i="3"/>
  <c r="K281" i="3" s="1"/>
  <c r="M281" i="3" s="1"/>
  <c r="J267" i="2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B284" i="3" l="1"/>
  <c r="H283" i="3"/>
  <c r="F283" i="3"/>
  <c r="D283" i="3"/>
  <c r="J283" i="3" s="1"/>
  <c r="L283" i="3" s="1"/>
  <c r="C283" i="3"/>
  <c r="G283" i="3"/>
  <c r="E283" i="3"/>
  <c r="J282" i="3"/>
  <c r="L282" i="3" s="1"/>
  <c r="I282" i="3"/>
  <c r="K282" i="3" s="1"/>
  <c r="T281" i="3"/>
  <c r="M267" i="2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82" i="3" l="1"/>
  <c r="T282" i="3"/>
  <c r="I283" i="3"/>
  <c r="K283" i="3" s="1"/>
  <c r="M283" i="3" s="1"/>
  <c r="B285" i="3"/>
  <c r="F284" i="3"/>
  <c r="H284" i="3"/>
  <c r="D284" i="3"/>
  <c r="G284" i="3"/>
  <c r="E284" i="3"/>
  <c r="C284" i="3"/>
  <c r="M268" i="2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B286" i="3" l="1"/>
  <c r="F285" i="3"/>
  <c r="H285" i="3"/>
  <c r="D285" i="3"/>
  <c r="C285" i="3"/>
  <c r="G285" i="3"/>
  <c r="E285" i="3"/>
  <c r="J284" i="3"/>
  <c r="L284" i="3" s="1"/>
  <c r="T283" i="3"/>
  <c r="I284" i="3"/>
  <c r="K284" i="3" s="1"/>
  <c r="M269" i="2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85" i="3" l="1"/>
  <c r="L285" i="3" s="1"/>
  <c r="B287" i="3"/>
  <c r="F286" i="3"/>
  <c r="H286" i="3"/>
  <c r="D286" i="3"/>
  <c r="J286" i="3" s="1"/>
  <c r="L286" i="3" s="1"/>
  <c r="C286" i="3"/>
  <c r="G286" i="3"/>
  <c r="E286" i="3"/>
  <c r="M284" i="3"/>
  <c r="I285" i="3"/>
  <c r="K285" i="3" s="1"/>
  <c r="M285" i="3" s="1"/>
  <c r="T284" i="3"/>
  <c r="J271" i="2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B288" i="3" l="1"/>
  <c r="H287" i="3"/>
  <c r="F287" i="3"/>
  <c r="D287" i="3"/>
  <c r="G287" i="3"/>
  <c r="E287" i="3"/>
  <c r="C287" i="3"/>
  <c r="I286" i="3"/>
  <c r="K286" i="3" s="1"/>
  <c r="M286" i="3" s="1"/>
  <c r="T285" i="3"/>
  <c r="M271" i="2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87" i="3" l="1"/>
  <c r="L287" i="3" s="1"/>
  <c r="I287" i="3"/>
  <c r="K287" i="3" s="1"/>
  <c r="B289" i="3"/>
  <c r="F288" i="3"/>
  <c r="H288" i="3"/>
  <c r="D288" i="3"/>
  <c r="J288" i="3" s="1"/>
  <c r="L288" i="3" s="1"/>
  <c r="C288" i="3"/>
  <c r="G288" i="3"/>
  <c r="E288" i="3"/>
  <c r="T286" i="3"/>
  <c r="J273" i="2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M287" i="3" l="1"/>
  <c r="I288" i="3"/>
  <c r="K288" i="3" s="1"/>
  <c r="M288" i="3" s="1"/>
  <c r="T287" i="3"/>
  <c r="B290" i="3"/>
  <c r="F289" i="3"/>
  <c r="H289" i="3"/>
  <c r="D289" i="3"/>
  <c r="G289" i="3"/>
  <c r="C289" i="3"/>
  <c r="E289" i="3"/>
  <c r="J274" i="2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89" i="3" l="1"/>
  <c r="L289" i="3" s="1"/>
  <c r="I289" i="3"/>
  <c r="K289" i="3" s="1"/>
  <c r="T288" i="3"/>
  <c r="B291" i="3"/>
  <c r="F290" i="3"/>
  <c r="H290" i="3"/>
  <c r="D290" i="3"/>
  <c r="J290" i="3" s="1"/>
  <c r="L290" i="3" s="1"/>
  <c r="G290" i="3"/>
  <c r="C290" i="3"/>
  <c r="E290" i="3"/>
  <c r="J275" i="2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s="1"/>
  <c r="L276" i="2" s="1"/>
  <c r="M289" i="3" l="1"/>
  <c r="T289" i="3"/>
  <c r="I290" i="3"/>
  <c r="K290" i="3" s="1"/>
  <c r="M290" i="3" s="1"/>
  <c r="B292" i="3"/>
  <c r="H291" i="3"/>
  <c r="F291" i="3"/>
  <c r="D291" i="3"/>
  <c r="G291" i="3"/>
  <c r="E291" i="3"/>
  <c r="C291" i="3"/>
  <c r="M275" i="2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91" i="3" l="1"/>
  <c r="L291" i="3" s="1"/>
  <c r="T290" i="3"/>
  <c r="I291" i="3"/>
  <c r="K291" i="3" s="1"/>
  <c r="M291" i="3" s="1"/>
  <c r="B293" i="3"/>
  <c r="F292" i="3"/>
  <c r="H292" i="3"/>
  <c r="D292" i="3"/>
  <c r="C292" i="3"/>
  <c r="G292" i="3"/>
  <c r="E292" i="3"/>
  <c r="J277" i="2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T291" i="3" l="1"/>
  <c r="I292" i="3"/>
  <c r="K292" i="3" s="1"/>
  <c r="B294" i="3"/>
  <c r="F293" i="3"/>
  <c r="H293" i="3"/>
  <c r="D293" i="3"/>
  <c r="J293" i="3" s="1"/>
  <c r="L293" i="3" s="1"/>
  <c r="C293" i="3"/>
  <c r="G293" i="3"/>
  <c r="E293" i="3"/>
  <c r="J292" i="3"/>
  <c r="L292" i="3" s="1"/>
  <c r="M277" i="2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M292" i="3" l="1"/>
  <c r="I293" i="3"/>
  <c r="K293" i="3" s="1"/>
  <c r="M293" i="3" s="1"/>
  <c r="B295" i="3"/>
  <c r="F294" i="3"/>
  <c r="H294" i="3"/>
  <c r="D294" i="3"/>
  <c r="C294" i="3"/>
  <c r="G294" i="3"/>
  <c r="E294" i="3"/>
  <c r="T292" i="3"/>
  <c r="U278" i="2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I294" i="3" l="1"/>
  <c r="K294" i="3" s="1"/>
  <c r="B296" i="3"/>
  <c r="H295" i="3"/>
  <c r="F295" i="3"/>
  <c r="D295" i="3"/>
  <c r="C295" i="3"/>
  <c r="G295" i="3"/>
  <c r="E295" i="3"/>
  <c r="J294" i="3"/>
  <c r="L294" i="3" s="1"/>
  <c r="T293" i="3"/>
  <c r="U279" i="2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95" i="3" l="1"/>
  <c r="L295" i="3" s="1"/>
  <c r="M294" i="3"/>
  <c r="I295" i="3"/>
  <c r="K295" i="3" s="1"/>
  <c r="M295" i="3" s="1"/>
  <c r="B297" i="3"/>
  <c r="F296" i="3"/>
  <c r="H296" i="3"/>
  <c r="D296" i="3"/>
  <c r="G296" i="3"/>
  <c r="C296" i="3"/>
  <c r="E296" i="3"/>
  <c r="T294" i="3"/>
  <c r="J281" i="2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I296" i="3" l="1"/>
  <c r="K296" i="3" s="1"/>
  <c r="B298" i="3"/>
  <c r="F297" i="3"/>
  <c r="H297" i="3"/>
  <c r="D297" i="3"/>
  <c r="J297" i="3" s="1"/>
  <c r="L297" i="3" s="1"/>
  <c r="G297" i="3"/>
  <c r="C297" i="3"/>
  <c r="E297" i="3"/>
  <c r="T295" i="3"/>
  <c r="J296" i="3"/>
  <c r="L296" i="3" s="1"/>
  <c r="M281" i="2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I297" i="3" l="1"/>
  <c r="K297" i="3" s="1"/>
  <c r="M297" i="3" s="1"/>
  <c r="T296" i="3"/>
  <c r="M296" i="3"/>
  <c r="F298" i="3"/>
  <c r="H298" i="3"/>
  <c r="D298" i="3"/>
  <c r="B299" i="3"/>
  <c r="C298" i="3"/>
  <c r="G298" i="3"/>
  <c r="E298" i="3"/>
  <c r="U282" i="2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T297" i="3" l="1"/>
  <c r="J298" i="3"/>
  <c r="L298" i="3" s="1"/>
  <c r="I298" i="3"/>
  <c r="K298" i="3" s="1"/>
  <c r="M298" i="3" s="1"/>
  <c r="B300" i="3"/>
  <c r="H299" i="3"/>
  <c r="F299" i="3"/>
  <c r="D299" i="3"/>
  <c r="C299" i="3"/>
  <c r="G299" i="3"/>
  <c r="E299" i="3"/>
  <c r="M283" i="2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99" i="3" l="1"/>
  <c r="L299" i="3" s="1"/>
  <c r="I299" i="3"/>
  <c r="K299" i="3" s="1"/>
  <c r="M299" i="3" s="1"/>
  <c r="B301" i="3"/>
  <c r="F300" i="3"/>
  <c r="H300" i="3"/>
  <c r="D300" i="3"/>
  <c r="G300" i="3"/>
  <c r="E300" i="3"/>
  <c r="C300" i="3"/>
  <c r="T298" i="3"/>
  <c r="J285" i="2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I300" i="3" l="1"/>
  <c r="K300" i="3" s="1"/>
  <c r="T299" i="3"/>
  <c r="B302" i="3"/>
  <c r="F301" i="3"/>
  <c r="H301" i="3"/>
  <c r="D301" i="3"/>
  <c r="C301" i="3"/>
  <c r="G301" i="3"/>
  <c r="E301" i="3"/>
  <c r="J300" i="3"/>
  <c r="L300" i="3" s="1"/>
  <c r="U285" i="2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M300" i="3" l="1"/>
  <c r="I301" i="3"/>
  <c r="K301" i="3" s="1"/>
  <c r="B303" i="3"/>
  <c r="F302" i="3"/>
  <c r="H302" i="3"/>
  <c r="D302" i="3"/>
  <c r="C302" i="3"/>
  <c r="G302" i="3"/>
  <c r="E302" i="3"/>
  <c r="J301" i="3"/>
  <c r="L301" i="3" s="1"/>
  <c r="T300" i="3"/>
  <c r="U286" i="2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J302" i="3" l="1"/>
  <c r="L302" i="3" s="1"/>
  <c r="I302" i="3"/>
  <c r="K302" i="3" s="1"/>
  <c r="M302" i="3" s="1"/>
  <c r="T301" i="3"/>
  <c r="M301" i="3"/>
  <c r="B304" i="3"/>
  <c r="H303" i="3"/>
  <c r="F303" i="3"/>
  <c r="D303" i="3"/>
  <c r="C303" i="3"/>
  <c r="G303" i="3"/>
  <c r="E303" i="3"/>
  <c r="M287" i="2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I303" i="3" l="1"/>
  <c r="K303" i="3" s="1"/>
  <c r="T302" i="3"/>
  <c r="B305" i="3"/>
  <c r="F304" i="3"/>
  <c r="H304" i="3"/>
  <c r="D304" i="3"/>
  <c r="C304" i="3"/>
  <c r="G304" i="3"/>
  <c r="E304" i="3"/>
  <c r="J303" i="3"/>
  <c r="L303" i="3" s="1"/>
  <c r="J289" i="2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M303" i="3" l="1"/>
  <c r="I304" i="3"/>
  <c r="K304" i="3" s="1"/>
  <c r="B306" i="3"/>
  <c r="F305" i="3"/>
  <c r="H305" i="3"/>
  <c r="D305" i="3"/>
  <c r="C305" i="3"/>
  <c r="G305" i="3"/>
  <c r="E305" i="3"/>
  <c r="J304" i="3"/>
  <c r="L304" i="3" s="1"/>
  <c r="T303" i="3"/>
  <c r="J290" i="2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J305" i="3" l="1"/>
  <c r="L305" i="3" s="1"/>
  <c r="I305" i="3"/>
  <c r="K305" i="3" s="1"/>
  <c r="M305" i="3" s="1"/>
  <c r="T304" i="3"/>
  <c r="B307" i="3"/>
  <c r="F306" i="3"/>
  <c r="H306" i="3"/>
  <c r="D306" i="3"/>
  <c r="G306" i="3"/>
  <c r="C306" i="3"/>
  <c r="E306" i="3"/>
  <c r="M304" i="3"/>
  <c r="U290" i="2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J306" i="3" l="1"/>
  <c r="L306" i="3" s="1"/>
  <c r="I306" i="3"/>
  <c r="K306" i="3" s="1"/>
  <c r="M306" i="3" s="1"/>
  <c r="T305" i="3"/>
  <c r="B308" i="3"/>
  <c r="H307" i="3"/>
  <c r="F307" i="3"/>
  <c r="D307" i="3"/>
  <c r="J307" i="3" s="1"/>
  <c r="L307" i="3" s="1"/>
  <c r="C307" i="3"/>
  <c r="G307" i="3"/>
  <c r="E307" i="3"/>
  <c r="M291" i="2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T306" i="3" l="1"/>
  <c r="I307" i="3"/>
  <c r="K307" i="3" s="1"/>
  <c r="M307" i="3" s="1"/>
  <c r="B309" i="3"/>
  <c r="F308" i="3"/>
  <c r="H308" i="3"/>
  <c r="D308" i="3"/>
  <c r="C308" i="3"/>
  <c r="E308" i="3"/>
  <c r="G308" i="3"/>
  <c r="J293" i="2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B310" i="3" l="1"/>
  <c r="F309" i="3"/>
  <c r="H309" i="3"/>
  <c r="D309" i="3"/>
  <c r="J309" i="3" s="1"/>
  <c r="L309" i="3" s="1"/>
  <c r="C309" i="3"/>
  <c r="G309" i="3"/>
  <c r="E309" i="3"/>
  <c r="T307" i="3"/>
  <c r="I308" i="3"/>
  <c r="K308" i="3" s="1"/>
  <c r="J308" i="3"/>
  <c r="L308" i="3" s="1"/>
  <c r="J294" i="2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308" i="3" l="1"/>
  <c r="B311" i="3"/>
  <c r="F310" i="3"/>
  <c r="H310" i="3"/>
  <c r="D310" i="3"/>
  <c r="J310" i="3" s="1"/>
  <c r="L310" i="3" s="1"/>
  <c r="C310" i="3"/>
  <c r="G310" i="3"/>
  <c r="E310" i="3"/>
  <c r="I309" i="3"/>
  <c r="K309" i="3" s="1"/>
  <c r="M309" i="3" s="1"/>
  <c r="T308" i="3"/>
  <c r="M294" i="2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B312" i="3" l="1"/>
  <c r="H311" i="3"/>
  <c r="F311" i="3"/>
  <c r="D311" i="3"/>
  <c r="C311" i="3"/>
  <c r="G311" i="3"/>
  <c r="E311" i="3"/>
  <c r="I310" i="3"/>
  <c r="K310" i="3" s="1"/>
  <c r="M310" i="3" s="1"/>
  <c r="T309" i="3"/>
  <c r="M295" i="2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311" i="3" l="1"/>
  <c r="L311" i="3" s="1"/>
  <c r="I311" i="3"/>
  <c r="K311" i="3" s="1"/>
  <c r="B313" i="3"/>
  <c r="F312" i="3"/>
  <c r="H312" i="3"/>
  <c r="D312" i="3"/>
  <c r="G312" i="3"/>
  <c r="C312" i="3"/>
  <c r="E312" i="3"/>
  <c r="T310" i="3"/>
  <c r="J297" i="2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311" i="3" l="1"/>
  <c r="I312" i="3"/>
  <c r="K312" i="3" s="1"/>
  <c r="J312" i="3"/>
  <c r="L312" i="3" s="1"/>
  <c r="B314" i="3"/>
  <c r="F313" i="3"/>
  <c r="H313" i="3"/>
  <c r="D313" i="3"/>
  <c r="J313" i="3" s="1"/>
  <c r="L313" i="3" s="1"/>
  <c r="G313" i="3"/>
  <c r="C313" i="3"/>
  <c r="E313" i="3"/>
  <c r="T311" i="3"/>
  <c r="M297" i="2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I313" i="3" l="1"/>
  <c r="K313" i="3" s="1"/>
  <c r="M313" i="3" s="1"/>
  <c r="T312" i="3"/>
  <c r="B315" i="3"/>
  <c r="F314" i="3"/>
  <c r="H314" i="3"/>
  <c r="D314" i="3"/>
  <c r="J314" i="3" s="1"/>
  <c r="L314" i="3" s="1"/>
  <c r="C314" i="3"/>
  <c r="G314" i="3"/>
  <c r="E314" i="3"/>
  <c r="M312" i="3"/>
  <c r="J299" i="2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I314" i="3" l="1"/>
  <c r="K314" i="3" s="1"/>
  <c r="M314" i="3" s="1"/>
  <c r="T313" i="3"/>
  <c r="B316" i="3"/>
  <c r="H315" i="3"/>
  <c r="F315" i="3"/>
  <c r="D315" i="3"/>
  <c r="J315" i="3" s="1"/>
  <c r="L315" i="3" s="1"/>
  <c r="C315" i="3"/>
  <c r="G315" i="3"/>
  <c r="E315" i="3"/>
  <c r="M299" i="2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T314" i="3" l="1"/>
  <c r="I315" i="3"/>
  <c r="K315" i="3" s="1"/>
  <c r="M315" i="3" s="1"/>
  <c r="B317" i="3"/>
  <c r="F316" i="3"/>
  <c r="H316" i="3"/>
  <c r="D316" i="3"/>
  <c r="G316" i="3"/>
  <c r="C316" i="3"/>
  <c r="E316" i="3"/>
  <c r="M300" i="2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B318" i="3" l="1"/>
  <c r="F317" i="3"/>
  <c r="H317" i="3"/>
  <c r="D317" i="3"/>
  <c r="C317" i="3"/>
  <c r="G317" i="3"/>
  <c r="E317" i="3"/>
  <c r="T315" i="3"/>
  <c r="I316" i="3"/>
  <c r="K316" i="3" s="1"/>
  <c r="J316" i="3"/>
  <c r="L316" i="3" s="1"/>
  <c r="M301" i="2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16" i="3" l="1"/>
  <c r="J317" i="3"/>
  <c r="L317" i="3" s="1"/>
  <c r="B319" i="3"/>
  <c r="F318" i="3"/>
  <c r="H318" i="3"/>
  <c r="D318" i="3"/>
  <c r="J318" i="3" s="1"/>
  <c r="L318" i="3" s="1"/>
  <c r="C318" i="3"/>
  <c r="G318" i="3"/>
  <c r="E318" i="3"/>
  <c r="I317" i="3"/>
  <c r="K317" i="3" s="1"/>
  <c r="T316" i="3"/>
  <c r="M302" i="2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M317" i="3" l="1"/>
  <c r="B320" i="3"/>
  <c r="H319" i="3"/>
  <c r="F319" i="3"/>
  <c r="D319" i="3"/>
  <c r="J319" i="3" s="1"/>
  <c r="L319" i="3" s="1"/>
  <c r="G319" i="3"/>
  <c r="C319" i="3"/>
  <c r="E319" i="3"/>
  <c r="I318" i="3"/>
  <c r="K318" i="3" s="1"/>
  <c r="M318" i="3" s="1"/>
  <c r="T317" i="3"/>
  <c r="J304" i="2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I319" i="3" l="1"/>
  <c r="K319" i="3" s="1"/>
  <c r="M319" i="3" s="1"/>
  <c r="B321" i="3"/>
  <c r="F320" i="3"/>
  <c r="H320" i="3"/>
  <c r="D320" i="3"/>
  <c r="J320" i="3" s="1"/>
  <c r="L320" i="3" s="1"/>
  <c r="C320" i="3"/>
  <c r="G320" i="3"/>
  <c r="E320" i="3"/>
  <c r="T318" i="3"/>
  <c r="J305" i="2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T319" i="3" l="1"/>
  <c r="I320" i="3"/>
  <c r="K320" i="3" s="1"/>
  <c r="M320" i="3" s="1"/>
  <c r="B322" i="3"/>
  <c r="F321" i="3"/>
  <c r="H321" i="3"/>
  <c r="D321" i="3"/>
  <c r="J321" i="3" s="1"/>
  <c r="L321" i="3" s="1"/>
  <c r="G321" i="3"/>
  <c r="C321" i="3"/>
  <c r="E321" i="3"/>
  <c r="U305" i="2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B323" i="3" l="1"/>
  <c r="F322" i="3"/>
  <c r="H322" i="3"/>
  <c r="D322" i="3"/>
  <c r="J322" i="3" s="1"/>
  <c r="L322" i="3" s="1"/>
  <c r="G322" i="3"/>
  <c r="C322" i="3"/>
  <c r="E322" i="3"/>
  <c r="I321" i="3"/>
  <c r="K321" i="3" s="1"/>
  <c r="M321" i="3" s="1"/>
  <c r="T320" i="3"/>
  <c r="U306" i="2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B324" i="3" l="1"/>
  <c r="H323" i="3"/>
  <c r="F323" i="3"/>
  <c r="D323" i="3"/>
  <c r="C323" i="3"/>
  <c r="G323" i="3"/>
  <c r="E323" i="3"/>
  <c r="I322" i="3"/>
  <c r="K322" i="3" s="1"/>
  <c r="M322" i="3" s="1"/>
  <c r="T321" i="3"/>
  <c r="J308" i="2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J323" i="3" l="1"/>
  <c r="L323" i="3" s="1"/>
  <c r="I323" i="3"/>
  <c r="K323" i="3" s="1"/>
  <c r="M323" i="3" s="1"/>
  <c r="B325" i="3"/>
  <c r="F324" i="3"/>
  <c r="H324" i="3"/>
  <c r="D324" i="3"/>
  <c r="C324" i="3"/>
  <c r="G324" i="3"/>
  <c r="E324" i="3"/>
  <c r="T322" i="3"/>
  <c r="M308" i="2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J324" i="3" l="1"/>
  <c r="L324" i="3" s="1"/>
  <c r="I324" i="3"/>
  <c r="K324" i="3" s="1"/>
  <c r="M324" i="3" s="1"/>
  <c r="B326" i="3"/>
  <c r="F325" i="3"/>
  <c r="H325" i="3"/>
  <c r="D325" i="3"/>
  <c r="C325" i="3"/>
  <c r="E325" i="3"/>
  <c r="G325" i="3"/>
  <c r="T323" i="3"/>
  <c r="U309" i="2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I325" i="3" l="1"/>
  <c r="K325" i="3" s="1"/>
  <c r="T324" i="3"/>
  <c r="B327" i="3"/>
  <c r="F326" i="3"/>
  <c r="H326" i="3"/>
  <c r="D326" i="3"/>
  <c r="C326" i="3"/>
  <c r="G326" i="3"/>
  <c r="E326" i="3"/>
  <c r="J325" i="3"/>
  <c r="L325" i="3" s="1"/>
  <c r="U310" i="2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M325" i="3" l="1"/>
  <c r="I326" i="3"/>
  <c r="K326" i="3" s="1"/>
  <c r="B328" i="3"/>
  <c r="H327" i="3"/>
  <c r="F327" i="3"/>
  <c r="D327" i="3"/>
  <c r="C327" i="3"/>
  <c r="G327" i="3"/>
  <c r="E327" i="3"/>
  <c r="J326" i="3"/>
  <c r="L326" i="3" s="1"/>
  <c r="T325" i="3"/>
  <c r="J312" i="2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T326" i="3" l="1"/>
  <c r="I327" i="3"/>
  <c r="K327" i="3" s="1"/>
  <c r="B329" i="3"/>
  <c r="F328" i="3"/>
  <c r="H328" i="3"/>
  <c r="D328" i="3"/>
  <c r="G328" i="3"/>
  <c r="C328" i="3"/>
  <c r="E328" i="3"/>
  <c r="J327" i="3"/>
  <c r="L327" i="3" s="1"/>
  <c r="M326" i="3"/>
  <c r="J313" i="2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J328" i="3" l="1"/>
  <c r="L328" i="3" s="1"/>
  <c r="M327" i="3"/>
  <c r="I328" i="3"/>
  <c r="K328" i="3" s="1"/>
  <c r="B330" i="3"/>
  <c r="F329" i="3"/>
  <c r="H329" i="3"/>
  <c r="D329" i="3"/>
  <c r="G329" i="3"/>
  <c r="E329" i="3"/>
  <c r="C329" i="3"/>
  <c r="T327" i="3"/>
  <c r="U313" i="2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M328" i="3" l="1"/>
  <c r="B331" i="3"/>
  <c r="F330" i="3"/>
  <c r="H330" i="3"/>
  <c r="D330" i="3"/>
  <c r="J330" i="3" s="1"/>
  <c r="L330" i="3" s="1"/>
  <c r="G330" i="3"/>
  <c r="C330" i="3"/>
  <c r="E330" i="3"/>
  <c r="J329" i="3"/>
  <c r="L329" i="3" s="1"/>
  <c r="I329" i="3"/>
  <c r="K329" i="3" s="1"/>
  <c r="T328" i="3"/>
  <c r="U314" i="2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29" i="3" l="1"/>
  <c r="B332" i="3"/>
  <c r="H331" i="3"/>
  <c r="F331" i="3"/>
  <c r="D331" i="3"/>
  <c r="G331" i="3"/>
  <c r="E331" i="3"/>
  <c r="C331" i="3"/>
  <c r="I330" i="3"/>
  <c r="K330" i="3" s="1"/>
  <c r="M330" i="3" s="1"/>
  <c r="T329" i="3"/>
  <c r="M315" i="2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I331" i="3" l="1"/>
  <c r="K331" i="3" s="1"/>
  <c r="B333" i="3"/>
  <c r="F332" i="3"/>
  <c r="H332" i="3"/>
  <c r="D332" i="3"/>
  <c r="G332" i="3"/>
  <c r="E332" i="3"/>
  <c r="C332" i="3"/>
  <c r="J331" i="3"/>
  <c r="L331" i="3" s="1"/>
  <c r="T330" i="3"/>
  <c r="J317" i="2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32" i="3" l="1"/>
  <c r="L332" i="3" s="1"/>
  <c r="B334" i="3"/>
  <c r="F333" i="3"/>
  <c r="H333" i="3"/>
  <c r="D333" i="3"/>
  <c r="C333" i="3"/>
  <c r="G333" i="3"/>
  <c r="E333" i="3"/>
  <c r="I332" i="3"/>
  <c r="K332" i="3" s="1"/>
  <c r="M332" i="3" s="1"/>
  <c r="T331" i="3"/>
  <c r="M331" i="3"/>
  <c r="J318" i="2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J333" i="3" l="1"/>
  <c r="L333" i="3" s="1"/>
  <c r="T332" i="3"/>
  <c r="I333" i="3"/>
  <c r="K333" i="3" s="1"/>
  <c r="B335" i="3"/>
  <c r="F334" i="3"/>
  <c r="H334" i="3"/>
  <c r="D334" i="3"/>
  <c r="C334" i="3"/>
  <c r="E334" i="3"/>
  <c r="G334" i="3"/>
  <c r="M318" i="2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33" i="3" l="1"/>
  <c r="B336" i="3"/>
  <c r="H335" i="3"/>
  <c r="F335" i="3"/>
  <c r="D335" i="3"/>
  <c r="G335" i="3"/>
  <c r="C335" i="3"/>
  <c r="E335" i="3"/>
  <c r="J334" i="3"/>
  <c r="L334" i="3" s="1"/>
  <c r="I334" i="3"/>
  <c r="K334" i="3" s="1"/>
  <c r="M334" i="3" s="1"/>
  <c r="T333" i="3"/>
  <c r="M319" i="2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35" i="3" l="1"/>
  <c r="L335" i="3" s="1"/>
  <c r="I335" i="3"/>
  <c r="K335" i="3" s="1"/>
  <c r="M335" i="3" s="1"/>
  <c r="T334" i="3"/>
  <c r="B337" i="3"/>
  <c r="F336" i="3"/>
  <c r="H336" i="3"/>
  <c r="D336" i="3"/>
  <c r="J336" i="3" s="1"/>
  <c r="L336" i="3" s="1"/>
  <c r="C336" i="3"/>
  <c r="G336" i="3"/>
  <c r="E336" i="3"/>
  <c r="J321" i="2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B338" i="3" l="1"/>
  <c r="F337" i="3"/>
  <c r="H337" i="3"/>
  <c r="D337" i="3"/>
  <c r="J337" i="3" s="1"/>
  <c r="L337" i="3" s="1"/>
  <c r="C337" i="3"/>
  <c r="G337" i="3"/>
  <c r="E337" i="3"/>
  <c r="I336" i="3"/>
  <c r="K336" i="3" s="1"/>
  <c r="M336" i="3" s="1"/>
  <c r="T335" i="3"/>
  <c r="J322" i="2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B339" i="3" l="1"/>
  <c r="F338" i="3"/>
  <c r="H338" i="3"/>
  <c r="D338" i="3"/>
  <c r="J338" i="3" s="1"/>
  <c r="L338" i="3" s="1"/>
  <c r="G338" i="3"/>
  <c r="C338" i="3"/>
  <c r="E338" i="3"/>
  <c r="I337" i="3"/>
  <c r="K337" i="3" s="1"/>
  <c r="M337" i="3" s="1"/>
  <c r="T336" i="3"/>
  <c r="J323" i="2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B340" i="3" l="1"/>
  <c r="H339" i="3"/>
  <c r="F339" i="3"/>
  <c r="D339" i="3"/>
  <c r="C339" i="3"/>
  <c r="G339" i="3"/>
  <c r="E339" i="3"/>
  <c r="I338" i="3"/>
  <c r="K338" i="3" s="1"/>
  <c r="M338" i="3" s="1"/>
  <c r="T337" i="3"/>
  <c r="J324" i="2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J339" i="3" l="1"/>
  <c r="L339" i="3" s="1"/>
  <c r="I339" i="3"/>
  <c r="K339" i="3" s="1"/>
  <c r="M339" i="3" s="1"/>
  <c r="B341" i="3"/>
  <c r="F340" i="3"/>
  <c r="H340" i="3"/>
  <c r="D340" i="3"/>
  <c r="J340" i="3" s="1"/>
  <c r="L340" i="3" s="1"/>
  <c r="C340" i="3"/>
  <c r="E340" i="3"/>
  <c r="G340" i="3"/>
  <c r="T338" i="3"/>
  <c r="U324" i="2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I340" i="3" l="1"/>
  <c r="K340" i="3" s="1"/>
  <c r="M340" i="3" s="1"/>
  <c r="B342" i="3"/>
  <c r="F341" i="3"/>
  <c r="H341" i="3"/>
  <c r="D341" i="3"/>
  <c r="C341" i="3"/>
  <c r="G341" i="3"/>
  <c r="E341" i="3"/>
  <c r="T339" i="3"/>
  <c r="J326" i="2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41" i="3" l="1"/>
  <c r="L341" i="3" s="1"/>
  <c r="I341" i="3"/>
  <c r="K341" i="3" s="1"/>
  <c r="B343" i="3"/>
  <c r="F342" i="3"/>
  <c r="H342" i="3"/>
  <c r="D342" i="3"/>
  <c r="J342" i="3" s="1"/>
  <c r="L342" i="3" s="1"/>
  <c r="C342" i="3"/>
  <c r="G342" i="3"/>
  <c r="E342" i="3"/>
  <c r="T340" i="3"/>
  <c r="J327" i="2"/>
  <c r="L327" i="2" s="1"/>
  <c r="U326" i="2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M341" i="3" l="1"/>
  <c r="B344" i="3"/>
  <c r="H343" i="3"/>
  <c r="F343" i="3"/>
  <c r="D343" i="3"/>
  <c r="G343" i="3"/>
  <c r="C343" i="3"/>
  <c r="E343" i="3"/>
  <c r="I342" i="3"/>
  <c r="K342" i="3" s="1"/>
  <c r="M342" i="3" s="1"/>
  <c r="T341" i="3"/>
  <c r="U327" i="2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43" i="3" l="1"/>
  <c r="L343" i="3" s="1"/>
  <c r="T342" i="3"/>
  <c r="I343" i="3"/>
  <c r="K343" i="3" s="1"/>
  <c r="B345" i="3"/>
  <c r="F344" i="3"/>
  <c r="H344" i="3"/>
  <c r="D344" i="3"/>
  <c r="J344" i="3" s="1"/>
  <c r="L344" i="3" s="1"/>
  <c r="G344" i="3"/>
  <c r="C344" i="3"/>
  <c r="E344" i="3"/>
  <c r="J329" i="2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M343" i="3" l="1"/>
  <c r="B346" i="3"/>
  <c r="F345" i="3"/>
  <c r="H345" i="3"/>
  <c r="D345" i="3"/>
  <c r="J345" i="3" s="1"/>
  <c r="L345" i="3" s="1"/>
  <c r="C345" i="3"/>
  <c r="E345" i="3"/>
  <c r="G345" i="3"/>
  <c r="I344" i="3"/>
  <c r="K344" i="3" s="1"/>
  <c r="M344" i="3" s="1"/>
  <c r="T343" i="3"/>
  <c r="J330" i="2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B347" i="3" l="1"/>
  <c r="F346" i="3"/>
  <c r="H346" i="3"/>
  <c r="D346" i="3"/>
  <c r="C346" i="3"/>
  <c r="G346" i="3"/>
  <c r="E346" i="3"/>
  <c r="I345" i="3"/>
  <c r="K345" i="3" s="1"/>
  <c r="M345" i="3" s="1"/>
  <c r="T344" i="3"/>
  <c r="M330" i="2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T345" i="3" l="1"/>
  <c r="J346" i="3"/>
  <c r="L346" i="3" s="1"/>
  <c r="I346" i="3"/>
  <c r="K346" i="3" s="1"/>
  <c r="B348" i="3"/>
  <c r="H347" i="3"/>
  <c r="F347" i="3"/>
  <c r="D347" i="3"/>
  <c r="J347" i="3" s="1"/>
  <c r="L347" i="3" s="1"/>
  <c r="C347" i="3"/>
  <c r="G347" i="3"/>
  <c r="E347" i="3"/>
  <c r="J332" i="2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M346" i="3" l="1"/>
  <c r="I347" i="3"/>
  <c r="K347" i="3" s="1"/>
  <c r="M347" i="3" s="1"/>
  <c r="B349" i="3"/>
  <c r="F348" i="3"/>
  <c r="H348" i="3"/>
  <c r="D348" i="3"/>
  <c r="G348" i="3"/>
  <c r="C348" i="3"/>
  <c r="E348" i="3"/>
  <c r="T346" i="3"/>
  <c r="J333" i="2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48" i="3" l="1"/>
  <c r="L348" i="3" s="1"/>
  <c r="I348" i="3"/>
  <c r="K348" i="3" s="1"/>
  <c r="B350" i="3"/>
  <c r="F349" i="3"/>
  <c r="H349" i="3"/>
  <c r="D349" i="3"/>
  <c r="J349" i="3" s="1"/>
  <c r="L349" i="3" s="1"/>
  <c r="C349" i="3"/>
  <c r="G349" i="3"/>
  <c r="E349" i="3"/>
  <c r="T347" i="3"/>
  <c r="J334" i="2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48" i="3" l="1"/>
  <c r="B351" i="3"/>
  <c r="F350" i="3"/>
  <c r="H350" i="3"/>
  <c r="D350" i="3"/>
  <c r="C350" i="3"/>
  <c r="G350" i="3"/>
  <c r="E350" i="3"/>
  <c r="I349" i="3"/>
  <c r="K349" i="3" s="1"/>
  <c r="M349" i="3" s="1"/>
  <c r="T348" i="3"/>
  <c r="M334" i="2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50" i="3" l="1"/>
  <c r="L350" i="3" s="1"/>
  <c r="T349" i="3"/>
  <c r="I350" i="3"/>
  <c r="K350" i="3" s="1"/>
  <c r="M350" i="3" s="1"/>
  <c r="B352" i="3"/>
  <c r="H351" i="3"/>
  <c r="F351" i="3"/>
  <c r="D351" i="3"/>
  <c r="G351" i="3"/>
  <c r="E351" i="3"/>
  <c r="C351" i="3"/>
  <c r="J336" i="2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B353" i="3" l="1"/>
  <c r="F352" i="3"/>
  <c r="H352" i="3"/>
  <c r="D352" i="3"/>
  <c r="C352" i="3"/>
  <c r="G352" i="3"/>
  <c r="E352" i="3"/>
  <c r="T350" i="3"/>
  <c r="I351" i="3"/>
  <c r="K351" i="3" s="1"/>
  <c r="J351" i="3"/>
  <c r="L351" i="3" s="1"/>
  <c r="T336" i="2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51" i="3" l="1"/>
  <c r="J352" i="3"/>
  <c r="L352" i="3" s="1"/>
  <c r="B354" i="3"/>
  <c r="F353" i="3"/>
  <c r="H353" i="3"/>
  <c r="D353" i="3"/>
  <c r="J353" i="3" s="1"/>
  <c r="L353" i="3" s="1"/>
  <c r="C353" i="3"/>
  <c r="G353" i="3"/>
  <c r="E353" i="3"/>
  <c r="I352" i="3"/>
  <c r="K352" i="3" s="1"/>
  <c r="T351" i="3"/>
  <c r="M337" i="2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52" i="3" l="1"/>
  <c r="B355" i="3"/>
  <c r="F354" i="3"/>
  <c r="H354" i="3"/>
  <c r="D354" i="3"/>
  <c r="J354" i="3" s="1"/>
  <c r="L354" i="3" s="1"/>
  <c r="G354" i="3"/>
  <c r="C354" i="3"/>
  <c r="E354" i="3"/>
  <c r="I353" i="3"/>
  <c r="K353" i="3" s="1"/>
  <c r="M353" i="3" s="1"/>
  <c r="T352" i="3"/>
  <c r="M338" i="2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B356" i="3" l="1"/>
  <c r="H355" i="3"/>
  <c r="F355" i="3"/>
  <c r="D355" i="3"/>
  <c r="J355" i="3" s="1"/>
  <c r="L355" i="3" s="1"/>
  <c r="G355" i="3"/>
  <c r="C355" i="3"/>
  <c r="E355" i="3"/>
  <c r="I354" i="3"/>
  <c r="K354" i="3" s="1"/>
  <c r="M354" i="3" s="1"/>
  <c r="T353" i="3"/>
  <c r="J340" i="2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I355" i="3" l="1"/>
  <c r="K355" i="3" s="1"/>
  <c r="M355" i="3" s="1"/>
  <c r="B357" i="3"/>
  <c r="F356" i="3"/>
  <c r="H356" i="3"/>
  <c r="D356" i="3"/>
  <c r="J356" i="3" s="1"/>
  <c r="L356" i="3" s="1"/>
  <c r="C356" i="3"/>
  <c r="E356" i="3"/>
  <c r="G356" i="3"/>
  <c r="T354" i="3"/>
  <c r="J341" i="2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I356" i="3" l="1"/>
  <c r="K356" i="3" s="1"/>
  <c r="M356" i="3" s="1"/>
  <c r="T355" i="3"/>
  <c r="B358" i="3"/>
  <c r="F357" i="3"/>
  <c r="H357" i="3"/>
  <c r="D357" i="3"/>
  <c r="G357" i="3"/>
  <c r="C357" i="3"/>
  <c r="E357" i="3"/>
  <c r="J342" i="2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I357" i="3" l="1"/>
  <c r="K357" i="3" s="1"/>
  <c r="B359" i="3"/>
  <c r="F358" i="3"/>
  <c r="H358" i="3"/>
  <c r="D358" i="3"/>
  <c r="J358" i="3" s="1"/>
  <c r="L358" i="3" s="1"/>
  <c r="C358" i="3"/>
  <c r="E358" i="3"/>
  <c r="G358" i="3"/>
  <c r="J357" i="3"/>
  <c r="L357" i="3" s="1"/>
  <c r="T356" i="3"/>
  <c r="J343" i="2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I358" i="3" l="1"/>
  <c r="K358" i="3" s="1"/>
  <c r="M358" i="3" s="1"/>
  <c r="T357" i="3"/>
  <c r="B360" i="3"/>
  <c r="H359" i="3"/>
  <c r="F359" i="3"/>
  <c r="D359" i="3"/>
  <c r="C359" i="3"/>
  <c r="G359" i="3"/>
  <c r="E359" i="3"/>
  <c r="M357" i="3"/>
  <c r="M343" i="2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I359" i="3" l="1"/>
  <c r="K359" i="3" s="1"/>
  <c r="B361" i="3"/>
  <c r="F360" i="3"/>
  <c r="H360" i="3"/>
  <c r="D360" i="3"/>
  <c r="J360" i="3" s="1"/>
  <c r="L360" i="3" s="1"/>
  <c r="G360" i="3"/>
  <c r="C360" i="3"/>
  <c r="E360" i="3"/>
  <c r="J359" i="3"/>
  <c r="L359" i="3" s="1"/>
  <c r="T358" i="3"/>
  <c r="M344" i="2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B362" i="3" l="1"/>
  <c r="F361" i="3"/>
  <c r="H361" i="3"/>
  <c r="D361" i="3"/>
  <c r="J361" i="3" s="1"/>
  <c r="L361" i="3" s="1"/>
  <c r="C361" i="3"/>
  <c r="G361" i="3"/>
  <c r="E361" i="3"/>
  <c r="I360" i="3"/>
  <c r="K360" i="3" s="1"/>
  <c r="M360" i="3" s="1"/>
  <c r="T359" i="3"/>
  <c r="M359" i="3"/>
  <c r="J346" i="2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B363" i="3" l="1"/>
  <c r="F362" i="3"/>
  <c r="H362" i="3"/>
  <c r="D362" i="3"/>
  <c r="J362" i="3" s="1"/>
  <c r="L362" i="3" s="1"/>
  <c r="C362" i="3"/>
  <c r="G362" i="3"/>
  <c r="E362" i="3"/>
  <c r="I361" i="3"/>
  <c r="K361" i="3" s="1"/>
  <c r="M361" i="3" s="1"/>
  <c r="T360" i="3"/>
  <c r="U346" i="2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B364" i="3" l="1"/>
  <c r="H363" i="3"/>
  <c r="F363" i="3"/>
  <c r="D363" i="3"/>
  <c r="J363" i="3" s="1"/>
  <c r="L363" i="3" s="1"/>
  <c r="G363" i="3"/>
  <c r="C363" i="3"/>
  <c r="E363" i="3"/>
  <c r="I362" i="3"/>
  <c r="K362" i="3" s="1"/>
  <c r="M362" i="3" s="1"/>
  <c r="T361" i="3"/>
  <c r="J348" i="2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I363" i="3" l="1"/>
  <c r="K363" i="3" s="1"/>
  <c r="M363" i="3" s="1"/>
  <c r="B365" i="3"/>
  <c r="F364" i="3"/>
  <c r="H364" i="3"/>
  <c r="D364" i="3"/>
  <c r="J364" i="3" s="1"/>
  <c r="L364" i="3" s="1"/>
  <c r="G364" i="3"/>
  <c r="C364" i="3"/>
  <c r="E364" i="3"/>
  <c r="T362" i="3"/>
  <c r="J349" i="2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B366" i="3" l="1"/>
  <c r="F365" i="3"/>
  <c r="H365" i="3"/>
  <c r="D365" i="3"/>
  <c r="C365" i="3"/>
  <c r="G365" i="3"/>
  <c r="E365" i="3"/>
  <c r="I364" i="3"/>
  <c r="K364" i="3" s="1"/>
  <c r="M364" i="3" s="1"/>
  <c r="T363" i="3"/>
  <c r="M349" i="2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J365" i="3" l="1"/>
  <c r="L365" i="3" s="1"/>
  <c r="B367" i="3"/>
  <c r="F366" i="3"/>
  <c r="H366" i="3"/>
  <c r="D366" i="3"/>
  <c r="J366" i="3" s="1"/>
  <c r="L366" i="3" s="1"/>
  <c r="C366" i="3"/>
  <c r="G366" i="3"/>
  <c r="E366" i="3"/>
  <c r="I365" i="3"/>
  <c r="K365" i="3" s="1"/>
  <c r="M365" i="3" s="1"/>
  <c r="T364" i="3"/>
  <c r="U350" i="2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B368" i="3" l="1"/>
  <c r="H367" i="3"/>
  <c r="F367" i="3"/>
  <c r="D367" i="3"/>
  <c r="J367" i="3" s="1"/>
  <c r="L367" i="3" s="1"/>
  <c r="C367" i="3"/>
  <c r="G367" i="3"/>
  <c r="E367" i="3"/>
  <c r="I366" i="3"/>
  <c r="K366" i="3" s="1"/>
  <c r="M366" i="3" s="1"/>
  <c r="T365" i="3"/>
  <c r="U351" i="2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I367" i="3" l="1"/>
  <c r="K367" i="3" s="1"/>
  <c r="M367" i="3" s="1"/>
  <c r="B369" i="3"/>
  <c r="F368" i="3"/>
  <c r="H368" i="3"/>
  <c r="D368" i="3"/>
  <c r="C368" i="3"/>
  <c r="G368" i="3"/>
  <c r="E368" i="3"/>
  <c r="T366" i="3"/>
  <c r="J353" i="2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68" i="3" l="1"/>
  <c r="L368" i="3" s="1"/>
  <c r="I368" i="3"/>
  <c r="K368" i="3" s="1"/>
  <c r="B370" i="3"/>
  <c r="F369" i="3"/>
  <c r="H369" i="3"/>
  <c r="D369" i="3"/>
  <c r="J369" i="3" s="1"/>
  <c r="L369" i="3" s="1"/>
  <c r="C369" i="3"/>
  <c r="G369" i="3"/>
  <c r="E369" i="3"/>
  <c r="T367" i="3"/>
  <c r="J354" i="2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M368" i="3" l="1"/>
  <c r="B371" i="3"/>
  <c r="F370" i="3"/>
  <c r="H370" i="3"/>
  <c r="D370" i="3"/>
  <c r="C370" i="3"/>
  <c r="G370" i="3"/>
  <c r="E370" i="3"/>
  <c r="I369" i="3"/>
  <c r="K369" i="3" s="1"/>
  <c r="M369" i="3" s="1"/>
  <c r="T368" i="3"/>
  <c r="J355" i="2"/>
  <c r="L355" i="2" s="1"/>
  <c r="M354" i="2"/>
  <c r="U354" i="2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70" i="3" l="1"/>
  <c r="L370" i="3" s="1"/>
  <c r="T369" i="3"/>
  <c r="I370" i="3"/>
  <c r="K370" i="3" s="1"/>
  <c r="B372" i="3"/>
  <c r="H371" i="3"/>
  <c r="F371" i="3"/>
  <c r="D371" i="3"/>
  <c r="C371" i="3"/>
  <c r="E371" i="3"/>
  <c r="G371" i="3"/>
  <c r="J356" i="2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J371" i="3" l="1"/>
  <c r="L371" i="3" s="1"/>
  <c r="M370" i="3"/>
  <c r="B373" i="3"/>
  <c r="F372" i="3"/>
  <c r="H372" i="3"/>
  <c r="D372" i="3"/>
  <c r="J372" i="3" s="1"/>
  <c r="L372" i="3" s="1"/>
  <c r="C372" i="3"/>
  <c r="G372" i="3"/>
  <c r="E372" i="3"/>
  <c r="I371" i="3"/>
  <c r="K371" i="3" s="1"/>
  <c r="M371" i="3" s="1"/>
  <c r="T370" i="3"/>
  <c r="M356" i="2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I372" i="3" l="1"/>
  <c r="K372" i="3" s="1"/>
  <c r="M372" i="3" s="1"/>
  <c r="T371" i="3"/>
  <c r="B374" i="3"/>
  <c r="F373" i="3"/>
  <c r="H373" i="3"/>
  <c r="D373" i="3"/>
  <c r="G373" i="3"/>
  <c r="C373" i="3"/>
  <c r="E373" i="3"/>
  <c r="M357" i="2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73" i="3" l="1"/>
  <c r="L373" i="3" s="1"/>
  <c r="I373" i="3"/>
  <c r="K373" i="3" s="1"/>
  <c r="M373" i="3" s="1"/>
  <c r="T372" i="3"/>
  <c r="B375" i="3"/>
  <c r="F374" i="3"/>
  <c r="H374" i="3"/>
  <c r="D374" i="3"/>
  <c r="J374" i="3" s="1"/>
  <c r="L374" i="3" s="1"/>
  <c r="C374" i="3"/>
  <c r="G374" i="3"/>
  <c r="E374" i="3"/>
  <c r="J359" i="2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s="1"/>
  <c r="L360" i="2" s="1"/>
  <c r="I374" i="3" l="1"/>
  <c r="K374" i="3" s="1"/>
  <c r="M374" i="3" s="1"/>
  <c r="T373" i="3"/>
  <c r="B376" i="3"/>
  <c r="H375" i="3"/>
  <c r="F375" i="3"/>
  <c r="D375" i="3"/>
  <c r="J375" i="3" s="1"/>
  <c r="L375" i="3" s="1"/>
  <c r="G375" i="3"/>
  <c r="C375" i="3"/>
  <c r="E375" i="3"/>
  <c r="M359" i="2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T374" i="3" l="1"/>
  <c r="I375" i="3"/>
  <c r="K375" i="3" s="1"/>
  <c r="M375" i="3" s="1"/>
  <c r="B377" i="3"/>
  <c r="F376" i="3"/>
  <c r="H376" i="3"/>
  <c r="D376" i="3"/>
  <c r="J376" i="3" s="1"/>
  <c r="L376" i="3" s="1"/>
  <c r="G376" i="3"/>
  <c r="C376" i="3"/>
  <c r="E376" i="3"/>
  <c r="J361" i="2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B378" i="3" l="1"/>
  <c r="F377" i="3"/>
  <c r="H377" i="3"/>
  <c r="D377" i="3"/>
  <c r="J377" i="3" s="1"/>
  <c r="L377" i="3" s="1"/>
  <c r="E377" i="3"/>
  <c r="C377" i="3"/>
  <c r="G377" i="3"/>
  <c r="I376" i="3"/>
  <c r="K376" i="3" s="1"/>
  <c r="M376" i="3" s="1"/>
  <c r="T375" i="3"/>
  <c r="M361" i="2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I377" i="3" l="1"/>
  <c r="K377" i="3" s="1"/>
  <c r="M377" i="3" s="1"/>
  <c r="T376" i="3"/>
  <c r="B379" i="3"/>
  <c r="F378" i="3"/>
  <c r="H378" i="3"/>
  <c r="D378" i="3"/>
  <c r="C378" i="3"/>
  <c r="G378" i="3"/>
  <c r="E378" i="3"/>
  <c r="U362" i="2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I378" i="3" l="1"/>
  <c r="K378" i="3" s="1"/>
  <c r="B380" i="3"/>
  <c r="H379" i="3"/>
  <c r="F379" i="3"/>
  <c r="D379" i="3"/>
  <c r="J379" i="3" s="1"/>
  <c r="L379" i="3" s="1"/>
  <c r="C379" i="3"/>
  <c r="G379" i="3"/>
  <c r="E379" i="3"/>
  <c r="J378" i="3"/>
  <c r="L378" i="3" s="1"/>
  <c r="T377" i="3"/>
  <c r="J364" i="2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B381" i="3" l="1"/>
  <c r="F380" i="3"/>
  <c r="H380" i="3"/>
  <c r="D380" i="3"/>
  <c r="G380" i="3"/>
  <c r="C380" i="3"/>
  <c r="E380" i="3"/>
  <c r="T378" i="3"/>
  <c r="I379" i="3"/>
  <c r="K379" i="3" s="1"/>
  <c r="M379" i="3" s="1"/>
  <c r="M378" i="3"/>
  <c r="M364" i="2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J380" i="3" l="1"/>
  <c r="L380" i="3" s="1"/>
  <c r="I380" i="3"/>
  <c r="K380" i="3" s="1"/>
  <c r="M380" i="3" s="1"/>
  <c r="T379" i="3"/>
  <c r="B382" i="3"/>
  <c r="F381" i="3"/>
  <c r="H381" i="3"/>
  <c r="D381" i="3"/>
  <c r="J381" i="3" s="1"/>
  <c r="L381" i="3" s="1"/>
  <c r="C381" i="3"/>
  <c r="G381" i="3"/>
  <c r="E381" i="3"/>
  <c r="M365" i="2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B383" i="3" l="1"/>
  <c r="F382" i="3"/>
  <c r="H382" i="3"/>
  <c r="D382" i="3"/>
  <c r="J382" i="3" s="1"/>
  <c r="L382" i="3" s="1"/>
  <c r="G382" i="3"/>
  <c r="C382" i="3"/>
  <c r="E382" i="3"/>
  <c r="I381" i="3"/>
  <c r="K381" i="3" s="1"/>
  <c r="M381" i="3" s="1"/>
  <c r="T380" i="3"/>
  <c r="U366" i="2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B384" i="3" l="1"/>
  <c r="H383" i="3"/>
  <c r="F383" i="3"/>
  <c r="D383" i="3"/>
  <c r="J383" i="3" s="1"/>
  <c r="L383" i="3" s="1"/>
  <c r="C383" i="3"/>
  <c r="G383" i="3"/>
  <c r="E383" i="3"/>
  <c r="I382" i="3"/>
  <c r="K382" i="3" s="1"/>
  <c r="M382" i="3" s="1"/>
  <c r="T381" i="3"/>
  <c r="M367" i="2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I383" i="3" l="1"/>
  <c r="K383" i="3" s="1"/>
  <c r="M383" i="3" s="1"/>
  <c r="B385" i="3"/>
  <c r="F384" i="3"/>
  <c r="H384" i="3"/>
  <c r="D384" i="3"/>
  <c r="C384" i="3"/>
  <c r="G384" i="3"/>
  <c r="E384" i="3"/>
  <c r="T382" i="3"/>
  <c r="U368" i="2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84" i="3" l="1"/>
  <c r="L384" i="3" s="1"/>
  <c r="I384" i="3"/>
  <c r="K384" i="3" s="1"/>
  <c r="B386" i="3"/>
  <c r="F385" i="3"/>
  <c r="H385" i="3"/>
  <c r="D385" i="3"/>
  <c r="J385" i="3" s="1"/>
  <c r="L385" i="3" s="1"/>
  <c r="G385" i="3"/>
  <c r="C385" i="3"/>
  <c r="E385" i="3"/>
  <c r="T383" i="3"/>
  <c r="J370" i="2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84" i="3" l="1"/>
  <c r="B387" i="3"/>
  <c r="F386" i="3"/>
  <c r="H386" i="3"/>
  <c r="D386" i="3"/>
  <c r="G386" i="3"/>
  <c r="E386" i="3"/>
  <c r="C386" i="3"/>
  <c r="I385" i="3"/>
  <c r="K385" i="3" s="1"/>
  <c r="M385" i="3" s="1"/>
  <c r="T384" i="3"/>
  <c r="M370" i="2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86" i="3" l="1"/>
  <c r="L386" i="3" s="1"/>
  <c r="B388" i="3"/>
  <c r="H387" i="3"/>
  <c r="F387" i="3"/>
  <c r="D387" i="3"/>
  <c r="J387" i="3" s="1"/>
  <c r="L387" i="3" s="1"/>
  <c r="C387" i="3"/>
  <c r="G387" i="3"/>
  <c r="E387" i="3"/>
  <c r="I386" i="3"/>
  <c r="K386" i="3" s="1"/>
  <c r="M386" i="3" s="1"/>
  <c r="T385" i="3"/>
  <c r="J372" i="2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I387" i="3" l="1"/>
  <c r="K387" i="3" s="1"/>
  <c r="M387" i="3" s="1"/>
  <c r="B389" i="3"/>
  <c r="F388" i="3"/>
  <c r="H388" i="3"/>
  <c r="D388" i="3"/>
  <c r="C388" i="3"/>
  <c r="G388" i="3"/>
  <c r="E388" i="3"/>
  <c r="T386" i="3"/>
  <c r="J373" i="2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J388" i="3" l="1"/>
  <c r="L388" i="3" s="1"/>
  <c r="I388" i="3"/>
  <c r="K388" i="3" s="1"/>
  <c r="B390" i="3"/>
  <c r="F389" i="3"/>
  <c r="H389" i="3"/>
  <c r="D389" i="3"/>
  <c r="J389" i="3" s="1"/>
  <c r="L389" i="3" s="1"/>
  <c r="C389" i="3"/>
  <c r="G389" i="3"/>
  <c r="E389" i="3"/>
  <c r="T387" i="3"/>
  <c r="U373" i="2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M388" i="3" l="1"/>
  <c r="I389" i="3"/>
  <c r="K389" i="3" s="1"/>
  <c r="M389" i="3" s="1"/>
  <c r="T388" i="3"/>
  <c r="B391" i="3"/>
  <c r="F390" i="3"/>
  <c r="H390" i="3"/>
  <c r="D390" i="3"/>
  <c r="J390" i="3" s="1"/>
  <c r="L390" i="3" s="1"/>
  <c r="C390" i="3"/>
  <c r="G390" i="3"/>
  <c r="E390" i="3"/>
  <c r="J375" i="2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I390" i="3" l="1"/>
  <c r="K390" i="3" s="1"/>
  <c r="M390" i="3" s="1"/>
  <c r="T389" i="3"/>
  <c r="B392" i="3"/>
  <c r="H391" i="3"/>
  <c r="F391" i="3"/>
  <c r="D391" i="3"/>
  <c r="J391" i="3" s="1"/>
  <c r="L391" i="3" s="1"/>
  <c r="C391" i="3"/>
  <c r="G391" i="3"/>
  <c r="E391" i="3"/>
  <c r="M375" i="2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T390" i="3" l="1"/>
  <c r="I391" i="3"/>
  <c r="K391" i="3" s="1"/>
  <c r="M391" i="3" s="1"/>
  <c r="B393" i="3"/>
  <c r="F392" i="3"/>
  <c r="H392" i="3"/>
  <c r="D392" i="3"/>
  <c r="J392" i="3" s="1"/>
  <c r="L392" i="3" s="1"/>
  <c r="G392" i="3"/>
  <c r="C392" i="3"/>
  <c r="E392" i="3"/>
  <c r="J377" i="2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B394" i="3" l="1"/>
  <c r="F393" i="3"/>
  <c r="H393" i="3"/>
  <c r="D393" i="3"/>
  <c r="C393" i="3"/>
  <c r="G393" i="3"/>
  <c r="E393" i="3"/>
  <c r="I392" i="3"/>
  <c r="K392" i="3" s="1"/>
  <c r="M392" i="3" s="1"/>
  <c r="T391" i="3"/>
  <c r="J378" i="2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J393" i="3" l="1"/>
  <c r="L393" i="3" s="1"/>
  <c r="B395" i="3"/>
  <c r="F394" i="3"/>
  <c r="H394" i="3"/>
  <c r="D394" i="3"/>
  <c r="J394" i="3" s="1"/>
  <c r="L394" i="3" s="1"/>
  <c r="G394" i="3"/>
  <c r="C394" i="3"/>
  <c r="E394" i="3"/>
  <c r="I393" i="3"/>
  <c r="K393" i="3" s="1"/>
  <c r="M393" i="3" s="1"/>
  <c r="T392" i="3"/>
  <c r="T378" i="2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s="1"/>
  <c r="L380" i="2" s="1"/>
  <c r="B396" i="3" l="1"/>
  <c r="H395" i="3"/>
  <c r="F395" i="3"/>
  <c r="D395" i="3"/>
  <c r="G395" i="3"/>
  <c r="C395" i="3"/>
  <c r="E395" i="3"/>
  <c r="I394" i="3"/>
  <c r="K394" i="3" s="1"/>
  <c r="M394" i="3" s="1"/>
  <c r="T393" i="3"/>
  <c r="M379" i="2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J395" i="3" l="1"/>
  <c r="L395" i="3" s="1"/>
  <c r="I395" i="3"/>
  <c r="K395" i="3" s="1"/>
  <c r="M395" i="3" s="1"/>
  <c r="B397" i="3"/>
  <c r="F396" i="3"/>
  <c r="H396" i="3"/>
  <c r="D396" i="3"/>
  <c r="J396" i="3" s="1"/>
  <c r="L396" i="3" s="1"/>
  <c r="G396" i="3"/>
  <c r="C396" i="3"/>
  <c r="E396" i="3"/>
  <c r="T394" i="3"/>
  <c r="U380" i="2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B398" i="3" l="1"/>
  <c r="F397" i="3"/>
  <c r="H397" i="3"/>
  <c r="D397" i="3"/>
  <c r="C397" i="3"/>
  <c r="G397" i="3"/>
  <c r="E397" i="3"/>
  <c r="I396" i="3"/>
  <c r="K396" i="3" s="1"/>
  <c r="M396" i="3" s="1"/>
  <c r="T395" i="3"/>
  <c r="U381" i="2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97" i="3" l="1"/>
  <c r="L397" i="3" s="1"/>
  <c r="B399" i="3"/>
  <c r="F398" i="3"/>
  <c r="H398" i="3"/>
  <c r="D398" i="3"/>
  <c r="J398" i="3" s="1"/>
  <c r="L398" i="3" s="1"/>
  <c r="G398" i="3"/>
  <c r="C398" i="3"/>
  <c r="E398" i="3"/>
  <c r="I397" i="3"/>
  <c r="K397" i="3" s="1"/>
  <c r="M397" i="3" s="1"/>
  <c r="T396" i="3"/>
  <c r="J383" i="2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B400" i="3" l="1"/>
  <c r="H399" i="3"/>
  <c r="F399" i="3"/>
  <c r="D399" i="3"/>
  <c r="J399" i="3" s="1"/>
  <c r="L399" i="3" s="1"/>
  <c r="C399" i="3"/>
  <c r="G399" i="3"/>
  <c r="E399" i="3"/>
  <c r="I398" i="3"/>
  <c r="K398" i="3" s="1"/>
  <c r="M398" i="3" s="1"/>
  <c r="T397" i="3"/>
  <c r="U383" i="2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I399" i="3" l="1"/>
  <c r="K399" i="3" s="1"/>
  <c r="M399" i="3" s="1"/>
  <c r="B401" i="3"/>
  <c r="F400" i="3"/>
  <c r="H400" i="3"/>
  <c r="D400" i="3"/>
  <c r="C400" i="3"/>
  <c r="G400" i="3"/>
  <c r="E400" i="3"/>
  <c r="T398" i="3"/>
  <c r="J385" i="2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400" i="3" l="1"/>
  <c r="L400" i="3" s="1"/>
  <c r="I400" i="3"/>
  <c r="K400" i="3" s="1"/>
  <c r="M400" i="3" s="1"/>
  <c r="B402" i="3"/>
  <c r="F401" i="3"/>
  <c r="H401" i="3"/>
  <c r="D401" i="3"/>
  <c r="J401" i="3" s="1"/>
  <c r="L401" i="3" s="1"/>
  <c r="C401" i="3"/>
  <c r="E401" i="3"/>
  <c r="G401" i="3"/>
  <c r="T399" i="3"/>
  <c r="J386" i="2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I401" i="3" l="1"/>
  <c r="K401" i="3" s="1"/>
  <c r="M401" i="3" s="1"/>
  <c r="T400" i="3"/>
  <c r="B403" i="3"/>
  <c r="F402" i="3"/>
  <c r="H402" i="3"/>
  <c r="D402" i="3"/>
  <c r="G402" i="3"/>
  <c r="C402" i="3"/>
  <c r="E402" i="3"/>
  <c r="J387" i="2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I402" i="3" l="1"/>
  <c r="K402" i="3" s="1"/>
  <c r="B404" i="3"/>
  <c r="H403" i="3"/>
  <c r="F403" i="3"/>
  <c r="D403" i="3"/>
  <c r="J403" i="3" s="1"/>
  <c r="L403" i="3" s="1"/>
  <c r="G403" i="3"/>
  <c r="C403" i="3"/>
  <c r="E403" i="3"/>
  <c r="J402" i="3"/>
  <c r="L402" i="3" s="1"/>
  <c r="T401" i="3"/>
  <c r="U387" i="2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B405" i="3" l="1"/>
  <c r="F404" i="3"/>
  <c r="H404" i="3"/>
  <c r="D404" i="3"/>
  <c r="J404" i="3" s="1"/>
  <c r="L404" i="3" s="1"/>
  <c r="C404" i="3"/>
  <c r="G404" i="3"/>
  <c r="E404" i="3"/>
  <c r="T402" i="3"/>
  <c r="I403" i="3"/>
  <c r="K403" i="3" s="1"/>
  <c r="M403" i="3" s="1"/>
  <c r="M402" i="3"/>
  <c r="J389" i="2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B406" i="3" l="1"/>
  <c r="F405" i="3"/>
  <c r="H405" i="3"/>
  <c r="D405" i="3"/>
  <c r="C405" i="3"/>
  <c r="G405" i="3"/>
  <c r="E405" i="3"/>
  <c r="I404" i="3"/>
  <c r="K404" i="3" s="1"/>
  <c r="M404" i="3" s="1"/>
  <c r="T403" i="3"/>
  <c r="J390" i="2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J405" i="3" l="1"/>
  <c r="L405" i="3" s="1"/>
  <c r="B407" i="3"/>
  <c r="F406" i="3"/>
  <c r="H406" i="3"/>
  <c r="D406" i="3"/>
  <c r="J406" i="3" s="1"/>
  <c r="L406" i="3" s="1"/>
  <c r="C406" i="3"/>
  <c r="E406" i="3"/>
  <c r="G406" i="3"/>
  <c r="I405" i="3"/>
  <c r="K405" i="3" s="1"/>
  <c r="T404" i="3"/>
  <c r="U390" i="2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M405" i="3" l="1"/>
  <c r="B408" i="3"/>
  <c r="H407" i="3"/>
  <c r="F407" i="3"/>
  <c r="D407" i="3"/>
  <c r="J407" i="3" s="1"/>
  <c r="L407" i="3" s="1"/>
  <c r="G407" i="3"/>
  <c r="C407" i="3"/>
  <c r="E407" i="3"/>
  <c r="I406" i="3"/>
  <c r="K406" i="3" s="1"/>
  <c r="M406" i="3" s="1"/>
  <c r="T405" i="3"/>
  <c r="J392" i="2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T406" i="3" l="1"/>
  <c r="I407" i="3"/>
  <c r="K407" i="3" s="1"/>
  <c r="M407" i="3" s="1"/>
  <c r="B409" i="3"/>
  <c r="F408" i="3"/>
  <c r="H408" i="3"/>
  <c r="D408" i="3"/>
  <c r="J408" i="3" s="1"/>
  <c r="L408" i="3" s="1"/>
  <c r="C408" i="3"/>
  <c r="E408" i="3"/>
  <c r="G408" i="3"/>
  <c r="U392" i="2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I408" i="3" l="1"/>
  <c r="K408" i="3" s="1"/>
  <c r="M408" i="3" s="1"/>
  <c r="T407" i="3"/>
  <c r="B410" i="3"/>
  <c r="F409" i="3"/>
  <c r="H409" i="3"/>
  <c r="D409" i="3"/>
  <c r="G409" i="3"/>
  <c r="C409" i="3"/>
  <c r="E409" i="3"/>
  <c r="U393" i="2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I409" i="3" l="1"/>
  <c r="K409" i="3" s="1"/>
  <c r="B411" i="3"/>
  <c r="F410" i="3"/>
  <c r="H410" i="3"/>
  <c r="D410" i="3"/>
  <c r="J410" i="3" s="1"/>
  <c r="L410" i="3" s="1"/>
  <c r="G410" i="3"/>
  <c r="C410" i="3"/>
  <c r="E410" i="3"/>
  <c r="J409" i="3"/>
  <c r="L409" i="3" s="1"/>
  <c r="T408" i="3"/>
  <c r="J395" i="2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B412" i="3" l="1"/>
  <c r="H411" i="3"/>
  <c r="F411" i="3"/>
  <c r="D411" i="3"/>
  <c r="C411" i="3"/>
  <c r="G411" i="3"/>
  <c r="E411" i="3"/>
  <c r="I410" i="3"/>
  <c r="K410" i="3" s="1"/>
  <c r="M410" i="3" s="1"/>
  <c r="T409" i="3"/>
  <c r="M409" i="3"/>
  <c r="U395" i="2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J411" i="3" l="1"/>
  <c r="L411" i="3" s="1"/>
  <c r="T410" i="3"/>
  <c r="I411" i="3"/>
  <c r="K411" i="3" s="1"/>
  <c r="B413" i="3"/>
  <c r="F412" i="3"/>
  <c r="H412" i="3"/>
  <c r="D412" i="3"/>
  <c r="G412" i="3"/>
  <c r="C412" i="3"/>
  <c r="E412" i="3"/>
  <c r="M396" i="2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M411" i="3" l="1"/>
  <c r="B414" i="3"/>
  <c r="F413" i="3"/>
  <c r="H413" i="3"/>
  <c r="D413" i="3"/>
  <c r="J413" i="3" s="1"/>
  <c r="L413" i="3" s="1"/>
  <c r="C413" i="3"/>
  <c r="G413" i="3"/>
  <c r="E413" i="3"/>
  <c r="T411" i="3"/>
  <c r="I412" i="3"/>
  <c r="K412" i="3" s="1"/>
  <c r="J412" i="3"/>
  <c r="L412" i="3" s="1"/>
  <c r="J398" i="2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M412" i="3" l="1"/>
  <c r="B415" i="3"/>
  <c r="F414" i="3"/>
  <c r="H414" i="3"/>
  <c r="D414" i="3"/>
  <c r="J414" i="3" s="1"/>
  <c r="L414" i="3" s="1"/>
  <c r="G414" i="3"/>
  <c r="C414" i="3"/>
  <c r="E414" i="3"/>
  <c r="I413" i="3"/>
  <c r="K413" i="3" s="1"/>
  <c r="M413" i="3" s="1"/>
  <c r="T412" i="3"/>
  <c r="U398" i="2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B416" i="3" l="1"/>
  <c r="H415" i="3"/>
  <c r="F415" i="3"/>
  <c r="D415" i="3"/>
  <c r="J415" i="3" s="1"/>
  <c r="L415" i="3" s="1"/>
  <c r="E415" i="3"/>
  <c r="C415" i="3"/>
  <c r="G415" i="3"/>
  <c r="I414" i="3"/>
  <c r="K414" i="3" s="1"/>
  <c r="M414" i="3" s="1"/>
  <c r="T413" i="3"/>
  <c r="U399" i="2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I415" i="3" l="1"/>
  <c r="K415" i="3" s="1"/>
  <c r="M415" i="3" s="1"/>
  <c r="B417" i="3"/>
  <c r="F416" i="3"/>
  <c r="H416" i="3"/>
  <c r="D416" i="3"/>
  <c r="C416" i="3"/>
  <c r="G416" i="3"/>
  <c r="E416" i="3"/>
  <c r="T414" i="3"/>
  <c r="U400" i="2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T415" i="3" l="1"/>
  <c r="B418" i="3"/>
  <c r="F417" i="3"/>
  <c r="H417" i="3"/>
  <c r="D417" i="3"/>
  <c r="J417" i="3" s="1"/>
  <c r="L417" i="3" s="1"/>
  <c r="C417" i="3"/>
  <c r="G417" i="3"/>
  <c r="E417" i="3"/>
  <c r="I416" i="3"/>
  <c r="K416" i="3" s="1"/>
  <c r="J416" i="3"/>
  <c r="L416" i="3" s="1"/>
  <c r="J402" i="2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M416" i="3" l="1"/>
  <c r="B419" i="3"/>
  <c r="F418" i="3"/>
  <c r="H418" i="3"/>
  <c r="D418" i="3"/>
  <c r="G418" i="3"/>
  <c r="C418" i="3"/>
  <c r="E418" i="3"/>
  <c r="I417" i="3"/>
  <c r="K417" i="3" s="1"/>
  <c r="M417" i="3" s="1"/>
  <c r="T416" i="3"/>
  <c r="U402" i="2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B420" i="3" l="1"/>
  <c r="H419" i="3"/>
  <c r="F419" i="3"/>
  <c r="D419" i="3"/>
  <c r="J419" i="3" s="1"/>
  <c r="L419" i="3" s="1"/>
  <c r="G419" i="3"/>
  <c r="C419" i="3"/>
  <c r="E419" i="3"/>
  <c r="J418" i="3"/>
  <c r="L418" i="3" s="1"/>
  <c r="I418" i="3"/>
  <c r="K418" i="3" s="1"/>
  <c r="T417" i="3"/>
  <c r="J404" i="2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M418" i="3" l="1"/>
  <c r="I419" i="3"/>
  <c r="K419" i="3" s="1"/>
  <c r="M419" i="3" s="1"/>
  <c r="B421" i="3"/>
  <c r="F420" i="3"/>
  <c r="H420" i="3"/>
  <c r="D420" i="3"/>
  <c r="C420" i="3"/>
  <c r="G420" i="3"/>
  <c r="E420" i="3"/>
  <c r="T418" i="3"/>
  <c r="J405" i="2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J420" i="3" l="1"/>
  <c r="L420" i="3" s="1"/>
  <c r="B422" i="3"/>
  <c r="F421" i="3"/>
  <c r="H421" i="3"/>
  <c r="D421" i="3"/>
  <c r="C421" i="3"/>
  <c r="G421" i="3"/>
  <c r="E421" i="3"/>
  <c r="I420" i="3"/>
  <c r="K420" i="3" s="1"/>
  <c r="M420" i="3" s="1"/>
  <c r="T419" i="3"/>
  <c r="U405" i="2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J421" i="3" l="1"/>
  <c r="L421" i="3" s="1"/>
  <c r="I421" i="3"/>
  <c r="K421" i="3" s="1"/>
  <c r="T420" i="3"/>
  <c r="B423" i="3"/>
  <c r="F422" i="3"/>
  <c r="H422" i="3"/>
  <c r="D422" i="3"/>
  <c r="C422" i="3"/>
  <c r="G422" i="3"/>
  <c r="E422" i="3"/>
  <c r="U406" i="2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M421" i="3" l="1"/>
  <c r="J422" i="3"/>
  <c r="L422" i="3" s="1"/>
  <c r="T421" i="3"/>
  <c r="B424" i="3"/>
  <c r="H423" i="3"/>
  <c r="F423" i="3"/>
  <c r="D423" i="3"/>
  <c r="G423" i="3"/>
  <c r="C423" i="3"/>
  <c r="E423" i="3"/>
  <c r="I422" i="3"/>
  <c r="K422" i="3" s="1"/>
  <c r="T407" i="2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M422" i="3" l="1"/>
  <c r="J423" i="3"/>
  <c r="L423" i="3" s="1"/>
  <c r="B425" i="3"/>
  <c r="F424" i="3"/>
  <c r="H424" i="3"/>
  <c r="D424" i="3"/>
  <c r="J424" i="3" s="1"/>
  <c r="L424" i="3" s="1"/>
  <c r="C424" i="3"/>
  <c r="E424" i="3"/>
  <c r="G424" i="3"/>
  <c r="I423" i="3"/>
  <c r="K423" i="3" s="1"/>
  <c r="M423" i="3" s="1"/>
  <c r="T422" i="3"/>
  <c r="U408" i="2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B426" i="3" l="1"/>
  <c r="F425" i="3"/>
  <c r="H425" i="3"/>
  <c r="D425" i="3"/>
  <c r="E425" i="3"/>
  <c r="C425" i="3"/>
  <c r="G425" i="3"/>
  <c r="I424" i="3"/>
  <c r="K424" i="3" s="1"/>
  <c r="M424" i="3" s="1"/>
  <c r="T423" i="3"/>
  <c r="U409" i="2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25" i="3" l="1"/>
  <c r="L425" i="3" s="1"/>
  <c r="T424" i="3"/>
  <c r="I425" i="3"/>
  <c r="K425" i="3" s="1"/>
  <c r="B427" i="3"/>
  <c r="F426" i="3"/>
  <c r="H426" i="3"/>
  <c r="D426" i="3"/>
  <c r="G426" i="3"/>
  <c r="C426" i="3"/>
  <c r="E426" i="3"/>
  <c r="J411" i="2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25" i="3" l="1"/>
  <c r="B428" i="3"/>
  <c r="H427" i="3"/>
  <c r="F427" i="3"/>
  <c r="D427" i="3"/>
  <c r="J427" i="3" s="1"/>
  <c r="L427" i="3" s="1"/>
  <c r="C427" i="3"/>
  <c r="G427" i="3"/>
  <c r="E427" i="3"/>
  <c r="T425" i="3"/>
  <c r="I426" i="3"/>
  <c r="K426" i="3" s="1"/>
  <c r="J426" i="3"/>
  <c r="L426" i="3" s="1"/>
  <c r="M411" i="2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26" i="3" l="1"/>
  <c r="I427" i="3"/>
  <c r="K427" i="3" s="1"/>
  <c r="M427" i="3" s="1"/>
  <c r="B429" i="3"/>
  <c r="F428" i="3"/>
  <c r="H428" i="3"/>
  <c r="D428" i="3"/>
  <c r="G428" i="3"/>
  <c r="C428" i="3"/>
  <c r="E428" i="3"/>
  <c r="T426" i="3"/>
  <c r="M412" i="2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I428" i="3" l="1"/>
  <c r="K428" i="3" s="1"/>
  <c r="J428" i="3"/>
  <c r="L428" i="3" s="1"/>
  <c r="B430" i="3"/>
  <c r="F429" i="3"/>
  <c r="H429" i="3"/>
  <c r="D429" i="3"/>
  <c r="J429" i="3" s="1"/>
  <c r="L429" i="3" s="1"/>
  <c r="C429" i="3"/>
  <c r="G429" i="3"/>
  <c r="E429" i="3"/>
  <c r="T427" i="3"/>
  <c r="J414" i="2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I429" i="3" l="1"/>
  <c r="K429" i="3" s="1"/>
  <c r="M429" i="3" s="1"/>
  <c r="T428" i="3"/>
  <c r="B431" i="3"/>
  <c r="F430" i="3"/>
  <c r="H430" i="3"/>
  <c r="D430" i="3"/>
  <c r="J430" i="3" s="1"/>
  <c r="L430" i="3" s="1"/>
  <c r="G430" i="3"/>
  <c r="C430" i="3"/>
  <c r="E430" i="3"/>
  <c r="M428" i="3"/>
  <c r="U414" i="2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I430" i="3" l="1"/>
  <c r="K430" i="3" s="1"/>
  <c r="M430" i="3" s="1"/>
  <c r="T429" i="3"/>
  <c r="B432" i="3"/>
  <c r="H431" i="3"/>
  <c r="F431" i="3"/>
  <c r="D431" i="3"/>
  <c r="J431" i="3" s="1"/>
  <c r="L431" i="3" s="1"/>
  <c r="C431" i="3"/>
  <c r="G431" i="3"/>
  <c r="E431" i="3"/>
  <c r="U415" i="2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T430" i="3" l="1"/>
  <c r="I431" i="3"/>
  <c r="K431" i="3" s="1"/>
  <c r="M431" i="3" s="1"/>
  <c r="B433" i="3"/>
  <c r="F432" i="3"/>
  <c r="H432" i="3"/>
  <c r="D432" i="3"/>
  <c r="C432" i="3"/>
  <c r="G432" i="3"/>
  <c r="E432" i="3"/>
  <c r="U416" i="2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B434" i="3" l="1"/>
  <c r="F433" i="3"/>
  <c r="H433" i="3"/>
  <c r="D433" i="3"/>
  <c r="J433" i="3" s="1"/>
  <c r="L433" i="3" s="1"/>
  <c r="C433" i="3"/>
  <c r="G433" i="3"/>
  <c r="E433" i="3"/>
  <c r="T431" i="3"/>
  <c r="I432" i="3"/>
  <c r="K432" i="3" s="1"/>
  <c r="J432" i="3"/>
  <c r="L432" i="3" s="1"/>
  <c r="J418" i="2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32" i="3" l="1"/>
  <c r="B435" i="3"/>
  <c r="F434" i="3"/>
  <c r="H434" i="3"/>
  <c r="D434" i="3"/>
  <c r="G434" i="3"/>
  <c r="C434" i="3"/>
  <c r="E434" i="3"/>
  <c r="I433" i="3"/>
  <c r="K433" i="3" s="1"/>
  <c r="M433" i="3" s="1"/>
  <c r="T432" i="3"/>
  <c r="M418" i="2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34" i="3" l="1"/>
  <c r="L434" i="3" s="1"/>
  <c r="B436" i="3"/>
  <c r="H435" i="3"/>
  <c r="F435" i="3"/>
  <c r="D435" i="3"/>
  <c r="J435" i="3" s="1"/>
  <c r="L435" i="3" s="1"/>
  <c r="C435" i="3"/>
  <c r="G435" i="3"/>
  <c r="E435" i="3"/>
  <c r="I434" i="3"/>
  <c r="K434" i="3" s="1"/>
  <c r="M434" i="3" s="1"/>
  <c r="T433" i="3"/>
  <c r="J420" i="2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I435" i="3" l="1"/>
  <c r="K435" i="3" s="1"/>
  <c r="M435" i="3" s="1"/>
  <c r="B437" i="3"/>
  <c r="F436" i="3"/>
  <c r="H436" i="3"/>
  <c r="D436" i="3"/>
  <c r="C436" i="3"/>
  <c r="G436" i="3"/>
  <c r="E436" i="3"/>
  <c r="T434" i="3"/>
  <c r="J421" i="2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J436" i="3" l="1"/>
  <c r="L436" i="3" s="1"/>
  <c r="I436" i="3"/>
  <c r="K436" i="3" s="1"/>
  <c r="M436" i="3" s="1"/>
  <c r="B438" i="3"/>
  <c r="F437" i="3"/>
  <c r="H437" i="3"/>
  <c r="D437" i="3"/>
  <c r="J437" i="3" s="1"/>
  <c r="L437" i="3" s="1"/>
  <c r="C437" i="3"/>
  <c r="G437" i="3"/>
  <c r="E437" i="3"/>
  <c r="T435" i="3"/>
  <c r="M421" i="2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I437" i="3" l="1"/>
  <c r="K437" i="3" s="1"/>
  <c r="M437" i="3" s="1"/>
  <c r="T436" i="3"/>
  <c r="B439" i="3"/>
  <c r="F438" i="3"/>
  <c r="H438" i="3"/>
  <c r="D438" i="3"/>
  <c r="C438" i="3"/>
  <c r="G438" i="3"/>
  <c r="E438" i="3"/>
  <c r="U422" i="2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38" i="3" l="1"/>
  <c r="L438" i="3" s="1"/>
  <c r="I438" i="3"/>
  <c r="K438" i="3" s="1"/>
  <c r="M438" i="3" s="1"/>
  <c r="T437" i="3"/>
  <c r="B440" i="3"/>
  <c r="H439" i="3"/>
  <c r="F439" i="3"/>
  <c r="D439" i="3"/>
  <c r="J439" i="3" s="1"/>
  <c r="L439" i="3" s="1"/>
  <c r="C439" i="3"/>
  <c r="G439" i="3"/>
  <c r="E439" i="3"/>
  <c r="J424" i="2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T438" i="3" l="1"/>
  <c r="I439" i="3"/>
  <c r="K439" i="3" s="1"/>
  <c r="M439" i="3" s="1"/>
  <c r="B441" i="3"/>
  <c r="F440" i="3"/>
  <c r="H440" i="3"/>
  <c r="D440" i="3"/>
  <c r="C440" i="3"/>
  <c r="E440" i="3"/>
  <c r="G440" i="3"/>
  <c r="U424" i="2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B442" i="3" l="1"/>
  <c r="F441" i="3"/>
  <c r="H441" i="3"/>
  <c r="D441" i="3"/>
  <c r="C441" i="3"/>
  <c r="G441" i="3"/>
  <c r="E441" i="3"/>
  <c r="T439" i="3"/>
  <c r="I440" i="3"/>
  <c r="K440" i="3" s="1"/>
  <c r="J440" i="3"/>
  <c r="L440" i="3" s="1"/>
  <c r="U425" i="2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M440" i="3" l="1"/>
  <c r="J441" i="3"/>
  <c r="L441" i="3" s="1"/>
  <c r="B443" i="3"/>
  <c r="F442" i="3"/>
  <c r="H442" i="3"/>
  <c r="D442" i="3"/>
  <c r="J442" i="3" s="1"/>
  <c r="L442" i="3" s="1"/>
  <c r="G442" i="3"/>
  <c r="C442" i="3"/>
  <c r="E442" i="3"/>
  <c r="I441" i="3"/>
  <c r="K441" i="3" s="1"/>
  <c r="M441" i="3" s="1"/>
  <c r="T440" i="3"/>
  <c r="J427" i="2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B444" i="3" l="1"/>
  <c r="H443" i="3"/>
  <c r="F443" i="3"/>
  <c r="D443" i="3"/>
  <c r="J443" i="3" s="1"/>
  <c r="L443" i="3" s="1"/>
  <c r="C443" i="3"/>
  <c r="G443" i="3"/>
  <c r="E443" i="3"/>
  <c r="I442" i="3"/>
  <c r="K442" i="3" s="1"/>
  <c r="M442" i="3" s="1"/>
  <c r="T441" i="3"/>
  <c r="M427" i="2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I443" i="3" l="1"/>
  <c r="K443" i="3" s="1"/>
  <c r="M443" i="3" s="1"/>
  <c r="B445" i="3"/>
  <c r="F444" i="3"/>
  <c r="H444" i="3"/>
  <c r="D444" i="3"/>
  <c r="G444" i="3"/>
  <c r="C444" i="3"/>
  <c r="E444" i="3"/>
  <c r="T442" i="3"/>
  <c r="M428" i="2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44" i="3" l="1"/>
  <c r="L444" i="3" s="1"/>
  <c r="I444" i="3"/>
  <c r="K444" i="3" s="1"/>
  <c r="M444" i="3" s="1"/>
  <c r="B446" i="3"/>
  <c r="F445" i="3"/>
  <c r="H445" i="3"/>
  <c r="D445" i="3"/>
  <c r="J445" i="3" s="1"/>
  <c r="L445" i="3" s="1"/>
  <c r="C445" i="3"/>
  <c r="E445" i="3"/>
  <c r="G445" i="3"/>
  <c r="T443" i="3"/>
  <c r="J430" i="2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I445" i="3" l="1"/>
  <c r="K445" i="3" s="1"/>
  <c r="M445" i="3" s="1"/>
  <c r="T444" i="3"/>
  <c r="B447" i="3"/>
  <c r="F446" i="3"/>
  <c r="H446" i="3"/>
  <c r="D446" i="3"/>
  <c r="G446" i="3"/>
  <c r="C446" i="3"/>
  <c r="E446" i="3"/>
  <c r="M430" i="2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I446" i="3" l="1"/>
  <c r="K446" i="3" s="1"/>
  <c r="B448" i="3"/>
  <c r="H447" i="3"/>
  <c r="F447" i="3"/>
  <c r="D447" i="3"/>
  <c r="J447" i="3" s="1"/>
  <c r="L447" i="3" s="1"/>
  <c r="C447" i="3"/>
  <c r="G447" i="3"/>
  <c r="E447" i="3"/>
  <c r="J446" i="3"/>
  <c r="L446" i="3" s="1"/>
  <c r="T445" i="3"/>
  <c r="M431" i="2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B449" i="3" l="1"/>
  <c r="F448" i="3"/>
  <c r="H448" i="3"/>
  <c r="D448" i="3"/>
  <c r="C448" i="3"/>
  <c r="G448" i="3"/>
  <c r="E448" i="3"/>
  <c r="T446" i="3"/>
  <c r="I447" i="3"/>
  <c r="K447" i="3" s="1"/>
  <c r="M447" i="3" s="1"/>
  <c r="M446" i="3"/>
  <c r="U432" i="2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J448" i="3" l="1"/>
  <c r="L448" i="3" s="1"/>
  <c r="I448" i="3"/>
  <c r="K448" i="3" s="1"/>
  <c r="T447" i="3"/>
  <c r="B450" i="3"/>
  <c r="F449" i="3"/>
  <c r="H449" i="3"/>
  <c r="D449" i="3"/>
  <c r="G449" i="3"/>
  <c r="C449" i="3"/>
  <c r="E449" i="3"/>
  <c r="U433" i="2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M448" i="3" l="1"/>
  <c r="J449" i="3"/>
  <c r="L449" i="3" s="1"/>
  <c r="I449" i="3"/>
  <c r="K449" i="3" s="1"/>
  <c r="T448" i="3"/>
  <c r="B451" i="3"/>
  <c r="F450" i="3"/>
  <c r="H450" i="3"/>
  <c r="D450" i="3"/>
  <c r="G450" i="3"/>
  <c r="E450" i="3"/>
  <c r="C450" i="3"/>
  <c r="J435" i="2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49" i="3" l="1"/>
  <c r="J450" i="3"/>
  <c r="L450" i="3" s="1"/>
  <c r="I450" i="3"/>
  <c r="K450" i="3" s="1"/>
  <c r="T449" i="3"/>
  <c r="B452" i="3"/>
  <c r="H451" i="3"/>
  <c r="F451" i="3"/>
  <c r="D451" i="3"/>
  <c r="J451" i="3" s="1"/>
  <c r="L451" i="3" s="1"/>
  <c r="G451" i="3"/>
  <c r="C451" i="3"/>
  <c r="E451" i="3"/>
  <c r="M435" i="2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M450" i="3" l="1"/>
  <c r="T450" i="3"/>
  <c r="I451" i="3"/>
  <c r="K451" i="3" s="1"/>
  <c r="M451" i="3" s="1"/>
  <c r="B453" i="3"/>
  <c r="F452" i="3"/>
  <c r="H452" i="3"/>
  <c r="D452" i="3"/>
  <c r="J452" i="3" s="1"/>
  <c r="L452" i="3" s="1"/>
  <c r="C452" i="3"/>
  <c r="G452" i="3"/>
  <c r="E452" i="3"/>
  <c r="J437" i="2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B454" i="3" l="1"/>
  <c r="F453" i="3"/>
  <c r="H453" i="3"/>
  <c r="D453" i="3"/>
  <c r="C453" i="3"/>
  <c r="G453" i="3"/>
  <c r="E453" i="3"/>
  <c r="I452" i="3"/>
  <c r="K452" i="3" s="1"/>
  <c r="M452" i="3" s="1"/>
  <c r="T451" i="3"/>
  <c r="J438" i="2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s="1"/>
  <c r="L439" i="2" s="1"/>
  <c r="J453" i="3" l="1"/>
  <c r="L453" i="3" s="1"/>
  <c r="T452" i="3"/>
  <c r="I453" i="3"/>
  <c r="K453" i="3" s="1"/>
  <c r="B455" i="3"/>
  <c r="F454" i="3"/>
  <c r="H454" i="3"/>
  <c r="D454" i="3"/>
  <c r="J454" i="3" s="1"/>
  <c r="L454" i="3" s="1"/>
  <c r="C454" i="3"/>
  <c r="G454" i="3"/>
  <c r="E454" i="3"/>
  <c r="M438" i="2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M453" i="3" l="1"/>
  <c r="B456" i="3"/>
  <c r="H455" i="3"/>
  <c r="F455" i="3"/>
  <c r="D455" i="3"/>
  <c r="J455" i="3" s="1"/>
  <c r="L455" i="3" s="1"/>
  <c r="C455" i="3"/>
  <c r="G455" i="3"/>
  <c r="E455" i="3"/>
  <c r="I454" i="3"/>
  <c r="K454" i="3" s="1"/>
  <c r="M454" i="3" s="1"/>
  <c r="T453" i="3"/>
  <c r="J440" i="2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I455" i="3" l="1"/>
  <c r="K455" i="3" s="1"/>
  <c r="M455" i="3" s="1"/>
  <c r="B457" i="3"/>
  <c r="F456" i="3"/>
  <c r="H456" i="3"/>
  <c r="D456" i="3"/>
  <c r="C456" i="3"/>
  <c r="G456" i="3"/>
  <c r="E456" i="3"/>
  <c r="T454" i="3"/>
  <c r="U440" i="2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s="1"/>
  <c r="L442" i="2" s="1"/>
  <c r="J456" i="3" l="1"/>
  <c r="L456" i="3" s="1"/>
  <c r="I456" i="3"/>
  <c r="K456" i="3" s="1"/>
  <c r="M456" i="3" s="1"/>
  <c r="B458" i="3"/>
  <c r="F457" i="3"/>
  <c r="H457" i="3"/>
  <c r="D457" i="3"/>
  <c r="J457" i="3" s="1"/>
  <c r="L457" i="3" s="1"/>
  <c r="C457" i="3"/>
  <c r="E457" i="3"/>
  <c r="G457" i="3"/>
  <c r="T455" i="3"/>
  <c r="M441" i="2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I457" i="3" l="1"/>
  <c r="K457" i="3" s="1"/>
  <c r="M457" i="3" s="1"/>
  <c r="T456" i="3"/>
  <c r="B459" i="3"/>
  <c r="F458" i="3"/>
  <c r="H458" i="3"/>
  <c r="D458" i="3"/>
  <c r="G458" i="3"/>
  <c r="C458" i="3"/>
  <c r="E458" i="3"/>
  <c r="U442" i="2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I458" i="3" l="1"/>
  <c r="K458" i="3" s="1"/>
  <c r="B460" i="3"/>
  <c r="H459" i="3"/>
  <c r="F459" i="3"/>
  <c r="D459" i="3"/>
  <c r="J459" i="3" s="1"/>
  <c r="L459" i="3" s="1"/>
  <c r="G459" i="3"/>
  <c r="C459" i="3"/>
  <c r="E459" i="3"/>
  <c r="J458" i="3"/>
  <c r="L458" i="3" s="1"/>
  <c r="T457" i="3"/>
  <c r="M443" i="2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B461" i="3" l="1"/>
  <c r="F460" i="3"/>
  <c r="H460" i="3"/>
  <c r="D460" i="3"/>
  <c r="G460" i="3"/>
  <c r="C460" i="3"/>
  <c r="E460" i="3"/>
  <c r="T458" i="3"/>
  <c r="I459" i="3"/>
  <c r="K459" i="3" s="1"/>
  <c r="M459" i="3" s="1"/>
  <c r="M458" i="3"/>
  <c r="U444" i="2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60" i="3" l="1"/>
  <c r="L460" i="3" s="1"/>
  <c r="I460" i="3"/>
  <c r="K460" i="3" s="1"/>
  <c r="T459" i="3"/>
  <c r="B462" i="3"/>
  <c r="F461" i="3"/>
  <c r="H461" i="3"/>
  <c r="D461" i="3"/>
  <c r="J461" i="3" s="1"/>
  <c r="L461" i="3" s="1"/>
  <c r="C461" i="3"/>
  <c r="G461" i="3"/>
  <c r="E461" i="3"/>
  <c r="J446" i="2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M460" i="3" l="1"/>
  <c r="B463" i="3"/>
  <c r="F462" i="3"/>
  <c r="H462" i="3"/>
  <c r="D462" i="3"/>
  <c r="J462" i="3" s="1"/>
  <c r="L462" i="3" s="1"/>
  <c r="G462" i="3"/>
  <c r="C462" i="3"/>
  <c r="E462" i="3"/>
  <c r="I461" i="3"/>
  <c r="K461" i="3" s="1"/>
  <c r="M461" i="3" s="1"/>
  <c r="T460" i="3"/>
  <c r="U446" i="2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B464" i="3" l="1"/>
  <c r="H463" i="3"/>
  <c r="F463" i="3"/>
  <c r="D463" i="3"/>
  <c r="J463" i="3" s="1"/>
  <c r="L463" i="3" s="1"/>
  <c r="C463" i="3"/>
  <c r="G463" i="3"/>
  <c r="E463" i="3"/>
  <c r="I462" i="3"/>
  <c r="K462" i="3" s="1"/>
  <c r="M462" i="3" s="1"/>
  <c r="T461" i="3"/>
  <c r="J448" i="2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I463" i="3" l="1"/>
  <c r="K463" i="3" s="1"/>
  <c r="M463" i="3" s="1"/>
  <c r="B465" i="3"/>
  <c r="F464" i="3"/>
  <c r="H464" i="3"/>
  <c r="D464" i="3"/>
  <c r="C464" i="3"/>
  <c r="G464" i="3"/>
  <c r="E464" i="3"/>
  <c r="T462" i="3"/>
  <c r="J449" i="2"/>
  <c r="L449" i="2" s="1"/>
  <c r="U448" i="2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64" i="3" l="1"/>
  <c r="L464" i="3" s="1"/>
  <c r="I464" i="3"/>
  <c r="K464" i="3" s="1"/>
  <c r="B466" i="3"/>
  <c r="F465" i="3"/>
  <c r="H465" i="3"/>
  <c r="D465" i="3"/>
  <c r="C465" i="3"/>
  <c r="G465" i="3"/>
  <c r="E465" i="3"/>
  <c r="T463" i="3"/>
  <c r="J450" i="2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M464" i="3" l="1"/>
  <c r="J465" i="3"/>
  <c r="L465" i="3" s="1"/>
  <c r="I465" i="3"/>
  <c r="K465" i="3" s="1"/>
  <c r="T464" i="3"/>
  <c r="B467" i="3"/>
  <c r="F466" i="3"/>
  <c r="H466" i="3"/>
  <c r="D466" i="3"/>
  <c r="J466" i="3" s="1"/>
  <c r="L466" i="3" s="1"/>
  <c r="G466" i="3"/>
  <c r="C466" i="3"/>
  <c r="E466" i="3"/>
  <c r="U450" i="2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M465" i="3" l="1"/>
  <c r="I466" i="3"/>
  <c r="K466" i="3" s="1"/>
  <c r="M466" i="3" s="1"/>
  <c r="T465" i="3"/>
  <c r="B468" i="3"/>
  <c r="H467" i="3"/>
  <c r="F467" i="3"/>
  <c r="D467" i="3"/>
  <c r="J467" i="3" s="1"/>
  <c r="L467" i="3" s="1"/>
  <c r="G467" i="3"/>
  <c r="C467" i="3"/>
  <c r="E467" i="3"/>
  <c r="J452" i="2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T466" i="3" l="1"/>
  <c r="I467" i="3"/>
  <c r="K467" i="3" s="1"/>
  <c r="M467" i="3" s="1"/>
  <c r="B469" i="3"/>
  <c r="F468" i="3"/>
  <c r="H468" i="3"/>
  <c r="D468" i="3"/>
  <c r="J468" i="3" s="1"/>
  <c r="L468" i="3" s="1"/>
  <c r="C468" i="3"/>
  <c r="G468" i="3"/>
  <c r="E468" i="3"/>
  <c r="U452" i="2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I468" i="3" l="1"/>
  <c r="K468" i="3" s="1"/>
  <c r="M468" i="3" s="1"/>
  <c r="T467" i="3"/>
  <c r="B470" i="3"/>
  <c r="F469" i="3"/>
  <c r="H469" i="3"/>
  <c r="D469" i="3"/>
  <c r="J469" i="3" s="1"/>
  <c r="L469" i="3" s="1"/>
  <c r="C469" i="3"/>
  <c r="E469" i="3"/>
  <c r="G469" i="3"/>
  <c r="U453" i="2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I469" i="3" l="1"/>
  <c r="K469" i="3" s="1"/>
  <c r="M469" i="3" s="1"/>
  <c r="T468" i="3"/>
  <c r="B471" i="3"/>
  <c r="F470" i="3"/>
  <c r="H470" i="3"/>
  <c r="D470" i="3"/>
  <c r="C470" i="3"/>
  <c r="E470" i="3"/>
  <c r="G470" i="3"/>
  <c r="M454" i="2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I470" i="3" l="1"/>
  <c r="K470" i="3" s="1"/>
  <c r="B472" i="3"/>
  <c r="H471" i="3"/>
  <c r="F471" i="3"/>
  <c r="D471" i="3"/>
  <c r="G471" i="3"/>
  <c r="C471" i="3"/>
  <c r="E471" i="3"/>
  <c r="J470" i="3"/>
  <c r="L470" i="3" s="1"/>
  <c r="T469" i="3"/>
  <c r="U455" i="2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J471" i="3" l="1"/>
  <c r="L471" i="3" s="1"/>
  <c r="M470" i="3"/>
  <c r="I471" i="3"/>
  <c r="K471" i="3" s="1"/>
  <c r="M471" i="3" s="1"/>
  <c r="B473" i="3"/>
  <c r="F472" i="3"/>
  <c r="H472" i="3"/>
  <c r="D472" i="3"/>
  <c r="J472" i="3" s="1"/>
  <c r="L472" i="3" s="1"/>
  <c r="C472" i="3"/>
  <c r="G472" i="3"/>
  <c r="E472" i="3"/>
  <c r="T470" i="3"/>
  <c r="U456" i="2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B474" i="3" l="1"/>
  <c r="F473" i="3"/>
  <c r="H473" i="3"/>
  <c r="D473" i="3"/>
  <c r="J473" i="3" s="1"/>
  <c r="L473" i="3" s="1"/>
  <c r="G473" i="3"/>
  <c r="C473" i="3"/>
  <c r="E473" i="3"/>
  <c r="I472" i="3"/>
  <c r="K472" i="3" s="1"/>
  <c r="M472" i="3" s="1"/>
  <c r="T471" i="3"/>
  <c r="J458" i="2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B475" i="3" l="1"/>
  <c r="F474" i="3"/>
  <c r="H474" i="3"/>
  <c r="D474" i="3"/>
  <c r="J474" i="3" s="1"/>
  <c r="L474" i="3" s="1"/>
  <c r="G474" i="3"/>
  <c r="C474" i="3"/>
  <c r="E474" i="3"/>
  <c r="I473" i="3"/>
  <c r="K473" i="3" s="1"/>
  <c r="M473" i="3" s="1"/>
  <c r="T472" i="3"/>
  <c r="U458" i="2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B476" i="3" l="1"/>
  <c r="H475" i="3"/>
  <c r="F475" i="3"/>
  <c r="D475" i="3"/>
  <c r="J475" i="3" s="1"/>
  <c r="L475" i="3" s="1"/>
  <c r="C475" i="3"/>
  <c r="G475" i="3"/>
  <c r="E475" i="3"/>
  <c r="I474" i="3"/>
  <c r="K474" i="3" s="1"/>
  <c r="M474" i="3" s="1"/>
  <c r="T473" i="3"/>
  <c r="U459" i="2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I475" i="3" l="1"/>
  <c r="K475" i="3" s="1"/>
  <c r="M475" i="3" s="1"/>
  <c r="B477" i="3"/>
  <c r="F476" i="3"/>
  <c r="H476" i="3"/>
  <c r="D476" i="3"/>
  <c r="G476" i="3"/>
  <c r="C476" i="3"/>
  <c r="E476" i="3"/>
  <c r="T474" i="3"/>
  <c r="J461" i="2"/>
  <c r="L461" i="2" s="1"/>
  <c r="U460" i="2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76" i="3" l="1"/>
  <c r="L476" i="3" s="1"/>
  <c r="I476" i="3"/>
  <c r="K476" i="3" s="1"/>
  <c r="B478" i="3"/>
  <c r="F477" i="3"/>
  <c r="H477" i="3"/>
  <c r="D477" i="3"/>
  <c r="J477" i="3" s="1"/>
  <c r="L477" i="3" s="1"/>
  <c r="C477" i="3"/>
  <c r="G477" i="3"/>
  <c r="E477" i="3"/>
  <c r="T475" i="3"/>
  <c r="J462" i="2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M476" i="3" l="1"/>
  <c r="I477" i="3"/>
  <c r="K477" i="3" s="1"/>
  <c r="M477" i="3" s="1"/>
  <c r="T476" i="3"/>
  <c r="B479" i="3"/>
  <c r="F478" i="3"/>
  <c r="H478" i="3"/>
  <c r="D478" i="3"/>
  <c r="J478" i="3" s="1"/>
  <c r="L478" i="3" s="1"/>
  <c r="G478" i="3"/>
  <c r="C478" i="3"/>
  <c r="E478" i="3"/>
  <c r="U462" i="2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I478" i="3" l="1"/>
  <c r="K478" i="3" s="1"/>
  <c r="M478" i="3" s="1"/>
  <c r="T477" i="3"/>
  <c r="B480" i="3"/>
  <c r="H479" i="3"/>
  <c r="F479" i="3"/>
  <c r="D479" i="3"/>
  <c r="J479" i="3" s="1"/>
  <c r="L479" i="3" s="1"/>
  <c r="C479" i="3"/>
  <c r="G479" i="3"/>
  <c r="E479" i="3"/>
  <c r="M463" i="2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T478" i="3" l="1"/>
  <c r="I479" i="3"/>
  <c r="K479" i="3" s="1"/>
  <c r="M479" i="3" s="1"/>
  <c r="B481" i="3"/>
  <c r="F480" i="3"/>
  <c r="H480" i="3"/>
  <c r="D480" i="3"/>
  <c r="C480" i="3"/>
  <c r="G480" i="3"/>
  <c r="E480" i="3"/>
  <c r="J465" i="2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I480" i="3" l="1"/>
  <c r="K480" i="3" s="1"/>
  <c r="B482" i="3"/>
  <c r="F481" i="3"/>
  <c r="H481" i="3"/>
  <c r="D481" i="3"/>
  <c r="C481" i="3"/>
  <c r="G481" i="3"/>
  <c r="E481" i="3"/>
  <c r="T479" i="3"/>
  <c r="J480" i="3"/>
  <c r="L480" i="3" s="1"/>
  <c r="M465" i="2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T480" i="3" l="1"/>
  <c r="I481" i="3"/>
  <c r="K481" i="3" s="1"/>
  <c r="B483" i="3"/>
  <c r="F482" i="3"/>
  <c r="H482" i="3"/>
  <c r="D482" i="3"/>
  <c r="G482" i="3"/>
  <c r="C482" i="3"/>
  <c r="E482" i="3"/>
  <c r="J481" i="3"/>
  <c r="L481" i="3" s="1"/>
  <c r="M480" i="3"/>
  <c r="J467" i="2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I482" i="3" l="1"/>
  <c r="K482" i="3" s="1"/>
  <c r="J482" i="3"/>
  <c r="L482" i="3" s="1"/>
  <c r="M481" i="3"/>
  <c r="B484" i="3"/>
  <c r="H483" i="3"/>
  <c r="F483" i="3"/>
  <c r="D483" i="3"/>
  <c r="G483" i="3"/>
  <c r="C483" i="3"/>
  <c r="E483" i="3"/>
  <c r="T481" i="3"/>
  <c r="J468" i="2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T482" i="3" l="1"/>
  <c r="J483" i="3"/>
  <c r="L483" i="3" s="1"/>
  <c r="I483" i="3"/>
  <c r="K483" i="3" s="1"/>
  <c r="M483" i="3" s="1"/>
  <c r="B485" i="3"/>
  <c r="F484" i="3"/>
  <c r="H484" i="3"/>
  <c r="D484" i="3"/>
  <c r="C484" i="3"/>
  <c r="G484" i="3"/>
  <c r="E484" i="3"/>
  <c r="M482" i="3"/>
  <c r="M468" i="2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84" i="3" l="1"/>
  <c r="L484" i="3" s="1"/>
  <c r="B486" i="3"/>
  <c r="F485" i="3"/>
  <c r="H485" i="3"/>
  <c r="D485" i="3"/>
  <c r="C485" i="3"/>
  <c r="E485" i="3"/>
  <c r="G485" i="3"/>
  <c r="I484" i="3"/>
  <c r="K484" i="3" s="1"/>
  <c r="T483" i="3"/>
  <c r="J470" i="2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M484" i="3" l="1"/>
  <c r="J485" i="3"/>
  <c r="L485" i="3" s="1"/>
  <c r="I485" i="3"/>
  <c r="K485" i="3" s="1"/>
  <c r="M485" i="3" s="1"/>
  <c r="T484" i="3"/>
  <c r="B487" i="3"/>
  <c r="F486" i="3"/>
  <c r="H486" i="3"/>
  <c r="D486" i="3"/>
  <c r="C486" i="3"/>
  <c r="G486" i="3"/>
  <c r="E486" i="3"/>
  <c r="U470" i="2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I486" i="3" l="1"/>
  <c r="K486" i="3" s="1"/>
  <c r="B488" i="3"/>
  <c r="H487" i="3"/>
  <c r="F487" i="3"/>
  <c r="D487" i="3"/>
  <c r="J487" i="3" s="1"/>
  <c r="L487" i="3" s="1"/>
  <c r="G487" i="3"/>
  <c r="C487" i="3"/>
  <c r="E487" i="3"/>
  <c r="J486" i="3"/>
  <c r="L486" i="3" s="1"/>
  <c r="T485" i="3"/>
  <c r="J472" i="2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B489" i="3" l="1"/>
  <c r="F488" i="3"/>
  <c r="H488" i="3"/>
  <c r="D488" i="3"/>
  <c r="C488" i="3"/>
  <c r="G488" i="3"/>
  <c r="E488" i="3"/>
  <c r="T486" i="3"/>
  <c r="I487" i="3"/>
  <c r="K487" i="3" s="1"/>
  <c r="M487" i="3" s="1"/>
  <c r="M486" i="3"/>
  <c r="J473" i="2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J488" i="3" l="1"/>
  <c r="L488" i="3" s="1"/>
  <c r="I488" i="3"/>
  <c r="K488" i="3" s="1"/>
  <c r="T487" i="3"/>
  <c r="B490" i="3"/>
  <c r="F489" i="3"/>
  <c r="H489" i="3"/>
  <c r="D489" i="3"/>
  <c r="C489" i="3"/>
  <c r="G489" i="3"/>
  <c r="E489" i="3"/>
  <c r="M473" i="2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M488" i="3" l="1"/>
  <c r="J489" i="3"/>
  <c r="L489" i="3" s="1"/>
  <c r="T488" i="3"/>
  <c r="I489" i="3"/>
  <c r="K489" i="3" s="1"/>
  <c r="B491" i="3"/>
  <c r="F490" i="3"/>
  <c r="H490" i="3"/>
  <c r="D490" i="3"/>
  <c r="G490" i="3"/>
  <c r="C490" i="3"/>
  <c r="E490" i="3"/>
  <c r="U474" i="2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89" i="3" l="1"/>
  <c r="I490" i="3"/>
  <c r="K490" i="3" s="1"/>
  <c r="B492" i="3"/>
  <c r="H491" i="3"/>
  <c r="F491" i="3"/>
  <c r="D491" i="3"/>
  <c r="J491" i="3" s="1"/>
  <c r="L491" i="3" s="1"/>
  <c r="C491" i="3"/>
  <c r="G491" i="3"/>
  <c r="E491" i="3"/>
  <c r="J490" i="3"/>
  <c r="L490" i="3" s="1"/>
  <c r="T489" i="3"/>
  <c r="M475" i="2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B493" i="3" l="1"/>
  <c r="F492" i="3"/>
  <c r="H492" i="3"/>
  <c r="D492" i="3"/>
  <c r="J492" i="3" s="1"/>
  <c r="L492" i="3" s="1"/>
  <c r="G492" i="3"/>
  <c r="E492" i="3"/>
  <c r="C492" i="3"/>
  <c r="T490" i="3"/>
  <c r="I491" i="3"/>
  <c r="K491" i="3" s="1"/>
  <c r="M491" i="3" s="1"/>
  <c r="M490" i="3"/>
  <c r="J477" i="2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I492" i="3" l="1"/>
  <c r="K492" i="3" s="1"/>
  <c r="M492" i="3" s="1"/>
  <c r="T491" i="3"/>
  <c r="B494" i="3"/>
  <c r="F493" i="3"/>
  <c r="H493" i="3"/>
  <c r="D493" i="3"/>
  <c r="J493" i="3" s="1"/>
  <c r="L493" i="3" s="1"/>
  <c r="C493" i="3"/>
  <c r="G493" i="3"/>
  <c r="E493" i="3"/>
  <c r="U477" i="2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I493" i="3" l="1"/>
  <c r="K493" i="3" s="1"/>
  <c r="M493" i="3" s="1"/>
  <c r="T492" i="3"/>
  <c r="B495" i="3"/>
  <c r="F494" i="3"/>
  <c r="H494" i="3"/>
  <c r="D494" i="3"/>
  <c r="J494" i="3" s="1"/>
  <c r="L494" i="3" s="1"/>
  <c r="G494" i="3"/>
  <c r="C494" i="3"/>
  <c r="E494" i="3"/>
  <c r="J479" i="2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I494" i="3" l="1"/>
  <c r="K494" i="3" s="1"/>
  <c r="M494" i="3" s="1"/>
  <c r="T493" i="3"/>
  <c r="B496" i="3"/>
  <c r="H495" i="3"/>
  <c r="F495" i="3"/>
  <c r="D495" i="3"/>
  <c r="J495" i="3" s="1"/>
  <c r="L495" i="3" s="1"/>
  <c r="C495" i="3"/>
  <c r="E495" i="3"/>
  <c r="G495" i="3"/>
  <c r="J480" i="2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T494" i="3" l="1"/>
  <c r="I495" i="3"/>
  <c r="K495" i="3" s="1"/>
  <c r="M495" i="3" s="1"/>
  <c r="B497" i="3"/>
  <c r="F496" i="3"/>
  <c r="H496" i="3"/>
  <c r="D496" i="3"/>
  <c r="C496" i="3"/>
  <c r="G496" i="3"/>
  <c r="E496" i="3"/>
  <c r="J481" i="2"/>
  <c r="L481" i="2" s="1"/>
  <c r="U480" i="2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I496" i="3" l="1"/>
  <c r="K496" i="3" s="1"/>
  <c r="B498" i="3"/>
  <c r="F497" i="3"/>
  <c r="H497" i="3"/>
  <c r="D497" i="3"/>
  <c r="C497" i="3"/>
  <c r="E497" i="3"/>
  <c r="G497" i="3"/>
  <c r="J496" i="3"/>
  <c r="L496" i="3" s="1"/>
  <c r="T495" i="3"/>
  <c r="U481" i="2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J497" i="3" l="1"/>
  <c r="L497" i="3" s="1"/>
  <c r="M496" i="3"/>
  <c r="I497" i="3"/>
  <c r="K497" i="3" s="1"/>
  <c r="B499" i="3"/>
  <c r="F498" i="3"/>
  <c r="H498" i="3"/>
  <c r="D498" i="3"/>
  <c r="G498" i="3"/>
  <c r="C498" i="3"/>
  <c r="E498" i="3"/>
  <c r="T496" i="3"/>
  <c r="U482" i="2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M497" i="3" l="1"/>
  <c r="B500" i="3"/>
  <c r="H499" i="3"/>
  <c r="F499" i="3"/>
  <c r="D499" i="3"/>
  <c r="C499" i="3"/>
  <c r="G499" i="3"/>
  <c r="E499" i="3"/>
  <c r="T497" i="3"/>
  <c r="I498" i="3"/>
  <c r="K498" i="3" s="1"/>
  <c r="J498" i="3"/>
  <c r="L498" i="3" s="1"/>
  <c r="M483" i="2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M498" i="3" l="1"/>
  <c r="J499" i="3"/>
  <c r="L499" i="3" s="1"/>
  <c r="I499" i="3"/>
  <c r="K499" i="3" s="1"/>
  <c r="B501" i="3"/>
  <c r="F500" i="3"/>
  <c r="H500" i="3"/>
  <c r="D500" i="3"/>
  <c r="C500" i="3"/>
  <c r="G500" i="3"/>
  <c r="E500" i="3"/>
  <c r="T498" i="3"/>
  <c r="J485" i="2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99" i="3" l="1"/>
  <c r="J500" i="3"/>
  <c r="L500" i="3" s="1"/>
  <c r="I500" i="3"/>
  <c r="K500" i="3" s="1"/>
  <c r="M500" i="3" s="1"/>
  <c r="B502" i="3"/>
  <c r="F501" i="3"/>
  <c r="H501" i="3"/>
  <c r="D501" i="3"/>
  <c r="J501" i="3" s="1"/>
  <c r="L501" i="3" s="1"/>
  <c r="C501" i="3"/>
  <c r="G501" i="3"/>
  <c r="E501" i="3"/>
  <c r="T499" i="3"/>
  <c r="M485" i="2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B503" i="3" l="1"/>
  <c r="F502" i="3"/>
  <c r="H502" i="3"/>
  <c r="D502" i="3"/>
  <c r="C502" i="3"/>
  <c r="G502" i="3"/>
  <c r="E502" i="3"/>
  <c r="I501" i="3"/>
  <c r="K501" i="3" s="1"/>
  <c r="M501" i="3" s="1"/>
  <c r="T500" i="3"/>
  <c r="U486" i="2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502" i="3" l="1"/>
  <c r="L502" i="3" s="1"/>
  <c r="I502" i="3"/>
  <c r="K502" i="3" s="1"/>
  <c r="M502" i="3" s="1"/>
  <c r="T501" i="3"/>
  <c r="B504" i="3"/>
  <c r="H503" i="3"/>
  <c r="F503" i="3"/>
  <c r="D503" i="3"/>
  <c r="G503" i="3"/>
  <c r="E503" i="3"/>
  <c r="C503" i="3"/>
  <c r="J488" i="2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J503" i="3" l="1"/>
  <c r="L503" i="3" s="1"/>
  <c r="I503" i="3"/>
  <c r="K503" i="3" s="1"/>
  <c r="T502" i="3"/>
  <c r="B505" i="3"/>
  <c r="F504" i="3"/>
  <c r="H504" i="3"/>
  <c r="D504" i="3"/>
  <c r="J504" i="3" s="1"/>
  <c r="L504" i="3" s="1"/>
  <c r="C504" i="3"/>
  <c r="G504" i="3"/>
  <c r="E504" i="3"/>
  <c r="M488" i="2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M503" i="3" l="1"/>
  <c r="I504" i="3"/>
  <c r="K504" i="3" s="1"/>
  <c r="M504" i="3" s="1"/>
  <c r="T503" i="3"/>
  <c r="B506" i="3"/>
  <c r="F505" i="3"/>
  <c r="D505" i="3"/>
  <c r="H505" i="3"/>
  <c r="E505" i="3"/>
  <c r="C505" i="3"/>
  <c r="G505" i="3"/>
  <c r="J490" i="2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B22" i="2" s="1"/>
  <c r="M489" i="2"/>
  <c r="T489" i="2"/>
  <c r="C491" i="2"/>
  <c r="C492" i="2" s="1"/>
  <c r="E491" i="2"/>
  <c r="E492" i="2" s="1"/>
  <c r="D491" i="2"/>
  <c r="J505" i="3" l="1"/>
  <c r="L505" i="3" s="1"/>
  <c r="I505" i="3"/>
  <c r="K505" i="3" s="1"/>
  <c r="T504" i="3"/>
  <c r="B507" i="3"/>
  <c r="F506" i="3"/>
  <c r="H506" i="3"/>
  <c r="D506" i="3"/>
  <c r="J506" i="3" s="1"/>
  <c r="L506" i="3" s="1"/>
  <c r="G506" i="3"/>
  <c r="C506" i="3"/>
  <c r="E506" i="3"/>
  <c r="M490" i="2"/>
  <c r="Q492" i="2"/>
  <c r="N491" i="2"/>
  <c r="O491" i="2" s="1"/>
  <c r="P491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M505" i="3" l="1"/>
  <c r="I506" i="3"/>
  <c r="K506" i="3" s="1"/>
  <c r="M506" i="3" s="1"/>
  <c r="T505" i="3"/>
  <c r="B508" i="3"/>
  <c r="F507" i="3"/>
  <c r="H507" i="3"/>
  <c r="D507" i="3"/>
  <c r="J507" i="3" s="1"/>
  <c r="L507" i="3" s="1"/>
  <c r="C507" i="3"/>
  <c r="G507" i="3"/>
  <c r="E507" i="3"/>
  <c r="A35" i="2"/>
  <c r="I492" i="2"/>
  <c r="K492" i="2" s="1"/>
  <c r="M491" i="2"/>
  <c r="B19" i="2" s="1"/>
  <c r="B20" i="2" s="1"/>
  <c r="U491" i="2"/>
  <c r="T491" i="2"/>
  <c r="B25" i="2" s="1"/>
  <c r="I507" i="3" l="1"/>
  <c r="K507" i="3" s="1"/>
  <c r="M507" i="3" s="1"/>
  <c r="T506" i="3"/>
  <c r="B509" i="3"/>
  <c r="F508" i="3"/>
  <c r="D508" i="3"/>
  <c r="H508" i="3"/>
  <c r="G508" i="3"/>
  <c r="C508" i="3"/>
  <c r="E508" i="3"/>
  <c r="B23" i="2"/>
  <c r="B24" i="2" s="1"/>
  <c r="B28" i="2"/>
  <c r="B29" i="2" s="1"/>
  <c r="B26" i="2"/>
  <c r="J508" i="3" l="1"/>
  <c r="L508" i="3" s="1"/>
  <c r="T507" i="3"/>
  <c r="I508" i="3"/>
  <c r="K508" i="3" s="1"/>
  <c r="B510" i="3"/>
  <c r="F509" i="3"/>
  <c r="D509" i="3"/>
  <c r="H509" i="3"/>
  <c r="C509" i="3"/>
  <c r="E509" i="3"/>
  <c r="G509" i="3"/>
  <c r="M508" i="3" l="1"/>
  <c r="I509" i="3"/>
  <c r="K509" i="3" s="1"/>
  <c r="B511" i="3"/>
  <c r="F510" i="3"/>
  <c r="H510" i="3"/>
  <c r="D510" i="3"/>
  <c r="G510" i="3"/>
  <c r="C510" i="3"/>
  <c r="E510" i="3"/>
  <c r="J509" i="3"/>
  <c r="L509" i="3" s="1"/>
  <c r="T508" i="3"/>
  <c r="T509" i="3" l="1"/>
  <c r="I510" i="3"/>
  <c r="K510" i="3" s="1"/>
  <c r="B512" i="3"/>
  <c r="F511" i="3"/>
  <c r="H511" i="3"/>
  <c r="D511" i="3"/>
  <c r="J511" i="3" s="1"/>
  <c r="L511" i="3" s="1"/>
  <c r="C511" i="3"/>
  <c r="G511" i="3"/>
  <c r="E511" i="3"/>
  <c r="J510" i="3"/>
  <c r="L510" i="3" s="1"/>
  <c r="M509" i="3"/>
  <c r="I511" i="3" l="1"/>
  <c r="K511" i="3" s="1"/>
  <c r="M511" i="3" s="1"/>
  <c r="T510" i="3"/>
  <c r="M510" i="3"/>
  <c r="B513" i="3"/>
  <c r="F512" i="3"/>
  <c r="D512" i="3"/>
  <c r="C512" i="3"/>
  <c r="G512" i="3"/>
  <c r="H512" i="3"/>
  <c r="E512" i="3"/>
  <c r="J512" i="3" l="1"/>
  <c r="L512" i="3" s="1"/>
  <c r="B514" i="3"/>
  <c r="F513" i="3"/>
  <c r="H513" i="3"/>
  <c r="D513" i="3"/>
  <c r="J513" i="3" s="1"/>
  <c r="L513" i="3" s="1"/>
  <c r="C513" i="3"/>
  <c r="E513" i="3"/>
  <c r="G513" i="3"/>
  <c r="I512" i="3"/>
  <c r="K512" i="3" s="1"/>
  <c r="T511" i="3"/>
  <c r="M512" i="3" l="1"/>
  <c r="B515" i="3"/>
  <c r="F514" i="3"/>
  <c r="H514" i="3"/>
  <c r="D514" i="3"/>
  <c r="G514" i="3"/>
  <c r="E514" i="3"/>
  <c r="C514" i="3"/>
  <c r="I513" i="3"/>
  <c r="K513" i="3" s="1"/>
  <c r="M513" i="3" s="1"/>
  <c r="T512" i="3"/>
  <c r="J514" i="3" l="1"/>
  <c r="L514" i="3" s="1"/>
  <c r="T513" i="3"/>
  <c r="I514" i="3"/>
  <c r="K514" i="3" s="1"/>
  <c r="B516" i="3"/>
  <c r="F515" i="3"/>
  <c r="H515" i="3"/>
  <c r="D515" i="3"/>
  <c r="G515" i="3"/>
  <c r="C515" i="3"/>
  <c r="E515" i="3"/>
  <c r="M514" i="3" l="1"/>
  <c r="T514" i="3"/>
  <c r="I515" i="3"/>
  <c r="K515" i="3" s="1"/>
  <c r="B517" i="3"/>
  <c r="F516" i="3"/>
  <c r="H516" i="3"/>
  <c r="D516" i="3"/>
  <c r="J516" i="3" s="1"/>
  <c r="L516" i="3" s="1"/>
  <c r="C516" i="3"/>
  <c r="G516" i="3"/>
  <c r="E516" i="3"/>
  <c r="J515" i="3"/>
  <c r="L515" i="3" s="1"/>
  <c r="I516" i="3" l="1"/>
  <c r="K516" i="3" s="1"/>
  <c r="M516" i="3" s="1"/>
  <c r="T515" i="3"/>
  <c r="M515" i="3"/>
  <c r="B518" i="3"/>
  <c r="F517" i="3"/>
  <c r="H517" i="3"/>
  <c r="D517" i="3"/>
  <c r="C517" i="3"/>
  <c r="E517" i="3"/>
  <c r="G517" i="3"/>
  <c r="T516" i="3" l="1"/>
  <c r="B519" i="3"/>
  <c r="F518" i="3"/>
  <c r="H518" i="3"/>
  <c r="D518" i="3"/>
  <c r="C518" i="3"/>
  <c r="G518" i="3"/>
  <c r="E518" i="3"/>
  <c r="I517" i="3"/>
  <c r="K517" i="3" s="1"/>
  <c r="J517" i="3"/>
  <c r="L517" i="3" s="1"/>
  <c r="J518" i="3" l="1"/>
  <c r="L518" i="3" s="1"/>
  <c r="T517" i="3"/>
  <c r="M517" i="3"/>
  <c r="I518" i="3"/>
  <c r="K518" i="3" s="1"/>
  <c r="B520" i="3"/>
  <c r="F519" i="3"/>
  <c r="H519" i="3"/>
  <c r="D519" i="3"/>
  <c r="C519" i="3"/>
  <c r="E519" i="3"/>
  <c r="G519" i="3"/>
  <c r="M518" i="3" l="1"/>
  <c r="J519" i="3"/>
  <c r="L519" i="3" s="1"/>
  <c r="B521" i="3"/>
  <c r="F520" i="3"/>
  <c r="H520" i="3"/>
  <c r="D520" i="3"/>
  <c r="C520" i="3"/>
  <c r="G520" i="3"/>
  <c r="E520" i="3"/>
  <c r="I519" i="3"/>
  <c r="K519" i="3" s="1"/>
  <c r="T518" i="3"/>
  <c r="M519" i="3" l="1"/>
  <c r="I520" i="3"/>
  <c r="K520" i="3" s="1"/>
  <c r="B522" i="3"/>
  <c r="F521" i="3"/>
  <c r="H521" i="3"/>
  <c r="D521" i="3"/>
  <c r="G521" i="3"/>
  <c r="C521" i="3"/>
  <c r="E521" i="3"/>
  <c r="T519" i="3"/>
  <c r="J520" i="3"/>
  <c r="L520" i="3" s="1"/>
  <c r="J521" i="3" l="1"/>
  <c r="L521" i="3" s="1"/>
  <c r="M520" i="3"/>
  <c r="I521" i="3"/>
  <c r="K521" i="3" s="1"/>
  <c r="B523" i="3"/>
  <c r="F522" i="3"/>
  <c r="H522" i="3"/>
  <c r="D522" i="3"/>
  <c r="J522" i="3" s="1"/>
  <c r="L522" i="3" s="1"/>
  <c r="G522" i="3"/>
  <c r="C522" i="3"/>
  <c r="E522" i="3"/>
  <c r="T520" i="3"/>
  <c r="M521" i="3" l="1"/>
  <c r="I522" i="3"/>
  <c r="K522" i="3" s="1"/>
  <c r="M522" i="3" s="1"/>
  <c r="T521" i="3"/>
  <c r="B524" i="3"/>
  <c r="F523" i="3"/>
  <c r="H523" i="3"/>
  <c r="D523" i="3"/>
  <c r="J523" i="3" s="1"/>
  <c r="L523" i="3" s="1"/>
  <c r="C523" i="3"/>
  <c r="G523" i="3"/>
  <c r="E523" i="3"/>
  <c r="T522" i="3" l="1"/>
  <c r="I523" i="3"/>
  <c r="K523" i="3" s="1"/>
  <c r="M523" i="3" s="1"/>
  <c r="B525" i="3"/>
  <c r="F524" i="3"/>
  <c r="H524" i="3"/>
  <c r="D524" i="3"/>
  <c r="G524" i="3"/>
  <c r="C524" i="3"/>
  <c r="E524" i="3"/>
  <c r="J524" i="3" l="1"/>
  <c r="L524" i="3" s="1"/>
  <c r="I524" i="3"/>
  <c r="K524" i="3" s="1"/>
  <c r="B526" i="3"/>
  <c r="F525" i="3"/>
  <c r="D525" i="3"/>
  <c r="H525" i="3"/>
  <c r="C525" i="3"/>
  <c r="E525" i="3"/>
  <c r="G525" i="3"/>
  <c r="T523" i="3"/>
  <c r="M524" i="3" l="1"/>
  <c r="I525" i="3"/>
  <c r="K525" i="3" s="1"/>
  <c r="J525" i="3"/>
  <c r="L525" i="3" s="1"/>
  <c r="T524" i="3"/>
  <c r="B527" i="3"/>
  <c r="F526" i="3"/>
  <c r="H526" i="3"/>
  <c r="D526" i="3"/>
  <c r="G526" i="3"/>
  <c r="C526" i="3"/>
  <c r="E526" i="3"/>
  <c r="B528" i="3" l="1"/>
  <c r="F527" i="3"/>
  <c r="H527" i="3"/>
  <c r="D527" i="3"/>
  <c r="J527" i="3" s="1"/>
  <c r="L527" i="3" s="1"/>
  <c r="C527" i="3"/>
  <c r="G527" i="3"/>
  <c r="E527" i="3"/>
  <c r="T525" i="3"/>
  <c r="J526" i="3"/>
  <c r="L526" i="3" s="1"/>
  <c r="M525" i="3"/>
  <c r="I526" i="3"/>
  <c r="K526" i="3" s="1"/>
  <c r="M526" i="3" l="1"/>
  <c r="B529" i="3"/>
  <c r="F528" i="3"/>
  <c r="H528" i="3"/>
  <c r="D528" i="3"/>
  <c r="J528" i="3" s="1"/>
  <c r="L528" i="3" s="1"/>
  <c r="C528" i="3"/>
  <c r="G528" i="3"/>
  <c r="E528" i="3"/>
  <c r="I527" i="3"/>
  <c r="K527" i="3" s="1"/>
  <c r="M527" i="3" s="1"/>
  <c r="T526" i="3"/>
  <c r="B530" i="3" l="1"/>
  <c r="F529" i="3"/>
  <c r="D529" i="3"/>
  <c r="H529" i="3"/>
  <c r="C529" i="3"/>
  <c r="E529" i="3"/>
  <c r="G529" i="3"/>
  <c r="I528" i="3"/>
  <c r="K528" i="3" s="1"/>
  <c r="M528" i="3" s="1"/>
  <c r="T527" i="3"/>
  <c r="B531" i="3" l="1"/>
  <c r="F530" i="3"/>
  <c r="H530" i="3"/>
  <c r="D530" i="3"/>
  <c r="J530" i="3" s="1"/>
  <c r="L530" i="3" s="1"/>
  <c r="G530" i="3"/>
  <c r="C530" i="3"/>
  <c r="E530" i="3"/>
  <c r="I529" i="3"/>
  <c r="K529" i="3" s="1"/>
  <c r="J529" i="3"/>
  <c r="L529" i="3" s="1"/>
  <c r="T528" i="3"/>
  <c r="I530" i="3" l="1"/>
  <c r="K530" i="3" s="1"/>
  <c r="M530" i="3" s="1"/>
  <c r="T529" i="3"/>
  <c r="M529" i="3"/>
  <c r="B532" i="3"/>
  <c r="F531" i="3"/>
  <c r="H531" i="3"/>
  <c r="D531" i="3"/>
  <c r="C531" i="3"/>
  <c r="G531" i="3"/>
  <c r="E531" i="3"/>
  <c r="T530" i="3" l="1"/>
  <c r="B533" i="3"/>
  <c r="F532" i="3"/>
  <c r="H532" i="3"/>
  <c r="D532" i="3"/>
  <c r="J532" i="3" s="1"/>
  <c r="L532" i="3" s="1"/>
  <c r="C532" i="3"/>
  <c r="G532" i="3"/>
  <c r="E532" i="3"/>
  <c r="J531" i="3"/>
  <c r="L531" i="3" s="1"/>
  <c r="I531" i="3"/>
  <c r="K531" i="3" s="1"/>
  <c r="M531" i="3" s="1"/>
  <c r="B534" i="3" l="1"/>
  <c r="F533" i="3"/>
  <c r="H533" i="3"/>
  <c r="D533" i="3"/>
  <c r="J533" i="3" s="1"/>
  <c r="L533" i="3" s="1"/>
  <c r="C533" i="3"/>
  <c r="G533" i="3"/>
  <c r="E533" i="3"/>
  <c r="I532" i="3"/>
  <c r="K532" i="3" s="1"/>
  <c r="M532" i="3" s="1"/>
  <c r="T531" i="3"/>
  <c r="B535" i="3" l="1"/>
  <c r="F534" i="3"/>
  <c r="H534" i="3"/>
  <c r="D534" i="3"/>
  <c r="C534" i="3"/>
  <c r="E534" i="3"/>
  <c r="G534" i="3"/>
  <c r="I533" i="3"/>
  <c r="K533" i="3" s="1"/>
  <c r="M533" i="3" s="1"/>
  <c r="T532" i="3"/>
  <c r="T533" i="3" l="1"/>
  <c r="J534" i="3"/>
  <c r="L534" i="3" s="1"/>
  <c r="I534" i="3"/>
  <c r="K534" i="3" s="1"/>
  <c r="B536" i="3"/>
  <c r="F535" i="3"/>
  <c r="H535" i="3"/>
  <c r="D535" i="3"/>
  <c r="C535" i="3"/>
  <c r="G535" i="3"/>
  <c r="E535" i="3"/>
  <c r="J535" i="3" l="1"/>
  <c r="L535" i="3" s="1"/>
  <c r="M534" i="3"/>
  <c r="I535" i="3"/>
  <c r="K535" i="3" s="1"/>
  <c r="B537" i="3"/>
  <c r="F536" i="3"/>
  <c r="H536" i="3"/>
  <c r="D536" i="3"/>
  <c r="J536" i="3" s="1"/>
  <c r="L536" i="3" s="1"/>
  <c r="C536" i="3"/>
  <c r="G536" i="3"/>
  <c r="E536" i="3"/>
  <c r="T534" i="3"/>
  <c r="M535" i="3" l="1"/>
  <c r="I536" i="3"/>
  <c r="K536" i="3" s="1"/>
  <c r="M536" i="3" s="1"/>
  <c r="T535" i="3"/>
  <c r="B538" i="3"/>
  <c r="F537" i="3"/>
  <c r="H537" i="3"/>
  <c r="D537" i="3"/>
  <c r="G537" i="3"/>
  <c r="C537" i="3"/>
  <c r="E537" i="3"/>
  <c r="B539" i="3" l="1"/>
  <c r="F538" i="3"/>
  <c r="H538" i="3"/>
  <c r="D538" i="3"/>
  <c r="J538" i="3" s="1"/>
  <c r="L538" i="3" s="1"/>
  <c r="G538" i="3"/>
  <c r="C538" i="3"/>
  <c r="E538" i="3"/>
  <c r="J537" i="3"/>
  <c r="L537" i="3" s="1"/>
  <c r="T536" i="3"/>
  <c r="I537" i="3"/>
  <c r="K537" i="3" s="1"/>
  <c r="B540" i="3" l="1"/>
  <c r="F539" i="3"/>
  <c r="H539" i="3"/>
  <c r="D539" i="3"/>
  <c r="C539" i="3"/>
  <c r="E539" i="3"/>
  <c r="G539" i="3"/>
  <c r="M537" i="3"/>
  <c r="I538" i="3"/>
  <c r="K538" i="3" s="1"/>
  <c r="M538" i="3" s="1"/>
  <c r="T537" i="3"/>
  <c r="J539" i="3" l="1"/>
  <c r="L539" i="3" s="1"/>
  <c r="I539" i="3"/>
  <c r="K539" i="3" s="1"/>
  <c r="M539" i="3" s="1"/>
  <c r="T538" i="3"/>
  <c r="B541" i="3"/>
  <c r="F540" i="3"/>
  <c r="D540" i="3"/>
  <c r="H540" i="3"/>
  <c r="G540" i="3"/>
  <c r="C540" i="3"/>
  <c r="E540" i="3"/>
  <c r="J540" i="3" l="1"/>
  <c r="L540" i="3" s="1"/>
  <c r="B542" i="3"/>
  <c r="F541" i="3"/>
  <c r="H541" i="3"/>
  <c r="D541" i="3"/>
  <c r="J541" i="3" s="1"/>
  <c r="L541" i="3" s="1"/>
  <c r="C541" i="3"/>
  <c r="G541" i="3"/>
  <c r="E541" i="3"/>
  <c r="I540" i="3"/>
  <c r="K540" i="3" s="1"/>
  <c r="M540" i="3" s="1"/>
  <c r="T539" i="3"/>
  <c r="B543" i="3" l="1"/>
  <c r="F542" i="3"/>
  <c r="H542" i="3"/>
  <c r="D542" i="3"/>
  <c r="J542" i="3" s="1"/>
  <c r="L542" i="3" s="1"/>
  <c r="G542" i="3"/>
  <c r="C542" i="3"/>
  <c r="E542" i="3"/>
  <c r="I541" i="3"/>
  <c r="K541" i="3" s="1"/>
  <c r="M541" i="3" s="1"/>
  <c r="T540" i="3"/>
  <c r="T541" i="3" l="1"/>
  <c r="I542" i="3"/>
  <c r="K542" i="3" s="1"/>
  <c r="M542" i="3" s="1"/>
  <c r="B544" i="3"/>
  <c r="F543" i="3"/>
  <c r="H543" i="3"/>
  <c r="D543" i="3"/>
  <c r="E543" i="3"/>
  <c r="C543" i="3"/>
  <c r="G543" i="3"/>
  <c r="T542" i="3" l="1"/>
  <c r="I543" i="3"/>
  <c r="K543" i="3" s="1"/>
  <c r="B545" i="3"/>
  <c r="F544" i="3"/>
  <c r="D544" i="3"/>
  <c r="H544" i="3"/>
  <c r="C544" i="3"/>
  <c r="G544" i="3"/>
  <c r="E544" i="3"/>
  <c r="J543" i="3"/>
  <c r="L543" i="3" s="1"/>
  <c r="M543" i="3" l="1"/>
  <c r="J544" i="3"/>
  <c r="L544" i="3" s="1"/>
  <c r="I544" i="3"/>
  <c r="K544" i="3" s="1"/>
  <c r="M544" i="3" s="1"/>
  <c r="B546" i="3"/>
  <c r="F545" i="3"/>
  <c r="D545" i="3"/>
  <c r="H545" i="3"/>
  <c r="C545" i="3"/>
  <c r="E545" i="3"/>
  <c r="G545" i="3"/>
  <c r="T543" i="3"/>
  <c r="I545" i="3" l="1"/>
  <c r="K545" i="3" s="1"/>
  <c r="B547" i="3"/>
  <c r="F546" i="3"/>
  <c r="H546" i="3"/>
  <c r="D546" i="3"/>
  <c r="G546" i="3"/>
  <c r="C546" i="3"/>
  <c r="E546" i="3"/>
  <c r="J545" i="3"/>
  <c r="L545" i="3" s="1"/>
  <c r="T544" i="3"/>
  <c r="B548" i="3" l="1"/>
  <c r="F547" i="3"/>
  <c r="H547" i="3"/>
  <c r="D547" i="3"/>
  <c r="C547" i="3"/>
  <c r="E547" i="3"/>
  <c r="G547" i="3"/>
  <c r="T545" i="3"/>
  <c r="J546" i="3"/>
  <c r="L546" i="3" s="1"/>
  <c r="M545" i="3"/>
  <c r="I546" i="3"/>
  <c r="K546" i="3" s="1"/>
  <c r="B549" i="3" l="1"/>
  <c r="F548" i="3"/>
  <c r="H548" i="3"/>
  <c r="D548" i="3"/>
  <c r="C548" i="3"/>
  <c r="G548" i="3"/>
  <c r="E548" i="3"/>
  <c r="M546" i="3"/>
  <c r="J547" i="3"/>
  <c r="L547" i="3" s="1"/>
  <c r="I547" i="3"/>
  <c r="K547" i="3" s="1"/>
  <c r="T546" i="3"/>
  <c r="M547" i="3" l="1"/>
  <c r="J548" i="3"/>
  <c r="L548" i="3" s="1"/>
  <c r="I548" i="3"/>
  <c r="K548" i="3" s="1"/>
  <c r="M548" i="3" s="1"/>
  <c r="T547" i="3"/>
  <c r="B550" i="3"/>
  <c r="F549" i="3"/>
  <c r="H549" i="3"/>
  <c r="D549" i="3"/>
  <c r="C549" i="3"/>
  <c r="G549" i="3"/>
  <c r="E549" i="3"/>
  <c r="T548" i="3" l="1"/>
  <c r="I549" i="3"/>
  <c r="K549" i="3" s="1"/>
  <c r="B551" i="3"/>
  <c r="F550" i="3"/>
  <c r="H550" i="3"/>
  <c r="D550" i="3"/>
  <c r="C550" i="3"/>
  <c r="G550" i="3"/>
  <c r="E550" i="3"/>
  <c r="J549" i="3"/>
  <c r="L549" i="3" s="1"/>
  <c r="I550" i="3" l="1"/>
  <c r="K550" i="3" s="1"/>
  <c r="B552" i="3"/>
  <c r="F551" i="3"/>
  <c r="H551" i="3"/>
  <c r="D551" i="3"/>
  <c r="C551" i="3"/>
  <c r="G551" i="3"/>
  <c r="E551" i="3"/>
  <c r="J550" i="3"/>
  <c r="L550" i="3" s="1"/>
  <c r="M549" i="3"/>
  <c r="T549" i="3"/>
  <c r="I551" i="3" l="1"/>
  <c r="K551" i="3" s="1"/>
  <c r="J551" i="3"/>
  <c r="L551" i="3" s="1"/>
  <c r="M550" i="3"/>
  <c r="B553" i="3"/>
  <c r="F552" i="3"/>
  <c r="H552" i="3"/>
  <c r="D552" i="3"/>
  <c r="J552" i="3" s="1"/>
  <c r="L552" i="3" s="1"/>
  <c r="C552" i="3"/>
  <c r="E552" i="3"/>
  <c r="G552" i="3"/>
  <c r="T550" i="3"/>
  <c r="T551" i="3" l="1"/>
  <c r="I552" i="3"/>
  <c r="K552" i="3" s="1"/>
  <c r="M552" i="3" s="1"/>
  <c r="B554" i="3"/>
  <c r="F553" i="3"/>
  <c r="H553" i="3"/>
  <c r="D553" i="3"/>
  <c r="J553" i="3" s="1"/>
  <c r="L553" i="3" s="1"/>
  <c r="G553" i="3"/>
  <c r="E553" i="3"/>
  <c r="C553" i="3"/>
  <c r="M551" i="3"/>
  <c r="B555" i="3" l="1"/>
  <c r="F554" i="3"/>
  <c r="H554" i="3"/>
  <c r="D554" i="3"/>
  <c r="J554" i="3" s="1"/>
  <c r="L554" i="3" s="1"/>
  <c r="G554" i="3"/>
  <c r="C554" i="3"/>
  <c r="E554" i="3"/>
  <c r="I553" i="3"/>
  <c r="K553" i="3" s="1"/>
  <c r="M553" i="3" s="1"/>
  <c r="T552" i="3"/>
  <c r="B556" i="3" l="1"/>
  <c r="F555" i="3"/>
  <c r="D555" i="3"/>
  <c r="H555" i="3"/>
  <c r="C555" i="3"/>
  <c r="E555" i="3"/>
  <c r="G555" i="3"/>
  <c r="I554" i="3"/>
  <c r="K554" i="3" s="1"/>
  <c r="M554" i="3" s="1"/>
  <c r="T553" i="3"/>
  <c r="I555" i="3" l="1"/>
  <c r="K555" i="3" s="1"/>
  <c r="B557" i="3"/>
  <c r="F556" i="3"/>
  <c r="D556" i="3"/>
  <c r="J556" i="3" s="1"/>
  <c r="L556" i="3" s="1"/>
  <c r="H556" i="3"/>
  <c r="G556" i="3"/>
  <c r="E556" i="3"/>
  <c r="C556" i="3"/>
  <c r="J555" i="3"/>
  <c r="L555" i="3" s="1"/>
  <c r="T554" i="3"/>
  <c r="B558" i="3" l="1"/>
  <c r="F557" i="3"/>
  <c r="H557" i="3"/>
  <c r="D557" i="3"/>
  <c r="C557" i="3"/>
  <c r="G557" i="3"/>
  <c r="E557" i="3"/>
  <c r="T555" i="3"/>
  <c r="I556" i="3"/>
  <c r="K556" i="3" s="1"/>
  <c r="M556" i="3" s="1"/>
  <c r="M555" i="3"/>
  <c r="J557" i="3" l="1"/>
  <c r="L557" i="3" s="1"/>
  <c r="B559" i="3"/>
  <c r="F558" i="3"/>
  <c r="H558" i="3"/>
  <c r="D558" i="3"/>
  <c r="G558" i="3"/>
  <c r="C558" i="3"/>
  <c r="E558" i="3"/>
  <c r="I557" i="3"/>
  <c r="K557" i="3" s="1"/>
  <c r="T556" i="3"/>
  <c r="M557" i="3" l="1"/>
  <c r="J558" i="3"/>
  <c r="L558" i="3" s="1"/>
  <c r="B560" i="3"/>
  <c r="F559" i="3"/>
  <c r="H559" i="3"/>
  <c r="D559" i="3"/>
  <c r="J559" i="3" s="1"/>
  <c r="L559" i="3" s="1"/>
  <c r="C559" i="3"/>
  <c r="G559" i="3"/>
  <c r="E559" i="3"/>
  <c r="I558" i="3"/>
  <c r="K558" i="3" s="1"/>
  <c r="T557" i="3"/>
  <c r="M558" i="3" l="1"/>
  <c r="B561" i="3"/>
  <c r="F560" i="3"/>
  <c r="H560" i="3"/>
  <c r="D560" i="3"/>
  <c r="J560" i="3" s="1"/>
  <c r="L560" i="3" s="1"/>
  <c r="C560" i="3"/>
  <c r="G560" i="3"/>
  <c r="E560" i="3"/>
  <c r="I559" i="3"/>
  <c r="K559" i="3" s="1"/>
  <c r="M559" i="3" s="1"/>
  <c r="T558" i="3"/>
  <c r="B562" i="3" l="1"/>
  <c r="F561" i="3"/>
  <c r="D561" i="3"/>
  <c r="H561" i="3"/>
  <c r="C561" i="3"/>
  <c r="G561" i="3"/>
  <c r="E561" i="3"/>
  <c r="I560" i="3"/>
  <c r="K560" i="3" s="1"/>
  <c r="M560" i="3" s="1"/>
  <c r="T559" i="3"/>
  <c r="B563" i="3" l="1"/>
  <c r="F562" i="3"/>
  <c r="H562" i="3"/>
  <c r="D562" i="3"/>
  <c r="J562" i="3" s="1"/>
  <c r="L562" i="3" s="1"/>
  <c r="G562" i="3"/>
  <c r="C562" i="3"/>
  <c r="E562" i="3"/>
  <c r="I561" i="3"/>
  <c r="K561" i="3" s="1"/>
  <c r="J561" i="3"/>
  <c r="L561" i="3" s="1"/>
  <c r="T560" i="3"/>
  <c r="M561" i="3" l="1"/>
  <c r="B564" i="3"/>
  <c r="F563" i="3"/>
  <c r="H563" i="3"/>
  <c r="D563" i="3"/>
  <c r="J563" i="3" s="1"/>
  <c r="L563" i="3" s="1"/>
  <c r="C563" i="3"/>
  <c r="G563" i="3"/>
  <c r="E563" i="3"/>
  <c r="I562" i="3"/>
  <c r="K562" i="3" s="1"/>
  <c r="M562" i="3" s="1"/>
  <c r="T561" i="3"/>
  <c r="B565" i="3" l="1"/>
  <c r="F564" i="3"/>
  <c r="D564" i="3"/>
  <c r="H564" i="3"/>
  <c r="C564" i="3"/>
  <c r="G564" i="3"/>
  <c r="E564" i="3"/>
  <c r="I563" i="3"/>
  <c r="K563" i="3" s="1"/>
  <c r="M563" i="3" s="1"/>
  <c r="T562" i="3"/>
  <c r="B566" i="3" l="1"/>
  <c r="F565" i="3"/>
  <c r="H565" i="3"/>
  <c r="D565" i="3"/>
  <c r="J565" i="3" s="1"/>
  <c r="L565" i="3" s="1"/>
  <c r="C565" i="3"/>
  <c r="E565" i="3"/>
  <c r="G565" i="3"/>
  <c r="I564" i="3"/>
  <c r="K564" i="3" s="1"/>
  <c r="J564" i="3"/>
  <c r="L564" i="3" s="1"/>
  <c r="T563" i="3"/>
  <c r="M564" i="3" l="1"/>
  <c r="B567" i="3"/>
  <c r="F566" i="3"/>
  <c r="H566" i="3"/>
  <c r="D566" i="3"/>
  <c r="C566" i="3"/>
  <c r="G566" i="3"/>
  <c r="E566" i="3"/>
  <c r="I565" i="3"/>
  <c r="K565" i="3" s="1"/>
  <c r="M565" i="3" s="1"/>
  <c r="T564" i="3"/>
  <c r="T565" i="3" l="1"/>
  <c r="J566" i="3"/>
  <c r="L566" i="3" s="1"/>
  <c r="I566" i="3"/>
  <c r="K566" i="3" s="1"/>
  <c r="M566" i="3" s="1"/>
  <c r="B568" i="3"/>
  <c r="F567" i="3"/>
  <c r="D567" i="3"/>
  <c r="H567" i="3"/>
  <c r="C567" i="3"/>
  <c r="E567" i="3"/>
  <c r="G567" i="3"/>
  <c r="B569" i="3" l="1"/>
  <c r="F568" i="3"/>
  <c r="H568" i="3"/>
  <c r="D568" i="3"/>
  <c r="C568" i="3"/>
  <c r="G568" i="3"/>
  <c r="E568" i="3"/>
  <c r="I567" i="3"/>
  <c r="K567" i="3" s="1"/>
  <c r="J567" i="3"/>
  <c r="L567" i="3" s="1"/>
  <c r="T566" i="3"/>
  <c r="J568" i="3" l="1"/>
  <c r="L568" i="3" s="1"/>
  <c r="I568" i="3"/>
  <c r="K568" i="3" s="1"/>
  <c r="T567" i="3"/>
  <c r="M567" i="3"/>
  <c r="B570" i="3"/>
  <c r="F569" i="3"/>
  <c r="H569" i="3"/>
  <c r="D569" i="3"/>
  <c r="G569" i="3"/>
  <c r="C569" i="3"/>
  <c r="E569" i="3"/>
  <c r="M568" i="3" l="1"/>
  <c r="B571" i="3"/>
  <c r="F570" i="3"/>
  <c r="H570" i="3"/>
  <c r="D570" i="3"/>
  <c r="J570" i="3" s="1"/>
  <c r="L570" i="3" s="1"/>
  <c r="G570" i="3"/>
  <c r="C570" i="3"/>
  <c r="E570" i="3"/>
  <c r="T568" i="3"/>
  <c r="I569" i="3"/>
  <c r="K569" i="3" s="1"/>
  <c r="J569" i="3"/>
  <c r="L569" i="3" s="1"/>
  <c r="M569" i="3" l="1"/>
  <c r="B572" i="3"/>
  <c r="F571" i="3"/>
  <c r="D571" i="3"/>
  <c r="H571" i="3"/>
  <c r="C571" i="3"/>
  <c r="G571" i="3"/>
  <c r="E571" i="3"/>
  <c r="I570" i="3"/>
  <c r="K570" i="3" s="1"/>
  <c r="M570" i="3" s="1"/>
  <c r="T569" i="3"/>
  <c r="B573" i="3" l="1"/>
  <c r="F572" i="3"/>
  <c r="D572" i="3"/>
  <c r="H572" i="3"/>
  <c r="G572" i="3"/>
  <c r="E572" i="3"/>
  <c r="C572" i="3"/>
  <c r="I571" i="3"/>
  <c r="K571" i="3" s="1"/>
  <c r="J571" i="3"/>
  <c r="L571" i="3" s="1"/>
  <c r="T570" i="3"/>
  <c r="B574" i="3" l="1"/>
  <c r="F573" i="3"/>
  <c r="H573" i="3"/>
  <c r="D573" i="3"/>
  <c r="J573" i="3" s="1"/>
  <c r="L573" i="3" s="1"/>
  <c r="C573" i="3"/>
  <c r="G573" i="3"/>
  <c r="E573" i="3"/>
  <c r="M571" i="3"/>
  <c r="I572" i="3"/>
  <c r="K572" i="3" s="1"/>
  <c r="J572" i="3"/>
  <c r="L572" i="3" s="1"/>
  <c r="T571" i="3"/>
  <c r="M572" i="3" l="1"/>
  <c r="B575" i="3"/>
  <c r="F574" i="3"/>
  <c r="H574" i="3"/>
  <c r="D574" i="3"/>
  <c r="J574" i="3" s="1"/>
  <c r="L574" i="3" s="1"/>
  <c r="C574" i="3"/>
  <c r="G574" i="3"/>
  <c r="E574" i="3"/>
  <c r="I573" i="3"/>
  <c r="K573" i="3" s="1"/>
  <c r="M573" i="3" s="1"/>
  <c r="T572" i="3"/>
  <c r="T573" i="3" l="1"/>
  <c r="I574" i="3"/>
  <c r="K574" i="3" s="1"/>
  <c r="M574" i="3" s="1"/>
  <c r="B576" i="3"/>
  <c r="F575" i="3"/>
  <c r="H575" i="3"/>
  <c r="D575" i="3"/>
  <c r="J575" i="3" s="1"/>
  <c r="L575" i="3" s="1"/>
  <c r="C575" i="3"/>
  <c r="E575" i="3"/>
  <c r="G575" i="3"/>
  <c r="I575" i="3" l="1"/>
  <c r="K575" i="3" s="1"/>
  <c r="M575" i="3" s="1"/>
  <c r="T574" i="3"/>
  <c r="B577" i="3"/>
  <c r="F576" i="3"/>
  <c r="D576" i="3"/>
  <c r="H576" i="3"/>
  <c r="G576" i="3"/>
  <c r="C576" i="3"/>
  <c r="E576" i="3"/>
  <c r="J576" i="3" l="1"/>
  <c r="L576" i="3" s="1"/>
  <c r="B578" i="3"/>
  <c r="F577" i="3"/>
  <c r="D577" i="3"/>
  <c r="H577" i="3"/>
  <c r="C577" i="3"/>
  <c r="G577" i="3"/>
  <c r="E577" i="3"/>
  <c r="I576" i="3"/>
  <c r="K576" i="3" s="1"/>
  <c r="M576" i="3" s="1"/>
  <c r="T575" i="3"/>
  <c r="B579" i="3" l="1"/>
  <c r="F578" i="3"/>
  <c r="H578" i="3"/>
  <c r="D578" i="3"/>
  <c r="C578" i="3"/>
  <c r="G578" i="3"/>
  <c r="E578" i="3"/>
  <c r="I577" i="3"/>
  <c r="K577" i="3" s="1"/>
  <c r="J577" i="3"/>
  <c r="L577" i="3" s="1"/>
  <c r="T576" i="3"/>
  <c r="J578" i="3" l="1"/>
  <c r="L578" i="3" s="1"/>
  <c r="T577" i="3"/>
  <c r="I578" i="3"/>
  <c r="K578" i="3" s="1"/>
  <c r="M577" i="3"/>
  <c r="B580" i="3"/>
  <c r="F579" i="3"/>
  <c r="D579" i="3"/>
  <c r="J579" i="3" s="1"/>
  <c r="L579" i="3" s="1"/>
  <c r="H579" i="3"/>
  <c r="C579" i="3"/>
  <c r="E579" i="3"/>
  <c r="G579" i="3"/>
  <c r="M578" i="3" l="1"/>
  <c r="B581" i="3"/>
  <c r="F580" i="3"/>
  <c r="H580" i="3"/>
  <c r="D580" i="3"/>
  <c r="J580" i="3" s="1"/>
  <c r="L580" i="3" s="1"/>
  <c r="C580" i="3"/>
  <c r="G580" i="3"/>
  <c r="E580" i="3"/>
  <c r="I579" i="3"/>
  <c r="K579" i="3" s="1"/>
  <c r="M579" i="3" s="1"/>
  <c r="T578" i="3"/>
  <c r="B582" i="3" l="1"/>
  <c r="F581" i="3"/>
  <c r="H581" i="3"/>
  <c r="D581" i="3"/>
  <c r="J581" i="3" s="1"/>
  <c r="L581" i="3" s="1"/>
  <c r="C581" i="3"/>
  <c r="G581" i="3"/>
  <c r="E581" i="3"/>
  <c r="I580" i="3"/>
  <c r="K580" i="3" s="1"/>
  <c r="M580" i="3" s="1"/>
  <c r="T579" i="3"/>
  <c r="B583" i="3" l="1"/>
  <c r="F582" i="3"/>
  <c r="H582" i="3"/>
  <c r="D582" i="3"/>
  <c r="J582" i="3" s="1"/>
  <c r="L582" i="3" s="1"/>
  <c r="C582" i="3"/>
  <c r="G582" i="3"/>
  <c r="E582" i="3"/>
  <c r="I581" i="3"/>
  <c r="K581" i="3" s="1"/>
  <c r="M581" i="3" s="1"/>
  <c r="T580" i="3"/>
  <c r="B584" i="3" l="1"/>
  <c r="F583" i="3"/>
  <c r="H583" i="3"/>
  <c r="D583" i="3"/>
  <c r="J583" i="3" s="1"/>
  <c r="L583" i="3" s="1"/>
  <c r="C583" i="3"/>
  <c r="E583" i="3"/>
  <c r="G583" i="3"/>
  <c r="I582" i="3"/>
  <c r="K582" i="3" s="1"/>
  <c r="M582" i="3" s="1"/>
  <c r="T581" i="3"/>
  <c r="B585" i="3" l="1"/>
  <c r="F584" i="3"/>
  <c r="H584" i="3"/>
  <c r="D584" i="3"/>
  <c r="C584" i="3"/>
  <c r="G584" i="3"/>
  <c r="E584" i="3"/>
  <c r="I583" i="3"/>
  <c r="K583" i="3" s="1"/>
  <c r="M583" i="3" s="1"/>
  <c r="T582" i="3"/>
  <c r="T583" i="3" l="1"/>
  <c r="J584" i="3"/>
  <c r="L584" i="3" s="1"/>
  <c r="I584" i="3"/>
  <c r="K584" i="3" s="1"/>
  <c r="B586" i="3"/>
  <c r="F585" i="3"/>
  <c r="H585" i="3"/>
  <c r="D585" i="3"/>
  <c r="J585" i="3" s="1"/>
  <c r="L585" i="3" s="1"/>
  <c r="C585" i="3"/>
  <c r="G585" i="3"/>
  <c r="E585" i="3"/>
  <c r="M584" i="3" l="1"/>
  <c r="B587" i="3"/>
  <c r="F586" i="3"/>
  <c r="H586" i="3"/>
  <c r="D586" i="3"/>
  <c r="J586" i="3" s="1"/>
  <c r="L586" i="3" s="1"/>
  <c r="C586" i="3"/>
  <c r="G586" i="3"/>
  <c r="E586" i="3"/>
  <c r="I585" i="3"/>
  <c r="K585" i="3" s="1"/>
  <c r="M585" i="3" s="1"/>
  <c r="T584" i="3"/>
  <c r="T585" i="3" l="1"/>
  <c r="I586" i="3"/>
  <c r="K586" i="3" s="1"/>
  <c r="M586" i="3" s="1"/>
  <c r="B588" i="3"/>
  <c r="F587" i="3"/>
  <c r="H587" i="3"/>
  <c r="D587" i="3"/>
  <c r="J587" i="3" s="1"/>
  <c r="L587" i="3" s="1"/>
  <c r="C587" i="3"/>
  <c r="G587" i="3"/>
  <c r="E587" i="3"/>
  <c r="I587" i="3" l="1"/>
  <c r="K587" i="3" s="1"/>
  <c r="M587" i="3" s="1"/>
  <c r="B589" i="3"/>
  <c r="F588" i="3"/>
  <c r="H588" i="3"/>
  <c r="D588" i="3"/>
  <c r="J588" i="3" s="1"/>
  <c r="L588" i="3" s="1"/>
  <c r="G588" i="3"/>
  <c r="C588" i="3"/>
  <c r="E588" i="3"/>
  <c r="T586" i="3"/>
  <c r="I588" i="3" l="1"/>
  <c r="K588" i="3" s="1"/>
  <c r="M588" i="3" s="1"/>
  <c r="T587" i="3"/>
  <c r="B590" i="3"/>
  <c r="F589" i="3"/>
  <c r="D589" i="3"/>
  <c r="H589" i="3"/>
  <c r="C589" i="3"/>
  <c r="G589" i="3"/>
  <c r="E589" i="3"/>
  <c r="T588" i="3" l="1"/>
  <c r="I589" i="3"/>
  <c r="K589" i="3" s="1"/>
  <c r="J589" i="3"/>
  <c r="L589" i="3" s="1"/>
  <c r="B591" i="3"/>
  <c r="F590" i="3"/>
  <c r="H590" i="3"/>
  <c r="D590" i="3"/>
  <c r="J590" i="3" s="1"/>
  <c r="L590" i="3" s="1"/>
  <c r="C590" i="3"/>
  <c r="G590" i="3"/>
  <c r="E590" i="3"/>
  <c r="I590" i="3" l="1"/>
  <c r="K590" i="3" s="1"/>
  <c r="M590" i="3" s="1"/>
  <c r="T589" i="3"/>
  <c r="B592" i="3"/>
  <c r="F591" i="3"/>
  <c r="H591" i="3"/>
  <c r="D591" i="3"/>
  <c r="G591" i="3"/>
  <c r="C591" i="3"/>
  <c r="E591" i="3"/>
  <c r="M589" i="3"/>
  <c r="J591" i="3" l="1"/>
  <c r="L591" i="3" s="1"/>
  <c r="I591" i="3"/>
  <c r="K591" i="3" s="1"/>
  <c r="M591" i="3" s="1"/>
  <c r="T590" i="3"/>
  <c r="B593" i="3"/>
  <c r="F592" i="3"/>
  <c r="H592" i="3"/>
  <c r="D592" i="3"/>
  <c r="G592" i="3"/>
  <c r="C592" i="3"/>
  <c r="E592" i="3"/>
  <c r="J592" i="3" l="1"/>
  <c r="L592" i="3" s="1"/>
  <c r="I592" i="3"/>
  <c r="K592" i="3" s="1"/>
  <c r="M592" i="3" s="1"/>
  <c r="T591" i="3"/>
  <c r="B594" i="3"/>
  <c r="F593" i="3"/>
  <c r="D593" i="3"/>
  <c r="H593" i="3"/>
  <c r="C593" i="3"/>
  <c r="G593" i="3"/>
  <c r="E593" i="3"/>
  <c r="I593" i="3" l="1"/>
  <c r="K593" i="3" s="1"/>
  <c r="J593" i="3"/>
  <c r="L593" i="3" s="1"/>
  <c r="T592" i="3"/>
  <c r="B595" i="3"/>
  <c r="F594" i="3"/>
  <c r="H594" i="3"/>
  <c r="D594" i="3"/>
  <c r="C594" i="3"/>
  <c r="G594" i="3"/>
  <c r="E594" i="3"/>
  <c r="B596" i="3" l="1"/>
  <c r="F595" i="3"/>
  <c r="H595" i="3"/>
  <c r="D595" i="3"/>
  <c r="J595" i="3" s="1"/>
  <c r="L595" i="3" s="1"/>
  <c r="C595" i="3"/>
  <c r="G595" i="3"/>
  <c r="E595" i="3"/>
  <c r="I594" i="3"/>
  <c r="K594" i="3" s="1"/>
  <c r="T593" i="3"/>
  <c r="J594" i="3"/>
  <c r="L594" i="3" s="1"/>
  <c r="M593" i="3"/>
  <c r="M594" i="3" l="1"/>
  <c r="B597" i="3"/>
  <c r="F596" i="3"/>
  <c r="H596" i="3"/>
  <c r="D596" i="3"/>
  <c r="J596" i="3" s="1"/>
  <c r="L596" i="3" s="1"/>
  <c r="C596" i="3"/>
  <c r="G596" i="3"/>
  <c r="E596" i="3"/>
  <c r="I595" i="3"/>
  <c r="K595" i="3" s="1"/>
  <c r="M595" i="3" s="1"/>
  <c r="T594" i="3"/>
  <c r="B598" i="3" l="1"/>
  <c r="F597" i="3"/>
  <c r="H597" i="3"/>
  <c r="D597" i="3"/>
  <c r="J597" i="3" s="1"/>
  <c r="L597" i="3" s="1"/>
  <c r="E597" i="3"/>
  <c r="C597" i="3"/>
  <c r="G597" i="3"/>
  <c r="I596" i="3"/>
  <c r="K596" i="3" s="1"/>
  <c r="M596" i="3" s="1"/>
  <c r="T595" i="3"/>
  <c r="B599" i="3" l="1"/>
  <c r="F598" i="3"/>
  <c r="H598" i="3"/>
  <c r="D598" i="3"/>
  <c r="C598" i="3"/>
  <c r="G598" i="3"/>
  <c r="E598" i="3"/>
  <c r="I597" i="3"/>
  <c r="K597" i="3" s="1"/>
  <c r="M597" i="3" s="1"/>
  <c r="T596" i="3"/>
  <c r="T597" i="3" l="1"/>
  <c r="J598" i="3"/>
  <c r="L598" i="3" s="1"/>
  <c r="I598" i="3"/>
  <c r="K598" i="3" s="1"/>
  <c r="B600" i="3"/>
  <c r="F599" i="3"/>
  <c r="H599" i="3"/>
  <c r="D599" i="3"/>
  <c r="J599" i="3" s="1"/>
  <c r="L599" i="3" s="1"/>
  <c r="C599" i="3"/>
  <c r="G599" i="3"/>
  <c r="E599" i="3"/>
  <c r="M598" i="3" l="1"/>
  <c r="B601" i="3"/>
  <c r="F600" i="3"/>
  <c r="H600" i="3"/>
  <c r="D600" i="3"/>
  <c r="J600" i="3" s="1"/>
  <c r="L600" i="3" s="1"/>
  <c r="C600" i="3"/>
  <c r="E600" i="3"/>
  <c r="G600" i="3"/>
  <c r="I599" i="3"/>
  <c r="K599" i="3" s="1"/>
  <c r="M599" i="3" s="1"/>
  <c r="T598" i="3"/>
  <c r="B602" i="3" l="1"/>
  <c r="F601" i="3"/>
  <c r="H601" i="3"/>
  <c r="D601" i="3"/>
  <c r="C601" i="3"/>
  <c r="G601" i="3"/>
  <c r="E601" i="3"/>
  <c r="I600" i="3"/>
  <c r="K600" i="3" s="1"/>
  <c r="M600" i="3" s="1"/>
  <c r="T599" i="3"/>
  <c r="T600" i="3" l="1"/>
  <c r="J601" i="3"/>
  <c r="L601" i="3" s="1"/>
  <c r="I601" i="3"/>
  <c r="K601" i="3" s="1"/>
  <c r="B603" i="3"/>
  <c r="F602" i="3"/>
  <c r="H602" i="3"/>
  <c r="D602" i="3"/>
  <c r="C602" i="3"/>
  <c r="G602" i="3"/>
  <c r="E602" i="3"/>
  <c r="M601" i="3" l="1"/>
  <c r="I602" i="3"/>
  <c r="K602" i="3" s="1"/>
  <c r="B604" i="3"/>
  <c r="F603" i="3"/>
  <c r="D603" i="3"/>
  <c r="J603" i="3" s="1"/>
  <c r="L603" i="3" s="1"/>
  <c r="H603" i="3"/>
  <c r="C603" i="3"/>
  <c r="E603" i="3"/>
  <c r="G603" i="3"/>
  <c r="T601" i="3"/>
  <c r="J602" i="3"/>
  <c r="L602" i="3" s="1"/>
  <c r="I603" i="3" l="1"/>
  <c r="K603" i="3" s="1"/>
  <c r="M603" i="3" s="1"/>
  <c r="T602" i="3"/>
  <c r="B605" i="3"/>
  <c r="F604" i="3"/>
  <c r="H604" i="3"/>
  <c r="D604" i="3"/>
  <c r="G604" i="3"/>
  <c r="C604" i="3"/>
  <c r="E604" i="3"/>
  <c r="M602" i="3"/>
  <c r="B606" i="3" l="1"/>
  <c r="F605" i="3"/>
  <c r="H605" i="3"/>
  <c r="D605" i="3"/>
  <c r="J605" i="3" s="1"/>
  <c r="L605" i="3" s="1"/>
  <c r="C605" i="3"/>
  <c r="G605" i="3"/>
  <c r="E605" i="3"/>
  <c r="T603" i="3"/>
  <c r="J604" i="3"/>
  <c r="L604" i="3" s="1"/>
  <c r="I604" i="3"/>
  <c r="K604" i="3" s="1"/>
  <c r="M604" i="3" l="1"/>
  <c r="B607" i="3"/>
  <c r="F606" i="3"/>
  <c r="H606" i="3"/>
  <c r="D606" i="3"/>
  <c r="J606" i="3" s="1"/>
  <c r="L606" i="3" s="1"/>
  <c r="C606" i="3"/>
  <c r="G606" i="3"/>
  <c r="E606" i="3"/>
  <c r="I605" i="3"/>
  <c r="K605" i="3" s="1"/>
  <c r="M605" i="3" s="1"/>
  <c r="T604" i="3"/>
  <c r="B608" i="3" l="1"/>
  <c r="F607" i="3"/>
  <c r="H607" i="3"/>
  <c r="D607" i="3"/>
  <c r="C607" i="3"/>
  <c r="G607" i="3"/>
  <c r="E607" i="3"/>
  <c r="I606" i="3"/>
  <c r="K606" i="3" s="1"/>
  <c r="M606" i="3" s="1"/>
  <c r="T605" i="3"/>
  <c r="J607" i="3" l="1"/>
  <c r="L607" i="3" s="1"/>
  <c r="B609" i="3"/>
  <c r="F608" i="3"/>
  <c r="H608" i="3"/>
  <c r="D608" i="3"/>
  <c r="G608" i="3"/>
  <c r="E608" i="3"/>
  <c r="C608" i="3"/>
  <c r="I607" i="3"/>
  <c r="K607" i="3" s="1"/>
  <c r="M607" i="3" s="1"/>
  <c r="T606" i="3"/>
  <c r="J608" i="3" l="1"/>
  <c r="L608" i="3" s="1"/>
  <c r="B610" i="3"/>
  <c r="F609" i="3"/>
  <c r="D609" i="3"/>
  <c r="H609" i="3"/>
  <c r="C609" i="3"/>
  <c r="E609" i="3"/>
  <c r="G609" i="3"/>
  <c r="I608" i="3"/>
  <c r="K608" i="3" s="1"/>
  <c r="M608" i="3" s="1"/>
  <c r="T607" i="3"/>
  <c r="B611" i="3" l="1"/>
  <c r="F610" i="3"/>
  <c r="H610" i="3"/>
  <c r="D610" i="3"/>
  <c r="J610" i="3" s="1"/>
  <c r="L610" i="3" s="1"/>
  <c r="C610" i="3"/>
  <c r="G610" i="3"/>
  <c r="E610" i="3"/>
  <c r="I609" i="3"/>
  <c r="K609" i="3" s="1"/>
  <c r="J609" i="3"/>
  <c r="L609" i="3" s="1"/>
  <c r="T608" i="3"/>
  <c r="I610" i="3" l="1"/>
  <c r="K610" i="3" s="1"/>
  <c r="M610" i="3" s="1"/>
  <c r="T609" i="3"/>
  <c r="M609" i="3"/>
  <c r="B612" i="3"/>
  <c r="F611" i="3"/>
  <c r="H611" i="3"/>
  <c r="D611" i="3"/>
  <c r="C611" i="3"/>
  <c r="E611" i="3"/>
  <c r="G611" i="3"/>
  <c r="T610" i="3" l="1"/>
  <c r="B613" i="3"/>
  <c r="F612" i="3"/>
  <c r="H612" i="3"/>
  <c r="D612" i="3"/>
  <c r="J612" i="3" s="1"/>
  <c r="L612" i="3" s="1"/>
  <c r="C612" i="3"/>
  <c r="G612" i="3"/>
  <c r="E612" i="3"/>
  <c r="I611" i="3"/>
  <c r="K611" i="3" s="1"/>
  <c r="J611" i="3"/>
  <c r="L611" i="3" s="1"/>
  <c r="M611" i="3" l="1"/>
  <c r="B614" i="3"/>
  <c r="F613" i="3"/>
  <c r="H613" i="3"/>
  <c r="D613" i="3"/>
  <c r="C613" i="3"/>
  <c r="G613" i="3"/>
  <c r="E613" i="3"/>
  <c r="I612" i="3"/>
  <c r="K612" i="3" s="1"/>
  <c r="M612" i="3" s="1"/>
  <c r="T611" i="3"/>
  <c r="T612" i="3" l="1"/>
  <c r="I613" i="3"/>
  <c r="K613" i="3" s="1"/>
  <c r="B615" i="3"/>
  <c r="F614" i="3"/>
  <c r="H614" i="3"/>
  <c r="D614" i="3"/>
  <c r="C614" i="3"/>
  <c r="G614" i="3"/>
  <c r="E614" i="3"/>
  <c r="J613" i="3"/>
  <c r="L613" i="3" s="1"/>
  <c r="J614" i="3" l="1"/>
  <c r="L614" i="3" s="1"/>
  <c r="I614" i="3"/>
  <c r="K614" i="3" s="1"/>
  <c r="M614" i="3" s="1"/>
  <c r="T613" i="3"/>
  <c r="M613" i="3"/>
  <c r="B616" i="3"/>
  <c r="F615" i="3"/>
  <c r="D615" i="3"/>
  <c r="H615" i="3"/>
  <c r="C615" i="3"/>
  <c r="G615" i="3"/>
  <c r="E615" i="3"/>
  <c r="T614" i="3" l="1"/>
  <c r="B617" i="3"/>
  <c r="F616" i="3"/>
  <c r="H616" i="3"/>
  <c r="D616" i="3"/>
  <c r="C616" i="3"/>
  <c r="E616" i="3"/>
  <c r="G616" i="3"/>
  <c r="I615" i="3"/>
  <c r="K615" i="3" s="1"/>
  <c r="J615" i="3"/>
  <c r="L615" i="3" s="1"/>
  <c r="M615" i="3" l="1"/>
  <c r="J616" i="3"/>
  <c r="L616" i="3" s="1"/>
  <c r="B618" i="3"/>
  <c r="F617" i="3"/>
  <c r="H617" i="3"/>
  <c r="D617" i="3"/>
  <c r="C617" i="3"/>
  <c r="G617" i="3"/>
  <c r="E617" i="3"/>
  <c r="I616" i="3"/>
  <c r="K616" i="3" s="1"/>
  <c r="M616" i="3" s="1"/>
  <c r="T615" i="3"/>
  <c r="I617" i="3" l="1"/>
  <c r="K617" i="3" s="1"/>
  <c r="B619" i="3"/>
  <c r="F618" i="3"/>
  <c r="H618" i="3"/>
  <c r="D618" i="3"/>
  <c r="J618" i="3" s="1"/>
  <c r="L618" i="3" s="1"/>
  <c r="C618" i="3"/>
  <c r="E618" i="3"/>
  <c r="G618" i="3"/>
  <c r="T616" i="3"/>
  <c r="J617" i="3"/>
  <c r="L617" i="3" s="1"/>
  <c r="M617" i="3" l="1"/>
  <c r="I618" i="3"/>
  <c r="K618" i="3" s="1"/>
  <c r="M618" i="3" s="1"/>
  <c r="B620" i="3"/>
  <c r="F619" i="3"/>
  <c r="D619" i="3"/>
  <c r="H619" i="3"/>
  <c r="C619" i="3"/>
  <c r="G619" i="3"/>
  <c r="E619" i="3"/>
  <c r="T617" i="3"/>
  <c r="J619" i="3" l="1"/>
  <c r="L619" i="3" s="1"/>
  <c r="I619" i="3"/>
  <c r="K619" i="3" s="1"/>
  <c r="B621" i="3"/>
  <c r="F620" i="3"/>
  <c r="D620" i="3"/>
  <c r="H620" i="3"/>
  <c r="G620" i="3"/>
  <c r="C620" i="3"/>
  <c r="E620" i="3"/>
  <c r="T618" i="3"/>
  <c r="J620" i="3" l="1"/>
  <c r="L620" i="3" s="1"/>
  <c r="M619" i="3"/>
  <c r="T619" i="3"/>
  <c r="B622" i="3"/>
  <c r="F621" i="3"/>
  <c r="H621" i="3"/>
  <c r="D621" i="3"/>
  <c r="C621" i="3"/>
  <c r="G621" i="3"/>
  <c r="E621" i="3"/>
  <c r="I620" i="3"/>
  <c r="K620" i="3" s="1"/>
  <c r="M620" i="3" s="1"/>
  <c r="I621" i="3" l="1"/>
  <c r="K621" i="3" s="1"/>
  <c r="B623" i="3"/>
  <c r="F622" i="3"/>
  <c r="H622" i="3"/>
  <c r="D622" i="3"/>
  <c r="C622" i="3"/>
  <c r="G622" i="3"/>
  <c r="E622" i="3"/>
  <c r="J621" i="3"/>
  <c r="L621" i="3" s="1"/>
  <c r="T620" i="3"/>
  <c r="T621" i="3" l="1"/>
  <c r="I622" i="3"/>
  <c r="K622" i="3" s="1"/>
  <c r="B624" i="3"/>
  <c r="F623" i="3"/>
  <c r="H623" i="3"/>
  <c r="D623" i="3"/>
  <c r="C623" i="3"/>
  <c r="G623" i="3"/>
  <c r="E623" i="3"/>
  <c r="J622" i="3"/>
  <c r="L622" i="3" s="1"/>
  <c r="M621" i="3"/>
  <c r="J623" i="3" l="1"/>
  <c r="L623" i="3" s="1"/>
  <c r="I623" i="3"/>
  <c r="K623" i="3" s="1"/>
  <c r="M622" i="3"/>
  <c r="B625" i="3"/>
  <c r="F624" i="3"/>
  <c r="D624" i="3"/>
  <c r="J624" i="3" s="1"/>
  <c r="L624" i="3" s="1"/>
  <c r="H624" i="3"/>
  <c r="C624" i="3"/>
  <c r="E624" i="3"/>
  <c r="G624" i="3"/>
  <c r="T622" i="3"/>
  <c r="M623" i="3" l="1"/>
  <c r="T623" i="3"/>
  <c r="B626" i="3"/>
  <c r="F625" i="3"/>
  <c r="D625" i="3"/>
  <c r="H625" i="3"/>
  <c r="C625" i="3"/>
  <c r="G625" i="3"/>
  <c r="E625" i="3"/>
  <c r="I624" i="3"/>
  <c r="K624" i="3" s="1"/>
  <c r="M624" i="3" s="1"/>
  <c r="I625" i="3" l="1"/>
  <c r="K625" i="3" s="1"/>
  <c r="B627" i="3"/>
  <c r="F626" i="3"/>
  <c r="H626" i="3"/>
  <c r="D626" i="3"/>
  <c r="G626" i="3"/>
  <c r="C626" i="3"/>
  <c r="E626" i="3"/>
  <c r="J625" i="3"/>
  <c r="L625" i="3" s="1"/>
  <c r="T624" i="3"/>
  <c r="B628" i="3" l="1"/>
  <c r="F627" i="3"/>
  <c r="H627" i="3"/>
  <c r="D627" i="3"/>
  <c r="J627" i="3" s="1"/>
  <c r="L627" i="3" s="1"/>
  <c r="C627" i="3"/>
  <c r="E627" i="3"/>
  <c r="G627" i="3"/>
  <c r="I626" i="3"/>
  <c r="K626" i="3" s="1"/>
  <c r="T625" i="3"/>
  <c r="J626" i="3"/>
  <c r="L626" i="3" s="1"/>
  <c r="M625" i="3"/>
  <c r="M626" i="3" l="1"/>
  <c r="B629" i="3"/>
  <c r="F628" i="3"/>
  <c r="D628" i="3"/>
  <c r="H628" i="3"/>
  <c r="C628" i="3"/>
  <c r="G628" i="3"/>
  <c r="E628" i="3"/>
  <c r="I627" i="3"/>
  <c r="K627" i="3" s="1"/>
  <c r="M627" i="3" s="1"/>
  <c r="T626" i="3"/>
  <c r="T627" i="3" l="1"/>
  <c r="I628" i="3"/>
  <c r="K628" i="3" s="1"/>
  <c r="J628" i="3"/>
  <c r="L628" i="3" s="1"/>
  <c r="B630" i="3"/>
  <c r="F629" i="3"/>
  <c r="H629" i="3"/>
  <c r="D629" i="3"/>
  <c r="J629" i="3" s="1"/>
  <c r="L629" i="3" s="1"/>
  <c r="G629" i="3"/>
  <c r="C629" i="3"/>
  <c r="E629" i="3"/>
  <c r="M628" i="3" l="1"/>
  <c r="B631" i="3"/>
  <c r="F630" i="3"/>
  <c r="H630" i="3"/>
  <c r="D630" i="3"/>
  <c r="C630" i="3"/>
  <c r="E630" i="3"/>
  <c r="G630" i="3"/>
  <c r="I629" i="3"/>
  <c r="K629" i="3" s="1"/>
  <c r="M629" i="3" s="1"/>
  <c r="T628" i="3"/>
  <c r="J630" i="3" l="1"/>
  <c r="L630" i="3" s="1"/>
  <c r="I630" i="3"/>
  <c r="K630" i="3" s="1"/>
  <c r="M630" i="3" s="1"/>
  <c r="T629" i="3"/>
  <c r="B632" i="3"/>
  <c r="F631" i="3"/>
  <c r="D631" i="3"/>
  <c r="H631" i="3"/>
  <c r="C631" i="3"/>
  <c r="G631" i="3"/>
  <c r="E631" i="3"/>
  <c r="T630" i="3" l="1"/>
  <c r="J631" i="3"/>
  <c r="L631" i="3" s="1"/>
  <c r="B633" i="3"/>
  <c r="F632" i="3"/>
  <c r="H632" i="3"/>
  <c r="D632" i="3"/>
  <c r="J632" i="3" s="1"/>
  <c r="L632" i="3" s="1"/>
  <c r="C632" i="3"/>
  <c r="G632" i="3"/>
  <c r="E632" i="3"/>
  <c r="I631" i="3"/>
  <c r="K631" i="3" s="1"/>
  <c r="M631" i="3" l="1"/>
  <c r="B634" i="3"/>
  <c r="F633" i="3"/>
  <c r="H633" i="3"/>
  <c r="D633" i="3"/>
  <c r="J633" i="3" s="1"/>
  <c r="L633" i="3" s="1"/>
  <c r="C633" i="3"/>
  <c r="G633" i="3"/>
  <c r="E633" i="3"/>
  <c r="I632" i="3"/>
  <c r="K632" i="3" s="1"/>
  <c r="M632" i="3" s="1"/>
  <c r="T631" i="3"/>
  <c r="T632" i="3" l="1"/>
  <c r="I633" i="3"/>
  <c r="K633" i="3" s="1"/>
  <c r="M633" i="3" s="1"/>
  <c r="B635" i="3"/>
  <c r="F634" i="3"/>
  <c r="H634" i="3"/>
  <c r="D634" i="3"/>
  <c r="C634" i="3"/>
  <c r="G634" i="3"/>
  <c r="E634" i="3"/>
  <c r="I634" i="3" l="1"/>
  <c r="K634" i="3" s="1"/>
  <c r="B636" i="3"/>
  <c r="F635" i="3"/>
  <c r="D635" i="3"/>
  <c r="H635" i="3"/>
  <c r="C635" i="3"/>
  <c r="G635" i="3"/>
  <c r="E635" i="3"/>
  <c r="J634" i="3"/>
  <c r="L634" i="3" s="1"/>
  <c r="T633" i="3"/>
  <c r="T634" i="3" l="1"/>
  <c r="I635" i="3"/>
  <c r="K635" i="3" s="1"/>
  <c r="J635" i="3"/>
  <c r="L635" i="3" s="1"/>
  <c r="M634" i="3"/>
  <c r="B637" i="3"/>
  <c r="F636" i="3"/>
  <c r="D636" i="3"/>
  <c r="H636" i="3"/>
  <c r="G636" i="3"/>
  <c r="C636" i="3"/>
  <c r="E636" i="3"/>
  <c r="M635" i="3" l="1"/>
  <c r="T635" i="3"/>
  <c r="J636" i="3"/>
  <c r="L636" i="3" s="1"/>
  <c r="B638" i="3"/>
  <c r="F637" i="3"/>
  <c r="H637" i="3"/>
  <c r="D637" i="3"/>
  <c r="C637" i="3"/>
  <c r="G637" i="3"/>
  <c r="E637" i="3"/>
  <c r="I636" i="3"/>
  <c r="K636" i="3" s="1"/>
  <c r="M636" i="3" l="1"/>
  <c r="J637" i="3"/>
  <c r="L637" i="3" s="1"/>
  <c r="B639" i="3"/>
  <c r="F638" i="3"/>
  <c r="D638" i="3"/>
  <c r="J638" i="3" s="1"/>
  <c r="L638" i="3" s="1"/>
  <c r="H638" i="3"/>
  <c r="C638" i="3"/>
  <c r="E638" i="3"/>
  <c r="G638" i="3"/>
  <c r="I637" i="3"/>
  <c r="K637" i="3" s="1"/>
  <c r="T636" i="3"/>
  <c r="M637" i="3" l="1"/>
  <c r="I638" i="3"/>
  <c r="K638" i="3" s="1"/>
  <c r="M638" i="3" s="1"/>
  <c r="T637" i="3"/>
  <c r="B640" i="3"/>
  <c r="F639" i="3"/>
  <c r="H639" i="3"/>
  <c r="D639" i="3"/>
  <c r="C639" i="3"/>
  <c r="E639" i="3"/>
  <c r="G639" i="3"/>
  <c r="J639" i="3" l="1"/>
  <c r="L639" i="3" s="1"/>
  <c r="I639" i="3"/>
  <c r="K639" i="3" s="1"/>
  <c r="M639" i="3" s="1"/>
  <c r="T638" i="3"/>
  <c r="B641" i="3"/>
  <c r="F640" i="3"/>
  <c r="D640" i="3"/>
  <c r="H640" i="3"/>
  <c r="C640" i="3"/>
  <c r="G640" i="3"/>
  <c r="E640" i="3"/>
  <c r="J640" i="3" l="1"/>
  <c r="L640" i="3" s="1"/>
  <c r="B642" i="3"/>
  <c r="F641" i="3"/>
  <c r="D641" i="3"/>
  <c r="J641" i="3" s="1"/>
  <c r="L641" i="3" s="1"/>
  <c r="H641" i="3"/>
  <c r="C641" i="3"/>
  <c r="E641" i="3"/>
  <c r="G641" i="3"/>
  <c r="I640" i="3"/>
  <c r="K640" i="3" s="1"/>
  <c r="M640" i="3" s="1"/>
  <c r="T639" i="3"/>
  <c r="B643" i="3" l="1"/>
  <c r="F642" i="3"/>
  <c r="H642" i="3"/>
  <c r="D642" i="3"/>
  <c r="C642" i="3"/>
  <c r="G642" i="3"/>
  <c r="E642" i="3"/>
  <c r="I641" i="3"/>
  <c r="K641" i="3" s="1"/>
  <c r="M641" i="3" s="1"/>
  <c r="T640" i="3"/>
  <c r="J642" i="3" l="1"/>
  <c r="L642" i="3" s="1"/>
  <c r="I642" i="3"/>
  <c r="K642" i="3" s="1"/>
  <c r="M642" i="3" s="1"/>
  <c r="T641" i="3"/>
  <c r="B644" i="3"/>
  <c r="F643" i="3"/>
  <c r="H643" i="3"/>
  <c r="D643" i="3"/>
  <c r="C643" i="3"/>
  <c r="G643" i="3"/>
  <c r="E643" i="3"/>
  <c r="J643" i="3" l="1"/>
  <c r="L643" i="3" s="1"/>
  <c r="T642" i="3"/>
  <c r="I643" i="3"/>
  <c r="K643" i="3" s="1"/>
  <c r="M643" i="3" s="1"/>
  <c r="B645" i="3"/>
  <c r="F644" i="3"/>
  <c r="H644" i="3"/>
  <c r="D644" i="3"/>
  <c r="C644" i="3"/>
  <c r="G644" i="3"/>
  <c r="E644" i="3"/>
  <c r="I644" i="3" l="1"/>
  <c r="K644" i="3" s="1"/>
  <c r="B646" i="3"/>
  <c r="F645" i="3"/>
  <c r="H645" i="3"/>
  <c r="D645" i="3"/>
  <c r="E645" i="3"/>
  <c r="C645" i="3"/>
  <c r="G645" i="3"/>
  <c r="J644" i="3"/>
  <c r="L644" i="3" s="1"/>
  <c r="T643" i="3"/>
  <c r="B647" i="3" l="1"/>
  <c r="F646" i="3"/>
  <c r="D646" i="3"/>
  <c r="H646" i="3"/>
  <c r="G646" i="3"/>
  <c r="C646" i="3"/>
  <c r="E646" i="3"/>
  <c r="J645" i="3"/>
  <c r="L645" i="3" s="1"/>
  <c r="I645" i="3"/>
  <c r="K645" i="3" s="1"/>
  <c r="T644" i="3"/>
  <c r="M644" i="3"/>
  <c r="M645" i="3" l="1"/>
  <c r="T645" i="3"/>
  <c r="J646" i="3"/>
  <c r="L646" i="3" s="1"/>
  <c r="I646" i="3"/>
  <c r="K646" i="3" s="1"/>
  <c r="B648" i="3"/>
  <c r="F647" i="3"/>
  <c r="H647" i="3"/>
  <c r="D647" i="3"/>
  <c r="J647" i="3" s="1"/>
  <c r="L647" i="3" s="1"/>
  <c r="G647" i="3"/>
  <c r="C647" i="3"/>
  <c r="E647" i="3"/>
  <c r="M646" i="3" l="1"/>
  <c r="B649" i="3"/>
  <c r="F648" i="3"/>
  <c r="H648" i="3"/>
  <c r="D648" i="3"/>
  <c r="J648" i="3" s="1"/>
  <c r="L648" i="3" s="1"/>
  <c r="C648" i="3"/>
  <c r="G648" i="3"/>
  <c r="E648" i="3"/>
  <c r="I647" i="3"/>
  <c r="K647" i="3" s="1"/>
  <c r="M647" i="3" s="1"/>
  <c r="T646" i="3"/>
  <c r="B650" i="3" l="1"/>
  <c r="F649" i="3"/>
  <c r="H649" i="3"/>
  <c r="D649" i="3"/>
  <c r="C649" i="3"/>
  <c r="G649" i="3"/>
  <c r="E649" i="3"/>
  <c r="I648" i="3"/>
  <c r="K648" i="3" s="1"/>
  <c r="M648" i="3" s="1"/>
  <c r="T647" i="3"/>
  <c r="J649" i="3" l="1"/>
  <c r="L649" i="3" s="1"/>
  <c r="B651" i="3"/>
  <c r="F650" i="3"/>
  <c r="D650" i="3"/>
  <c r="H650" i="3"/>
  <c r="C650" i="3"/>
  <c r="G650" i="3"/>
  <c r="E650" i="3"/>
  <c r="I649" i="3"/>
  <c r="K649" i="3" s="1"/>
  <c r="T648" i="3"/>
  <c r="M649" i="3" l="1"/>
  <c r="B652" i="3"/>
  <c r="F651" i="3"/>
  <c r="H651" i="3"/>
  <c r="D651" i="3"/>
  <c r="J651" i="3" s="1"/>
  <c r="L651" i="3" s="1"/>
  <c r="C651" i="3"/>
  <c r="G651" i="3"/>
  <c r="E651" i="3"/>
  <c r="I650" i="3"/>
  <c r="K650" i="3" s="1"/>
  <c r="J650" i="3"/>
  <c r="L650" i="3" s="1"/>
  <c r="T649" i="3"/>
  <c r="M650" i="3" l="1"/>
  <c r="B653" i="3"/>
  <c r="F652" i="3"/>
  <c r="H652" i="3"/>
  <c r="D652" i="3"/>
  <c r="G652" i="3"/>
  <c r="C652" i="3"/>
  <c r="E652" i="3"/>
  <c r="I651" i="3"/>
  <c r="K651" i="3" s="1"/>
  <c r="M651" i="3" s="1"/>
  <c r="T650" i="3"/>
  <c r="J652" i="3" l="1"/>
  <c r="L652" i="3" s="1"/>
  <c r="B654" i="3"/>
  <c r="F653" i="3"/>
  <c r="H653" i="3"/>
  <c r="D653" i="3"/>
  <c r="J653" i="3" s="1"/>
  <c r="L653" i="3" s="1"/>
  <c r="C653" i="3"/>
  <c r="E653" i="3"/>
  <c r="G653" i="3"/>
  <c r="I652" i="3"/>
  <c r="K652" i="3" s="1"/>
  <c r="M652" i="3" s="1"/>
  <c r="T651" i="3"/>
  <c r="B655" i="3" l="1"/>
  <c r="F654" i="3"/>
  <c r="D654" i="3"/>
  <c r="H654" i="3"/>
  <c r="C654" i="3"/>
  <c r="E654" i="3"/>
  <c r="G654" i="3"/>
  <c r="I653" i="3"/>
  <c r="K653" i="3" s="1"/>
  <c r="M653" i="3" s="1"/>
  <c r="T652" i="3"/>
  <c r="T653" i="3" l="1"/>
  <c r="I654" i="3"/>
  <c r="K654" i="3" s="1"/>
  <c r="J654" i="3"/>
  <c r="L654" i="3" s="1"/>
  <c r="B656" i="3"/>
  <c r="F655" i="3"/>
  <c r="H655" i="3"/>
  <c r="D655" i="3"/>
  <c r="C655" i="3"/>
  <c r="G655" i="3"/>
  <c r="E655" i="3"/>
  <c r="J655" i="3" l="1"/>
  <c r="L655" i="3" s="1"/>
  <c r="T654" i="3"/>
  <c r="B657" i="3"/>
  <c r="F656" i="3"/>
  <c r="D656" i="3"/>
  <c r="H656" i="3"/>
  <c r="C656" i="3"/>
  <c r="G656" i="3"/>
  <c r="E656" i="3"/>
  <c r="M654" i="3"/>
  <c r="I655" i="3"/>
  <c r="K655" i="3" s="1"/>
  <c r="M655" i="3" s="1"/>
  <c r="J656" i="3" l="1"/>
  <c r="L656" i="3" s="1"/>
  <c r="B658" i="3"/>
  <c r="F657" i="3"/>
  <c r="D657" i="3"/>
  <c r="H657" i="3"/>
  <c r="C657" i="3"/>
  <c r="G657" i="3"/>
  <c r="E657" i="3"/>
  <c r="I656" i="3"/>
  <c r="K656" i="3" s="1"/>
  <c r="M656" i="3" s="1"/>
  <c r="T655" i="3"/>
  <c r="I657" i="3" l="1"/>
  <c r="K657" i="3" s="1"/>
  <c r="J657" i="3"/>
  <c r="L657" i="3" s="1"/>
  <c r="T656" i="3"/>
  <c r="B659" i="3"/>
  <c r="F658" i="3"/>
  <c r="H658" i="3"/>
  <c r="D658" i="3"/>
  <c r="C658" i="3"/>
  <c r="G658" i="3"/>
  <c r="E658" i="3"/>
  <c r="T657" i="3" l="1"/>
  <c r="I658" i="3"/>
  <c r="K658" i="3" s="1"/>
  <c r="B660" i="3"/>
  <c r="F659" i="3"/>
  <c r="H659" i="3"/>
  <c r="D659" i="3"/>
  <c r="C659" i="3"/>
  <c r="E659" i="3"/>
  <c r="G659" i="3"/>
  <c r="J658" i="3"/>
  <c r="L658" i="3" s="1"/>
  <c r="M657" i="3"/>
  <c r="I659" i="3" l="1"/>
  <c r="K659" i="3" s="1"/>
  <c r="B661" i="3"/>
  <c r="F660" i="3"/>
  <c r="H660" i="3"/>
  <c r="D660" i="3"/>
  <c r="C660" i="3"/>
  <c r="G660" i="3"/>
  <c r="E660" i="3"/>
  <c r="J659" i="3"/>
  <c r="L659" i="3" s="1"/>
  <c r="M658" i="3"/>
  <c r="T658" i="3"/>
  <c r="J660" i="3" l="1"/>
  <c r="L660" i="3" s="1"/>
  <c r="M659" i="3"/>
  <c r="I660" i="3"/>
  <c r="K660" i="3" s="1"/>
  <c r="M660" i="3" s="1"/>
  <c r="B662" i="3"/>
  <c r="F661" i="3"/>
  <c r="H661" i="3"/>
  <c r="D661" i="3"/>
  <c r="E661" i="3"/>
  <c r="C661" i="3"/>
  <c r="G661" i="3"/>
  <c r="T659" i="3"/>
  <c r="I661" i="3" l="1"/>
  <c r="K661" i="3" s="1"/>
  <c r="T660" i="3"/>
  <c r="B663" i="3"/>
  <c r="F662" i="3"/>
  <c r="H662" i="3"/>
  <c r="D662" i="3"/>
  <c r="J662" i="3" s="1"/>
  <c r="L662" i="3" s="1"/>
  <c r="C662" i="3"/>
  <c r="G662" i="3"/>
  <c r="E662" i="3"/>
  <c r="J661" i="3"/>
  <c r="L661" i="3" s="1"/>
  <c r="I662" i="3" l="1"/>
  <c r="K662" i="3" s="1"/>
  <c r="M662" i="3" s="1"/>
  <c r="T661" i="3"/>
  <c r="B664" i="3"/>
  <c r="F663" i="3"/>
  <c r="D663" i="3"/>
  <c r="H663" i="3"/>
  <c r="C663" i="3"/>
  <c r="G663" i="3"/>
  <c r="E663" i="3"/>
  <c r="M661" i="3"/>
  <c r="I663" i="3" l="1"/>
  <c r="K663" i="3" s="1"/>
  <c r="J663" i="3"/>
  <c r="L663" i="3" s="1"/>
  <c r="T662" i="3"/>
  <c r="B665" i="3"/>
  <c r="F664" i="3"/>
  <c r="H664" i="3"/>
  <c r="D664" i="3"/>
  <c r="J664" i="3" s="1"/>
  <c r="L664" i="3" s="1"/>
  <c r="C664" i="3"/>
  <c r="G664" i="3"/>
  <c r="E664" i="3"/>
  <c r="I664" i="3" l="1"/>
  <c r="K664" i="3" s="1"/>
  <c r="M664" i="3" s="1"/>
  <c r="T663" i="3"/>
  <c r="B666" i="3"/>
  <c r="F665" i="3"/>
  <c r="H665" i="3"/>
  <c r="D665" i="3"/>
  <c r="G665" i="3"/>
  <c r="C665" i="3"/>
  <c r="E665" i="3"/>
  <c r="M663" i="3"/>
  <c r="I665" i="3" l="1"/>
  <c r="K665" i="3" s="1"/>
  <c r="B667" i="3"/>
  <c r="F666" i="3"/>
  <c r="D666" i="3"/>
  <c r="J666" i="3" s="1"/>
  <c r="L666" i="3" s="1"/>
  <c r="H666" i="3"/>
  <c r="C666" i="3"/>
  <c r="E666" i="3"/>
  <c r="G666" i="3"/>
  <c r="J665" i="3"/>
  <c r="L665" i="3" s="1"/>
  <c r="T664" i="3"/>
  <c r="T665" i="3" l="1"/>
  <c r="B668" i="3"/>
  <c r="F667" i="3"/>
  <c r="D667" i="3"/>
  <c r="J667" i="3" s="1"/>
  <c r="L667" i="3" s="1"/>
  <c r="H667" i="3"/>
  <c r="C667" i="3"/>
  <c r="E667" i="3"/>
  <c r="G667" i="3"/>
  <c r="M665" i="3"/>
  <c r="I666" i="3"/>
  <c r="K666" i="3" s="1"/>
  <c r="M666" i="3" s="1"/>
  <c r="B669" i="3" l="1"/>
  <c r="F668" i="3"/>
  <c r="D668" i="3"/>
  <c r="H668" i="3"/>
  <c r="G668" i="3"/>
  <c r="C668" i="3"/>
  <c r="E668" i="3"/>
  <c r="I667" i="3"/>
  <c r="K667" i="3" s="1"/>
  <c r="M667" i="3" s="1"/>
  <c r="T666" i="3"/>
  <c r="J668" i="3" l="1"/>
  <c r="L668" i="3" s="1"/>
  <c r="I668" i="3"/>
  <c r="K668" i="3" s="1"/>
  <c r="M668" i="3" s="1"/>
  <c r="T667" i="3"/>
  <c r="B670" i="3"/>
  <c r="F669" i="3"/>
  <c r="D669" i="3"/>
  <c r="H669" i="3"/>
  <c r="C669" i="3"/>
  <c r="G669" i="3"/>
  <c r="E669" i="3"/>
  <c r="I669" i="3" l="1"/>
  <c r="K669" i="3" s="1"/>
  <c r="J669" i="3"/>
  <c r="L669" i="3" s="1"/>
  <c r="T668" i="3"/>
  <c r="B671" i="3"/>
  <c r="F670" i="3"/>
  <c r="D670" i="3"/>
  <c r="H670" i="3"/>
  <c r="C670" i="3"/>
  <c r="G670" i="3"/>
  <c r="E670" i="3"/>
  <c r="I670" i="3" l="1"/>
  <c r="K670" i="3" s="1"/>
  <c r="J670" i="3"/>
  <c r="L670" i="3" s="1"/>
  <c r="T669" i="3"/>
  <c r="B672" i="3"/>
  <c r="F671" i="3"/>
  <c r="H671" i="3"/>
  <c r="D671" i="3"/>
  <c r="J671" i="3" s="1"/>
  <c r="L671" i="3" s="1"/>
  <c r="C671" i="3"/>
  <c r="G671" i="3"/>
  <c r="E671" i="3"/>
  <c r="M669" i="3"/>
  <c r="M670" i="3" l="1"/>
  <c r="B673" i="3"/>
  <c r="F672" i="3"/>
  <c r="H672" i="3"/>
  <c r="D672" i="3"/>
  <c r="J672" i="3" s="1"/>
  <c r="L672" i="3" s="1"/>
  <c r="E672" i="3"/>
  <c r="C672" i="3"/>
  <c r="G672" i="3"/>
  <c r="I671" i="3"/>
  <c r="K671" i="3" s="1"/>
  <c r="M671" i="3" s="1"/>
  <c r="T670" i="3"/>
  <c r="B674" i="3" l="1"/>
  <c r="F673" i="3"/>
  <c r="D673" i="3"/>
  <c r="H673" i="3"/>
  <c r="C673" i="3"/>
  <c r="G673" i="3"/>
  <c r="E673" i="3"/>
  <c r="I672" i="3"/>
  <c r="K672" i="3" s="1"/>
  <c r="M672" i="3" s="1"/>
  <c r="T671" i="3"/>
  <c r="T672" i="3" l="1"/>
  <c r="I673" i="3"/>
  <c r="K673" i="3" s="1"/>
  <c r="J673" i="3"/>
  <c r="L673" i="3" s="1"/>
  <c r="B675" i="3"/>
  <c r="F674" i="3"/>
  <c r="H674" i="3"/>
  <c r="D674" i="3"/>
  <c r="J674" i="3" s="1"/>
  <c r="L674" i="3" s="1"/>
  <c r="C674" i="3"/>
  <c r="E674" i="3"/>
  <c r="G674" i="3"/>
  <c r="B676" i="3" l="1"/>
  <c r="F675" i="3"/>
  <c r="H675" i="3"/>
  <c r="D675" i="3"/>
  <c r="C675" i="3"/>
  <c r="G675" i="3"/>
  <c r="E675" i="3"/>
  <c r="M673" i="3"/>
  <c r="I674" i="3"/>
  <c r="K674" i="3" s="1"/>
  <c r="M674" i="3" s="1"/>
  <c r="T673" i="3"/>
  <c r="J675" i="3" l="1"/>
  <c r="L675" i="3" s="1"/>
  <c r="I675" i="3"/>
  <c r="K675" i="3" s="1"/>
  <c r="M675" i="3" s="1"/>
  <c r="T674" i="3"/>
  <c r="B677" i="3"/>
  <c r="F676" i="3"/>
  <c r="H676" i="3"/>
  <c r="D676" i="3"/>
  <c r="C676" i="3"/>
  <c r="G676" i="3"/>
  <c r="E676" i="3"/>
  <c r="I676" i="3" l="1"/>
  <c r="K676" i="3" s="1"/>
  <c r="B678" i="3"/>
  <c r="F677" i="3"/>
  <c r="H677" i="3"/>
  <c r="D677" i="3"/>
  <c r="J677" i="3" s="1"/>
  <c r="L677" i="3" s="1"/>
  <c r="C677" i="3"/>
  <c r="G677" i="3"/>
  <c r="E677" i="3"/>
  <c r="J676" i="3"/>
  <c r="L676" i="3" s="1"/>
  <c r="T675" i="3"/>
  <c r="B679" i="3" l="1"/>
  <c r="F678" i="3"/>
  <c r="H678" i="3"/>
  <c r="D678" i="3"/>
  <c r="J678" i="3" s="1"/>
  <c r="L678" i="3" s="1"/>
  <c r="E678" i="3"/>
  <c r="C678" i="3"/>
  <c r="G678" i="3"/>
  <c r="I677" i="3"/>
  <c r="K677" i="3" s="1"/>
  <c r="M677" i="3" s="1"/>
  <c r="T676" i="3"/>
  <c r="M676" i="3"/>
  <c r="I678" i="3" l="1"/>
  <c r="K678" i="3" s="1"/>
  <c r="M678" i="3" s="1"/>
  <c r="T677" i="3"/>
  <c r="B680" i="3"/>
  <c r="F679" i="3"/>
  <c r="H679" i="3"/>
  <c r="D679" i="3"/>
  <c r="C679" i="3"/>
  <c r="G679" i="3"/>
  <c r="E679" i="3"/>
  <c r="B681" i="3" l="1"/>
  <c r="F680" i="3"/>
  <c r="D680" i="3"/>
  <c r="H680" i="3"/>
  <c r="C680" i="3"/>
  <c r="G680" i="3"/>
  <c r="E680" i="3"/>
  <c r="I679" i="3"/>
  <c r="K679" i="3" s="1"/>
  <c r="J679" i="3"/>
  <c r="L679" i="3" s="1"/>
  <c r="T678" i="3"/>
  <c r="M679" i="3" l="1"/>
  <c r="B682" i="3"/>
  <c r="F681" i="3"/>
  <c r="H681" i="3"/>
  <c r="D681" i="3"/>
  <c r="C681" i="3"/>
  <c r="E681" i="3"/>
  <c r="G681" i="3"/>
  <c r="I680" i="3"/>
  <c r="K680" i="3" s="1"/>
  <c r="J680" i="3"/>
  <c r="L680" i="3" s="1"/>
  <c r="T679" i="3"/>
  <c r="M680" i="3" l="1"/>
  <c r="J681" i="3"/>
  <c r="L681" i="3" s="1"/>
  <c r="B683" i="3"/>
  <c r="F682" i="3"/>
  <c r="D682" i="3"/>
  <c r="H682" i="3"/>
  <c r="C682" i="3"/>
  <c r="E682" i="3"/>
  <c r="G682" i="3"/>
  <c r="I681" i="3"/>
  <c r="K681" i="3" s="1"/>
  <c r="T680" i="3"/>
  <c r="M681" i="3" l="1"/>
  <c r="T681" i="3"/>
  <c r="J682" i="3"/>
  <c r="L682" i="3" s="1"/>
  <c r="I682" i="3"/>
  <c r="K682" i="3" s="1"/>
  <c r="B684" i="3"/>
  <c r="F683" i="3"/>
  <c r="D683" i="3"/>
  <c r="H683" i="3"/>
  <c r="C683" i="3"/>
  <c r="G683" i="3"/>
  <c r="E683" i="3"/>
  <c r="J683" i="3" l="1"/>
  <c r="L683" i="3" s="1"/>
  <c r="M682" i="3"/>
  <c r="I683" i="3"/>
  <c r="K683" i="3" s="1"/>
  <c r="M683" i="3" s="1"/>
  <c r="F684" i="3"/>
  <c r="H684" i="3"/>
  <c r="D684" i="3"/>
  <c r="G684" i="3"/>
  <c r="C684" i="3"/>
  <c r="C685" i="3" s="1"/>
  <c r="E684" i="3"/>
  <c r="E685" i="3" s="1"/>
  <c r="T682" i="3"/>
  <c r="G685" i="3" l="1"/>
  <c r="A38" i="3"/>
  <c r="J684" i="3"/>
  <c r="L684" i="3" s="1"/>
  <c r="D685" i="3"/>
  <c r="T683" i="3"/>
  <c r="H685" i="3"/>
  <c r="I684" i="3"/>
  <c r="K684" i="3" s="1"/>
  <c r="M684" i="3" l="1"/>
  <c r="B20" i="3" s="1"/>
  <c r="B21" i="3" s="1"/>
  <c r="T684" i="3"/>
  <c r="B26" i="3" l="1"/>
  <c r="B27" i="3" s="1"/>
  <c r="B29" i="3"/>
  <c r="B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<sst xmlns="http://schemas.openxmlformats.org/spreadsheetml/2006/main" count="538" uniqueCount="292">
  <si>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</si>
  <si>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</si>
  <si>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</si>
  <si>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</si>
  <si>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</si>
  <si>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</si>
  <si>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</si>
  <si>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</si>
  <si>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</si>
  <si>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</si>
  <si>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</si>
  <si>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</si>
  <si>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</si>
  <si>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</si>
  <si>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</si>
  <si>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</si>
  <si>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</si>
  <si>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</si>
  <si>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</si>
  <si>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</si>
  <si>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</si>
  <si>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</si>
  <si>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</si>
  <si>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</si>
  <si>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</si>
  <si>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</si>
  <si>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</si>
  <si>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</si>
  <si>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</si>
  <si>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</si>
  <si>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</si>
  <si>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</si>
  <si>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</si>
  <si>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</si>
  <si>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</si>
  <si>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</si>
  <si>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</si>
  <si>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</si>
  <si>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</si>
  <si>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</si>
  <si>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</si>
  <si>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</si>
  <si>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</si>
  <si>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</si>
  <si>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</si>
  <si>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</si>
  <si>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</si>
  <si>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</si>
  <si>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</si>
  <si>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</si>
  <si>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</si>
  <si>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</si>
  <si>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</si>
  <si>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</si>
  <si>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</si>
  <si>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</si>
  <si>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</si>
  <si>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</si>
  <si>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</si>
  <si>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</si>
  <si>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</si>
  <si>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</si>
  <si>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</si>
  <si>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</si>
  <si>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</si>
  <si>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</si>
  <si>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</si>
  <si>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</si>
  <si>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</si>
  <si>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</si>
  <si>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</si>
  <si>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</si>
  <si>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</si>
  <si>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</si>
  <si>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</si>
  <si>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</si>
  <si>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</si>
  <si>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</si>
  <si>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</si>
  <si>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</si>
  <si>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</si>
  <si>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</si>
  <si>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</si>
  <si>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</si>
  <si>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</si>
  <si>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</si>
  <si>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</si>
  <si>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</si>
  <si>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</si>
  <si>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</si>
  <si>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</si>
  <si>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</si>
  <si>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</si>
  <si>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</si>
  <si>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</si>
  <si>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</si>
  <si>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</si>
  <si>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</si>
  <si>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</si>
  <si>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</si>
  <si>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</si>
  <si>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</si>
  <si>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</si>
  <si>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</si>
  <si>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</si>
  <si>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</si>
  <si>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</si>
  <si>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</si>
  <si>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</si>
  <si>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</si>
  <si>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</si>
  <si>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</si>
  <si>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</si>
  <si>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</si>
  <si>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</si>
  <si>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</si>
  <si>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</si>
  <si>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</si>
  <si>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</si>
  <si>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</si>
  <si>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</si>
  <si>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</si>
  <si>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</si>
  <si>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</si>
  <si>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</si>
  <si>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</si>
  <si>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</si>
  <si>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</si>
  <si>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</si>
  <si>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</si>
  <si>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</si>
  <si>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</si>
  <si>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</si>
  <si>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</si>
  <si>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</si>
  <si>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</si>
  <si>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</si>
  <si>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</si>
  <si>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</si>
  <si>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</si>
  <si>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</si>
  <si>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</si>
  <si>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</si>
  <si>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</si>
  <si>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</si>
  <si>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</si>
  <si>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</si>
  <si>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</si>
  <si>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</si>
  <si>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</si>
  <si>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</si>
  <si>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</si>
  <si>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</si>
  <si>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</si>
  <si>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</si>
  <si>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</si>
  <si>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</si>
  <si>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</si>
  <si>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</si>
  <si>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</si>
  <si>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</si>
  <si>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</si>
  <si>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</si>
  <si>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</si>
  <si>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</si>
  <si>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</si>
  <si>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</si>
  <si>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</si>
  <si>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</si>
  <si>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</si>
  <si>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</si>
  <si>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</si>
  <si>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</si>
  <si>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</si>
  <si>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</si>
  <si>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</si>
  <si>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</si>
  <si>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</si>
  <si>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</si>
  <si>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</si>
  <si>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</si>
  <si>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</si>
  <si>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</si>
  <si>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</si>
  <si>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</si>
  <si>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</si>
  <si>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</si>
  <si>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</si>
  <si>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</si>
  <si>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</si>
  <si>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</si>
  <si>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</si>
  <si>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</si>
  <si>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</si>
  <si>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</si>
  <si>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</si>
  <si>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</si>
  <si>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</si>
  <si>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</si>
  <si>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</si>
  <si>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</si>
  <si>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</si>
  <si>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</si>
  <si>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</si>
  <si>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</si>
  <si>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</si>
  <si>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</si>
  <si>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</si>
  <si>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</si>
  <si>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</si>
  <si>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</si>
  <si>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</si>
  <si>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</si>
  <si>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</si>
  <si>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</si>
  <si>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</si>
  <si>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</si>
  <si>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</si>
  <si>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</si>
  <si>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</si>
  <si>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</si>
  <si>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</si>
  <si>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</si>
  <si>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</si>
  <si>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</si>
  <si>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</si>
  <si>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</si>
  <si>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</si>
  <si>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</si>
  <si>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</si>
  <si>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</si>
  <si>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</si>
  <si>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</si>
  <si>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</si>
  <si>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</si>
  <si>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</si>
  <si>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</si>
  <si>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</si>
  <si>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</si>
  <si>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</si>
  <si>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</si>
  <si>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</si>
  <si>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</si>
  <si>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</si>
  <si>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</si>
  <si>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</si>
  <si>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</si>
  <si>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</si>
  <si>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</si>
  <si>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</si>
  <si>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</si>
  <si>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</si>
  <si>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</si>
  <si>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</si>
  <si>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</si>
  <si>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</si>
  <si>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</si>
  <si>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</si>
  <si>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</si>
  <si>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</si>
  <si>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</si>
  <si>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</si>
  <si>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</si>
  <si>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</si>
  <si>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</si>
  <si>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</si>
  <si>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ABS(AD)</t>
  </si>
  <si>
    <t>DACB</t>
  </si>
  <si>
    <t>Verification PDF</t>
  </si>
  <si>
    <t>SI(B54&lt;$B$41;0;SI(ET($B$41&lt;=B54;B54&lt;$B$41+$G$8);1;2))</t>
  </si>
  <si>
    <t>remonter</t>
  </si>
  <si>
    <t>Moment de Torsion</t>
  </si>
  <si>
    <t xml:space="preserve">Moment Flechissant </t>
  </si>
  <si>
    <t>Moment Flechissant</t>
  </si>
  <si>
    <t>Nmm</t>
  </si>
  <si>
    <t>Moment Flechissant equivalent</t>
  </si>
  <si>
    <t>Effort 
tranchant equivalent</t>
  </si>
  <si>
    <t>Contrainte tangentielle</t>
  </si>
  <si>
    <t>contrainte
equivalente par von mises</t>
  </si>
  <si>
    <t>Contrainte 
normale</t>
  </si>
  <si>
    <t>Contrainte 
equivalente par Von Mises</t>
  </si>
  <si>
    <t xml:space="preserve">mm </t>
  </si>
  <si>
    <t>Constantes d'integration</t>
  </si>
  <si>
    <t>Coefficient de securite vis a vis de la resistance
 mecanique</t>
  </si>
  <si>
    <t>Constante z'</t>
  </si>
  <si>
    <t>Constante z</t>
  </si>
  <si>
    <t>Constante y'</t>
  </si>
  <si>
    <t>Constante y</t>
  </si>
  <si>
    <t xml:space="preserve"> </t>
  </si>
  <si>
    <t>S meca</t>
  </si>
  <si>
    <t>S suffisant ?</t>
  </si>
  <si>
    <t>useless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</si>
</sst>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3">
    <xf numFmtId="0" fontId="0" fillId="0" borderId="0"/>
    <xf numFmtId="0" fontId="13" fillId="4" borderId="54" applyNumberFormat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54" applyNumberFormat="0" applyAlignment="0" applyProtection="0"/>
    <xf numFmtId="0" fontId="8" fillId="7" borderId="2" applyNumberFormat="0" applyAlignment="0" applyProtection="0"/>
    <xf numFmtId="0" fontId="5" fillId="8" borderId="3" applyNumberFormat="0" applyFon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6">
      <alignment horizontal="left"/>
    </xf>
    <xf numFmtId="0" fontId="9" fillId="10" borderId="6"/>
    <xf numFmtId="0" fontId="7" fillId="13" borderId="6">
      <alignment horizontal="left"/>
    </xf>
    <xf numFmtId="0" fontId="9" fillId="13" borderId="6" applyAlignment="0"/>
  </cellStyleXfs>
  <cellXfs count="18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3" fillId="0" borderId="0" xfId="2"/>
    <xf numFmtId="11" fontId="11" fillId="0" borderId="0" xfId="0" applyNumberFormat="1" applyFont="1"/>
    <xf numFmtId="0" fontId="1" fillId="8" borderId="3" xfId="6" applyFont="1"/>
    <xf numFmtId="0" fontId="0" fillId="8" borderId="3" xfId="6" applyFont="1"/>
    <xf numFmtId="0" fontId="9" fillId="0" borderId="0" xfId="7" applyAlignment="1">
      <alignment horizontal="center" vertical="center"/>
    </xf>
    <xf numFmtId="0" fontId="9" fillId="0" borderId="0" xfId="7" applyFill="1" applyAlignment="1">
      <alignment horizontal="center" vertical="center"/>
    </xf>
    <xf numFmtId="0" fontId="9" fillId="0" borderId="0" xfId="7" applyAlignment="1">
      <alignment horizontal="center" vertical="center" wrapText="1"/>
    </xf>
    <xf numFmtId="0" fontId="9" fillId="0" borderId="0" xfId="7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9" borderId="0" xfId="0" applyFill="1"/>
    <xf numFmtId="0" fontId="13" fillId="4" borderId="54" xfId="1" applyFont="1"/>
    <xf numFmtId="0" fontId="1" fillId="10" borderId="0" xfId="0" applyFont="1" applyFill="1"/>
    <xf numFmtId="0" fontId="9" fillId="10" borderId="0" xfId="7" applyFill="1"/>
    <xf numFmtId="0" fontId="1" fillId="8" borderId="4" xfId="6" applyFont="1" applyBorder="1"/>
    <xf numFmtId="0" fontId="1" fillId="10" borderId="7" xfId="0" applyFont="1" applyFill="1" applyBorder="1"/>
    <xf numFmtId="0" fontId="9" fillId="10" borderId="7" xfId="7" applyFill="1" applyBorder="1"/>
    <xf numFmtId="0" fontId="1" fillId="10" borderId="8" xfId="0" applyFont="1" applyFill="1" applyBorder="1"/>
    <xf numFmtId="0" fontId="9" fillId="10" borderId="9" xfId="7" applyFill="1" applyBorder="1"/>
    <xf numFmtId="0" fontId="1" fillId="10" borderId="10" xfId="0" applyFont="1" applyFill="1" applyBorder="1"/>
    <xf numFmtId="0" fontId="9" fillId="10" borderId="11" xfId="7" applyFill="1" applyBorder="1"/>
    <xf numFmtId="0" fontId="1" fillId="10" borderId="12" xfId="0" applyFont="1" applyFill="1" applyBorder="1"/>
    <xf numFmtId="0" fontId="9" fillId="10" borderId="13" xfId="7" applyFill="1" applyBorder="1"/>
    <xf numFmtId="0" fontId="1" fillId="10" borderId="5" xfId="0" applyFont="1" applyFill="1" applyBorder="1"/>
    <xf numFmtId="0" fontId="9" fillId="10" borderId="14" xfId="7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9" fillId="10" borderId="11" xfId="7" applyFill="1" applyBorder="1" applyAlignment="1">
      <alignment wrapText="1"/>
    </xf>
    <xf numFmtId="0" fontId="9" fillId="10" borderId="13" xfId="7" applyFill="1" applyBorder="1" applyAlignment="1">
      <alignment wrapText="1"/>
    </xf>
    <xf numFmtId="0" fontId="9" fillId="10" borderId="14" xfId="7" applyFill="1" applyBorder="1" applyAlignment="1">
      <alignment wrapText="1"/>
    </xf>
    <xf numFmtId="0" fontId="7" fillId="6" borderId="54" xfId="4" applyAlignment="1">
      <alignment horizontal="right"/>
    </xf>
    <xf numFmtId="0" fontId="7" fillId="6" borderId="54" xfId="4" applyAlignment="1">
      <alignment horizontal="left"/>
    </xf>
    <xf numFmtId="0" fontId="9" fillId="11" borderId="14" xfId="7" applyFill="1" applyBorder="1"/>
    <xf numFmtId="0" fontId="9" fillId="11" borderId="11" xfId="7" applyFill="1" applyBorder="1"/>
    <xf numFmtId="0" fontId="9" fillId="11" borderId="11" xfId="7" applyFill="1" applyBorder="1" applyAlignment="1">
      <alignment wrapText="1"/>
    </xf>
    <xf numFmtId="0" fontId="9" fillId="10" borderId="6" xfId="7" applyFill="1" applyBorder="1"/>
    <xf numFmtId="0" fontId="1" fillId="10" borderId="27" xfId="0" applyFont="1" applyFill="1" applyBorder="1"/>
    <xf numFmtId="0" fontId="0" fillId="2" borderId="11" xfId="0" applyFill="1" applyBorder="1"/>
    <xf numFmtId="0" fontId="12" fillId="0" borderId="11" xfId="0" applyFont="1" applyBorder="1" applyAlignment="1">
      <alignment horizontal="center" vertical="center"/>
    </xf>
    <xf numFmtId="0" fontId="9" fillId="0" borderId="11" xfId="7" applyFill="1" applyBorder="1" applyAlignment="1">
      <alignment horizontal="center" vertical="center"/>
    </xf>
    <xf numFmtId="0" fontId="0" fillId="0" borderId="11" xfId="0" applyBorder="1"/>
    <xf numFmtId="0" fontId="9" fillId="0" borderId="11" xfId="7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8" fillId="7" borderId="2" xfId="5" applyAlignment="1">
      <alignment horizontal="right"/>
    </xf>
    <xf numFmtId="0" fontId="8" fillId="7" borderId="2" xfId="5"/>
    <xf numFmtId="0" fontId="7" fillId="6" borderId="54" xfId="4" applyNumberFormat="1" applyAlignment="1">
      <alignment horizontal="left"/>
    </xf>
    <xf numFmtId="0" fontId="9" fillId="11" borderId="0" xfId="7" applyFill="1" applyAlignment="1">
      <alignment horizontal="left"/>
    </xf>
    <xf numFmtId="0" fontId="9" fillId="11" borderId="6" xfId="7" applyFill="1" applyBorder="1" applyAlignment="1">
      <alignment horizontal="left"/>
    </xf>
    <xf numFmtId="0" fontId="0" fillId="12" borderId="0" xfId="0" applyFill="1"/>
    <xf numFmtId="0" fontId="9" fillId="12" borderId="0" xfId="7" applyFill="1"/>
    <xf numFmtId="0" fontId="9" fillId="12" borderId="6" xfId="7" applyFill="1" applyBorder="1"/>
    <xf numFmtId="0" fontId="13" fillId="4" borderId="54" xfId="1" applyFont="1" applyAlignment="1">
      <alignment horizontal="left"/>
    </xf>
    <xf numFmtId="0" fontId="1" fillId="10" borderId="6" xfId="0" applyFont="1" applyFill="1" applyBorder="1"/>
    <xf numFmtId="0" fontId="13" fillId="4" borderId="54" xfId="1" applyNumberFormat="1" applyFont="1"/>
    <xf numFmtId="0" fontId="0" fillId="2" borderId="0" xfId="0" applyFill="1" applyAlignment="1">
      <alignment horizontal="left"/>
    </xf>
    <xf numFmtId="0" fontId="7" fillId="6" borderId="25" xfId="4" applyBorder="1" applyAlignment="1">
      <alignment horizontal="left"/>
    </xf>
    <xf numFmtId="11" fontId="7" fillId="6" borderId="54" xfId="4" applyNumberFormat="1" applyAlignment="1">
      <alignment horizontal="right"/>
    </xf>
    <xf numFmtId="0" fontId="7" fillId="6" borderId="26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8" xfId="0" applyFont="1" applyFill="1" applyBorder="1" applyAlignment="1">
      <alignment horizontal="left"/>
    </xf>
    <xf numFmtId="0" fontId="1" fillId="8" borderId="16" xfId="6" applyFont="1" applyBorder="1"/>
    <xf numFmtId="0" fontId="1" fillId="8" borderId="16" xfId="6" applyFont="1" applyBorder="1" applyAlignment="1">
      <alignment horizontal="left"/>
    </xf>
    <xf numFmtId="0" fontId="0" fillId="9" borderId="0" xfId="0" applyFill="1" applyBorder="1"/>
    <xf numFmtId="0" fontId="8" fillId="9" borderId="0" xfId="0" applyFont="1" applyFill="1"/>
    <xf numFmtId="0" fontId="10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3" fillId="4" borderId="26" xfId="1" applyFont="1" applyBorder="1" applyAlignment="1">
      <alignment horizontal="left"/>
    </xf>
    <xf numFmtId="0" fontId="13" fillId="4" borderId="42" xfId="1" applyFont="1" applyBorder="1" applyAlignment="1">
      <alignment horizontal="left"/>
    </xf>
    <xf numFmtId="0" fontId="7" fillId="6" borderId="15" xfId="4" applyBorder="1" applyAlignment="1">
      <alignment horizontal="left"/>
    </xf>
    <xf numFmtId="0" fontId="7" fillId="6" borderId="15" xfId="4" applyBorder="1" applyAlignment="1">
      <alignment horizontal="right"/>
    </xf>
    <xf numFmtId="0" fontId="1" fillId="11" borderId="43" xfId="0" applyFont="1" applyFill="1" applyBorder="1"/>
    <xf numFmtId="0" fontId="9" fillId="11" borderId="0" xfId="7" applyFill="1" applyBorder="1"/>
    <xf numFmtId="0" fontId="16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6" fillId="5" borderId="16" xfId="3" applyBorder="1" applyAlignment="1"/>
    <xf numFmtId="0" fontId="1" fillId="8" borderId="53" xfId="6" applyFont="1" applyBorder="1"/>
    <xf numFmtId="0" fontId="13" fillId="4" borderId="54" xfId="1"/>
    <xf numFmtId="0" fontId="1" fillId="10" borderId="6" xfId="9">
      <alignment horizontal="left"/>
    </xf>
    <xf numFmtId="0" fontId="9" fillId="10" borderId="6" xfId="10"/>
    <xf numFmtId="0" fontId="13" fillId="4" borderId="54" xfId="1" applyAlignment="1">
      <alignment horizontal="left"/>
    </xf>
    <xf numFmtId="0" fontId="13" fillId="4" borderId="54" xfId="1" applyAlignment="1">
      <alignment horizontal="right"/>
    </xf>
    <xf numFmtId="11" fontId="13" fillId="4" borderId="54" xfId="1" applyNumberFormat="1" applyAlignment="1">
      <alignment horizontal="right"/>
    </xf>
    <xf numFmtId="0" fontId="18" fillId="4" borderId="54" xfId="1" applyFont="1" applyAlignment="1">
      <alignment horizontal="left"/>
    </xf>
    <xf numFmtId="0" fontId="18" fillId="4" borderId="54" xfId="1" applyFont="1" applyAlignment="1">
      <alignment horizontal="right"/>
    </xf>
    <xf numFmtId="0" fontId="7" fillId="6" borderId="54" xfId="4"/>
    <xf numFmtId="0" fontId="7" fillId="13" borderId="6" xfId="11" applyBorder="1">
      <alignment horizontal="left"/>
    </xf>
    <xf numFmtId="0" fontId="9" fillId="13" borderId="6" xfId="12" applyBorder="1"/>
    <xf numFmtId="0" fontId="7" fillId="13" borderId="10" xfId="11" applyBorder="1">
      <alignment horizontal="left"/>
    </xf>
    <xf numFmtId="0" fontId="7" fillId="13" borderId="5" xfId="11" applyBorder="1">
      <alignment horizontal="left"/>
    </xf>
    <xf numFmtId="0" fontId="7" fillId="13" borderId="10" xfId="11" applyBorder="1" applyAlignment="1">
      <alignment horizontal="left"/>
    </xf>
    <xf numFmtId="0" fontId="7" fillId="13" borderId="5" xfId="11" applyBorder="1" applyAlignment="1">
      <alignment horizontal="left"/>
    </xf>
    <xf numFmtId="0" fontId="7" fillId="13" borderId="0" xfId="11" applyBorder="1">
      <alignment horizontal="left"/>
    </xf>
    <xf numFmtId="0" fontId="7" fillId="13" borderId="0" xfId="11" applyBorder="1" applyAlignment="1">
      <alignment horizontal="left"/>
    </xf>
    <xf numFmtId="0" fontId="7" fillId="13" borderId="6" xfId="11" applyBorder="1" applyAlignment="1">
      <alignment horizontal="left"/>
    </xf>
    <xf numFmtId="0" fontId="7" fillId="13" borderId="6" xfId="11">
      <alignment horizontal="left"/>
    </xf>
    <xf numFmtId="0" fontId="9" fillId="13" borderId="6" xfId="12" applyAlignment="1">
      <alignment horizontal="left"/>
    </xf>
    <xf numFmtId="0" fontId="9" fillId="13" borderId="6" xfId="12"/>
    <xf numFmtId="0" fontId="1" fillId="0" borderId="0" xfId="0" applyFont="1" applyAlignment="1">
      <alignment horizontal="center" vertical="center"/>
    </xf>
    <xf numFmtId="0" fontId="0" fillId="8" borderId="55" xfId="6" applyFont="1" applyBorder="1" applyAlignment="1"/>
    <xf numFmtId="0" fontId="0" fillId="8" borderId="3" xfId="6" applyFont="1" applyAlignment="1"/>
    <xf numFmtId="0" fontId="15" fillId="0" borderId="0" xfId="8"/>
    <xf numFmtId="0" fontId="9" fillId="0" borderId="0" xfId="7" applyAlignment="1">
      <alignment horizontal="center"/>
    </xf>
    <xf numFmtId="0" fontId="1" fillId="0" borderId="57" xfId="0" applyFont="1" applyBorder="1" applyAlignment="1">
      <alignment horizontal="center" vertical="center"/>
    </xf>
    <xf numFmtId="0" fontId="9" fillId="0" borderId="11" xfId="7" applyBorder="1" applyAlignment="1">
      <alignment horizontal="center" vertical="center"/>
    </xf>
    <xf numFmtId="0" fontId="9" fillId="0" borderId="0" xfId="7" applyFill="1" applyBorder="1" applyAlignment="1">
      <alignment horizontal="center" vertical="center" wrapText="1"/>
    </xf>
    <xf numFmtId="0" fontId="13" fillId="4" borderId="58" xfId="1" applyBorder="1"/>
    <xf numFmtId="0" fontId="1" fillId="10" borderId="7" xfId="9" applyBorder="1">
      <alignment horizontal="left"/>
    </xf>
    <xf numFmtId="0" fontId="13" fillId="4" borderId="59" xfId="1" applyBorder="1"/>
    <xf numFmtId="0" fontId="1" fillId="10" borderId="60" xfId="9" applyBorder="1">
      <alignment horizontal="left"/>
    </xf>
    <xf numFmtId="0" fontId="18" fillId="4" borderId="28" xfId="1" applyFont="1" applyBorder="1"/>
    <xf numFmtId="0" fontId="18" fillId="4" borderId="41" xfId="1" applyFont="1" applyBorder="1"/>
    <xf numFmtId="0" fontId="18" fillId="10" borderId="41" xfId="9" applyFont="1" applyBorder="1">
      <alignment horizontal="left"/>
    </xf>
    <xf numFmtId="0" fontId="19" fillId="10" borderId="29" xfId="10" applyFont="1" applyBorder="1"/>
    <xf numFmtId="0" fontId="9" fillId="10" borderId="7" xfId="10" applyBorder="1" applyAlignment="1">
      <alignment wrapText="1"/>
    </xf>
    <xf numFmtId="0" fontId="9" fillId="10" borderId="60" xfId="10" applyBorder="1" applyAlignment="1">
      <alignment wrapText="1"/>
    </xf>
    <xf numFmtId="0" fontId="13" fillId="4" borderId="29" xfId="1" applyBorder="1"/>
    <xf numFmtId="11" fontId="13" fillId="4" borderId="29" xfId="1" applyNumberFormat="1" applyBorder="1"/>
    <xf numFmtId="0" fontId="7" fillId="6" borderId="0" xfId="4" applyBorder="1"/>
    <xf numFmtId="11" fontId="13" fillId="4" borderId="34" xfId="1" applyNumberFormat="1" applyFont="1" applyBorder="1" applyAlignment="1">
      <alignment horizontal="right" vertical="center"/>
    </xf>
    <xf numFmtId="11" fontId="13" fillId="4" borderId="36" xfId="1" applyNumberFormat="1" applyFont="1" applyBorder="1" applyAlignment="1">
      <alignment horizontal="right" vertical="center"/>
    </xf>
    <xf numFmtId="0" fontId="14" fillId="8" borderId="3" xfId="6" applyFont="1" applyAlignment="1">
      <alignment horizontal="center" vertical="center"/>
    </xf>
    <xf numFmtId="0" fontId="14" fillId="8" borderId="17" xfId="6" applyFont="1" applyBorder="1" applyAlignment="1">
      <alignment horizontal="center" vertical="center"/>
    </xf>
    <xf numFmtId="0" fontId="14" fillId="8" borderId="18" xfId="6" applyFont="1" applyBorder="1" applyAlignment="1">
      <alignment horizontal="center" vertical="center"/>
    </xf>
    <xf numFmtId="0" fontId="14" fillId="8" borderId="19" xfId="6" applyFont="1" applyBorder="1" applyAlignment="1">
      <alignment horizontal="center" vertical="center"/>
    </xf>
    <xf numFmtId="0" fontId="14" fillId="8" borderId="20" xfId="6" applyFont="1" applyBorder="1" applyAlignment="1">
      <alignment horizontal="center" vertical="center"/>
    </xf>
    <xf numFmtId="0" fontId="14" fillId="8" borderId="1" xfId="6" applyFont="1" applyBorder="1" applyAlignment="1">
      <alignment horizontal="center" vertical="center"/>
    </xf>
    <xf numFmtId="0" fontId="14" fillId="8" borderId="21" xfId="6" applyFont="1" applyBorder="1" applyAlignment="1">
      <alignment horizontal="center" vertical="center"/>
    </xf>
    <xf numFmtId="0" fontId="14" fillId="8" borderId="22" xfId="6" applyFont="1" applyBorder="1" applyAlignment="1">
      <alignment horizontal="center" vertical="center"/>
    </xf>
    <xf numFmtId="0" fontId="14" fillId="8" borderId="23" xfId="6" applyFont="1" applyBorder="1" applyAlignment="1">
      <alignment horizontal="center" vertical="center"/>
    </xf>
    <xf numFmtId="0" fontId="14" fillId="8" borderId="24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7" fillId="8" borderId="45" xfId="6" applyFont="1" applyBorder="1" applyAlignment="1">
      <alignment horizontal="center" vertical="center"/>
    </xf>
    <xf numFmtId="0" fontId="17" fillId="8" borderId="46" xfId="6" applyFont="1" applyBorder="1" applyAlignment="1">
      <alignment horizontal="center" vertical="center"/>
    </xf>
    <xf numFmtId="0" fontId="17" fillId="8" borderId="47" xfId="6" applyFont="1" applyBorder="1" applyAlignment="1">
      <alignment horizontal="center" vertical="center"/>
    </xf>
    <xf numFmtId="0" fontId="17" fillId="8" borderId="48" xfId="6" applyFont="1" applyBorder="1" applyAlignment="1">
      <alignment horizontal="center" vertical="center"/>
    </xf>
    <xf numFmtId="0" fontId="17" fillId="8" borderId="3" xfId="6" applyFont="1" applyBorder="1" applyAlignment="1">
      <alignment horizontal="center" vertical="center"/>
    </xf>
    <xf numFmtId="0" fontId="17" fillId="8" borderId="49" xfId="6" applyFont="1" applyBorder="1" applyAlignment="1">
      <alignment horizontal="center" vertical="center"/>
    </xf>
    <xf numFmtId="0" fontId="17" fillId="8" borderId="50" xfId="6" applyFont="1" applyBorder="1" applyAlignment="1">
      <alignment horizontal="center" vertical="center"/>
    </xf>
    <xf numFmtId="0" fontId="17" fillId="8" borderId="51" xfId="6" applyFont="1" applyBorder="1" applyAlignment="1">
      <alignment horizontal="center" vertical="center"/>
    </xf>
    <xf numFmtId="0" fontId="17" fillId="8" borderId="52" xfId="6" applyFont="1" applyBorder="1" applyAlignment="1">
      <alignment horizontal="center" vertical="center"/>
    </xf>
    <xf numFmtId="0" fontId="13" fillId="4" borderId="54" xfId="1" applyFont="1" applyAlignment="1">
      <alignment horizontal="center"/>
    </xf>
    <xf numFmtId="0" fontId="13" fillId="4" borderId="15" xfId="1" applyFont="1" applyBorder="1" applyAlignment="1">
      <alignment horizontal="center"/>
    </xf>
    <xf numFmtId="0" fontId="1" fillId="8" borderId="3" xfId="6" applyFont="1" applyAlignment="1">
      <alignment horizontal="center"/>
    </xf>
    <xf numFmtId="0" fontId="15" fillId="9" borderId="33" xfId="8" applyFill="1" applyBorder="1" applyAlignment="1">
      <alignment horizontal="center"/>
    </xf>
    <xf numFmtId="0" fontId="1" fillId="8" borderId="28" xfId="6" applyFont="1" applyBorder="1" applyAlignment="1">
      <alignment horizontal="center"/>
    </xf>
    <xf numFmtId="0" fontId="0" fillId="8" borderId="41" xfId="6" applyFont="1" applyBorder="1" applyAlignment="1">
      <alignment horizontal="center"/>
    </xf>
    <xf numFmtId="0" fontId="0" fillId="8" borderId="29" xfId="6" applyFont="1" applyBorder="1" applyAlignment="1">
      <alignment horizontal="center"/>
    </xf>
    <xf numFmtId="0" fontId="1" fillId="8" borderId="41" xfId="6" applyFont="1" applyBorder="1" applyAlignment="1">
      <alignment horizontal="center"/>
    </xf>
    <xf numFmtId="0" fontId="1" fillId="8" borderId="29" xfId="6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3" fillId="4" borderId="17" xfId="1" applyFont="1" applyBorder="1" applyAlignment="1">
      <alignment horizontal="right" vertical="center" wrapText="1"/>
    </xf>
    <xf numFmtId="0" fontId="13" fillId="4" borderId="18" xfId="1" applyFont="1" applyBorder="1" applyAlignment="1">
      <alignment horizontal="right" vertical="center" wrapText="1"/>
    </xf>
    <xf numFmtId="0" fontId="13" fillId="4" borderId="22" xfId="1" applyFont="1" applyBorder="1" applyAlignment="1">
      <alignment horizontal="right" vertical="center" wrapText="1"/>
    </xf>
    <xf numFmtId="0" fontId="13" fillId="4" borderId="23" xfId="1" applyFont="1" applyBorder="1" applyAlignment="1">
      <alignment horizontal="right" vertical="center" wrapText="1"/>
    </xf>
    <xf numFmtId="0" fontId="13" fillId="4" borderId="30" xfId="1" applyFont="1" applyBorder="1" applyAlignment="1">
      <alignment horizontal="right" vertical="center"/>
    </xf>
    <xf numFmtId="0" fontId="13" fillId="4" borderId="31" xfId="1" applyFont="1" applyBorder="1" applyAlignment="1">
      <alignment horizontal="right" vertical="center"/>
    </xf>
    <xf numFmtId="0" fontId="13" fillId="4" borderId="32" xfId="1" applyFont="1" applyBorder="1" applyAlignment="1">
      <alignment vertical="center" wrapText="1"/>
    </xf>
    <xf numFmtId="0" fontId="13" fillId="4" borderId="38" xfId="1" applyFont="1" applyBorder="1" applyAlignment="1">
      <alignment vertical="center"/>
    </xf>
    <xf numFmtId="0" fontId="13" fillId="4" borderId="35" xfId="1" applyFont="1" applyBorder="1" applyAlignment="1">
      <alignment vertical="center"/>
    </xf>
    <xf numFmtId="0" fontId="13" fillId="4" borderId="39" xfId="1" applyFont="1" applyBorder="1" applyAlignment="1">
      <alignment vertical="center"/>
    </xf>
    <xf numFmtId="0" fontId="0" fillId="8" borderId="3" xfId="6" applyFont="1" applyAlignment="1">
      <alignment horizontal="center"/>
    </xf>
    <xf numFmtId="0" fontId="13" fillId="4" borderId="28" xfId="1" applyBorder="1" applyAlignment="1">
      <alignment horizontal="center"/>
    </xf>
    <xf numFmtId="0" fontId="13" fillId="4" borderId="41" xfId="1" applyBorder="1" applyAlignment="1">
      <alignment horizontal="center"/>
    </xf>
    <xf numFmtId="0" fontId="12" fillId="8" borderId="61" xfId="6" applyFont="1" applyBorder="1" applyAlignment="1">
      <alignment horizontal="center"/>
    </xf>
    <xf numFmtId="0" fontId="12" fillId="8" borderId="56" xfId="6" applyFont="1" applyBorder="1" applyAlignment="1">
      <alignment horizontal="center"/>
    </xf>
    <xf numFmtId="0" fontId="12" fillId="8" borderId="62" xfId="6" applyFont="1" applyBorder="1" applyAlignment="1">
      <alignment horizontal="center"/>
    </xf>
    <xf numFmtId="0" fontId="7" fillId="6" borderId="0" xfId="4" applyBorder="1" applyAlignment="1">
      <alignment horizontal="center"/>
    </xf>
    <xf numFmtId="0" fontId="15" fillId="0" borderId="55" xfId="8" applyBorder="1" applyAlignment="1">
      <alignment horizontal="center"/>
    </xf>
    <xf numFmtId="0" fontId="12" fillId="8" borderId="63" xfId="6" applyFont="1" applyBorder="1" applyAlignment="1">
      <alignment horizontal="center"/>
    </xf>
    <xf numFmtId="0" fontId="12" fillId="8" borderId="64" xfId="6" applyFont="1" applyBorder="1" applyAlignment="1">
      <alignment horizontal="center"/>
    </xf>
    <xf numFmtId="0" fontId="12" fillId="8" borderId="65" xfId="6" applyFont="1" applyBorder="1" applyAlignment="1">
      <alignment horizontal="center"/>
    </xf>
    <xf numFmtId="0" fontId="7" fillId="6" borderId="58" xfId="4" applyBorder="1"/>
    <xf numFmtId="0" fontId="7" fillId="6" borderId="1" xfId="4" applyBorder="1"/>
  </cellXfs>
  <cellStyles count="13">
    <cellStyle name="Avertissement" xfId="2" builtinId="11"/>
    <cellStyle name="Calcul" xfId="4" builtinId="22" customBuiltin="1"/>
    <cellStyle name="Description" xfId="10" xr:uid="{0EB5A28F-333B-4AC0-A01A-07697ADF4093}"/>
    <cellStyle name="Description calcul" xfId="12" xr:uid="{6222BE06-67D5-4346-94DF-94061FC57936}"/>
    <cellStyle name="Entrée" xfId="1" builtinId="20" customBuiltin="1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Unite" xfId="9" xr:uid="{5F89535B-FB4B-489C-9F49-3546C1068810}"/>
    <cellStyle name="Unite calcul" xfId="11" xr:uid="{C741EC82-E30B-4EAD-9437-4A88EF30637D}"/>
    <cellStyle name="Vérification" xfId="5" builtinId="23"/>
  </cellStyles>
  <dxfs count="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3.4E-5</c:v>
                </c:pt>
                <c:pt idx="1">
                  <c:v>3.4000691241091574E-5</c:v>
                </c:pt>
                <c:pt idx="2">
                  <c:v>3.4002073723274722E-5</c:v>
                </c:pt>
                <c:pt idx="3">
                  <c:v>3.4004147446549438E-5</c:v>
                </c:pt>
                <c:pt idx="4">
                  <c:v>3.4006912410915734E-5</c:v>
                </c:pt>
                <c:pt idx="5">
                  <c:v>3.4010368616373598E-5</c:v>
                </c:pt>
                <c:pt idx="6">
                  <c:v>3.4014516062923037E-5</c:v>
                </c:pt>
                <c:pt idx="7">
                  <c:v>3.4019354750564049E-5</c:v>
                </c:pt>
                <c:pt idx="8">
                  <c:v>3.4024884679296635E-5</c:v>
                </c:pt>
                <c:pt idx="9">
                  <c:v>3.4031105849120796E-5</c:v>
                </c:pt>
                <c:pt idx="10">
                  <c:v>3.4038018260036524E-5</c:v>
                </c:pt>
                <c:pt idx="11">
                  <c:v>3.4045621912043833E-5</c:v>
                </c:pt>
                <c:pt idx="12">
                  <c:v>3.4053916805142709E-5</c:v>
                </c:pt>
                <c:pt idx="13">
                  <c:v>3.4062902939333159E-5</c:v>
                </c:pt>
                <c:pt idx="14">
                  <c:v>3.4072580314615184E-5</c:v>
                </c:pt>
                <c:pt idx="15">
                  <c:v>3.4082948930988783E-5</c:v>
                </c:pt>
                <c:pt idx="16">
                  <c:v>3.4094008788453956E-5</c:v>
                </c:pt>
                <c:pt idx="17">
                  <c:v>3.4105759887010696E-5</c:v>
                </c:pt>
                <c:pt idx="18">
                  <c:v>3.4118202226659017E-5</c:v>
                </c:pt>
                <c:pt idx="19">
                  <c:v>3.4131335807398906E-5</c:v>
                </c:pt>
                <c:pt idx="20">
                  <c:v>3.4145160629230368E-5</c:v>
                </c:pt>
                <c:pt idx="21">
                  <c:v>3.4159676692153405E-5</c:v>
                </c:pt>
                <c:pt idx="22">
                  <c:v>3.4174883996168016E-5</c:v>
                </c:pt>
                <c:pt idx="23">
                  <c:v>3.4190782541274201E-5</c:v>
                </c:pt>
                <c:pt idx="24">
                  <c:v>3.4207372327471961E-5</c:v>
                </c:pt>
                <c:pt idx="25">
                  <c:v>3.4224653354761287E-5</c:v>
                </c:pt>
                <c:pt idx="26">
                  <c:v>3.4242625623142188E-5</c:v>
                </c:pt>
                <c:pt idx="27">
                  <c:v>3.4261289132614663E-5</c:v>
                </c:pt>
                <c:pt idx="28">
                  <c:v>3.4280643883178719E-5</c:v>
                </c:pt>
                <c:pt idx="29">
                  <c:v>3.4300689874834335E-5</c:v>
                </c:pt>
                <c:pt idx="30">
                  <c:v>3.4321427107581533E-5</c:v>
                </c:pt>
                <c:pt idx="31">
                  <c:v>3.4342855581420305E-5</c:v>
                </c:pt>
                <c:pt idx="32">
                  <c:v>3.4364975296350643E-5</c:v>
                </c:pt>
                <c:pt idx="33">
                  <c:v>3.4387786252372563E-5</c:v>
                </c:pt>
                <c:pt idx="34">
                  <c:v>3.4411288449486051E-5</c:v>
                </c:pt>
                <c:pt idx="35">
                  <c:v>3.4435481887691112E-5</c:v>
                </c:pt>
                <c:pt idx="36">
                  <c:v>3.4460366566987748E-5</c:v>
                </c:pt>
                <c:pt idx="37">
                  <c:v>3.4485942487375951E-5</c:v>
                </c:pt>
                <c:pt idx="38">
                  <c:v>3.4512209648855734E-5</c:v>
                </c:pt>
                <c:pt idx="39">
                  <c:v>3.4539168051427092E-5</c:v>
                </c:pt>
                <c:pt idx="40">
                  <c:v>3.4566817695090018E-5</c:v>
                </c:pt>
                <c:pt idx="41">
                  <c:v>3.4595158579844517E-5</c:v>
                </c:pt>
                <c:pt idx="42">
                  <c:v>3.4624190705690591E-5</c:v>
                </c:pt>
                <c:pt idx="43">
                  <c:v>3.4653914072628239E-5</c:v>
                </c:pt>
                <c:pt idx="44">
                  <c:v>3.4684328680657461E-5</c:v>
                </c:pt>
                <c:pt idx="45">
                  <c:v>3.471543452977825E-5</c:v>
                </c:pt>
                <c:pt idx="46">
                  <c:v>3.4747231619990621E-5</c:v>
                </c:pt>
                <c:pt idx="47">
                  <c:v>3.4779719951294558E-5</c:v>
                </c:pt>
                <c:pt idx="48">
                  <c:v>3.4812899523690077E-5</c:v>
                </c:pt>
                <c:pt idx="49">
                  <c:v>3.4846770337177163E-5</c:v>
                </c:pt>
                <c:pt idx="50">
                  <c:v>3.4881332391755816E-5</c:v>
                </c:pt>
                <c:pt idx="51">
                  <c:v>3.4916585687426051E-5</c:v>
                </c:pt>
                <c:pt idx="52">
                  <c:v>3.4952530224187859E-5</c:v>
                </c:pt>
                <c:pt idx="53">
                  <c:v>3.4989166002041235E-5</c:v>
                </c:pt>
                <c:pt idx="54">
                  <c:v>3.5026493020986192E-5</c:v>
                </c:pt>
                <c:pt idx="55">
                  <c:v>3.5064511281022716E-5</c:v>
                </c:pt>
                <c:pt idx="56">
                  <c:v>3.5103220782150814E-5</c:v>
                </c:pt>
                <c:pt idx="57">
                  <c:v>3.5142621524370486E-5</c:v>
                </c:pt>
                <c:pt idx="58">
                  <c:v>3.5182713507681733E-5</c:v>
                </c:pt>
                <c:pt idx="59">
                  <c:v>3.5223496732084547E-5</c:v>
                </c:pt>
                <c:pt idx="60">
                  <c:v>3.5264971197578942E-5</c:v>
                </c:pt>
                <c:pt idx="61">
                  <c:v>3.5307136904164904E-5</c:v>
                </c:pt>
                <c:pt idx="62">
                  <c:v>3.5349993851842441E-5</c:v>
                </c:pt>
                <c:pt idx="63">
                  <c:v>3.5393542040611551E-5</c:v>
                </c:pt>
                <c:pt idx="64">
                  <c:v>3.5437781470472236E-5</c:v>
                </c:pt>
                <c:pt idx="65">
                  <c:v>3.5482712141424495E-5</c:v>
                </c:pt>
                <c:pt idx="66">
                  <c:v>3.5528334053468328E-5</c:v>
                </c:pt>
                <c:pt idx="67">
                  <c:v>3.5574647206603728E-5</c:v>
                </c:pt>
                <c:pt idx="68">
                  <c:v>3.5621651600830709E-5</c:v>
                </c:pt>
                <c:pt idx="69">
                  <c:v>3.5669347236149258E-5</c:v>
                </c:pt>
                <c:pt idx="70">
                  <c:v>3.5717734112559381E-5</c:v>
                </c:pt>
                <c:pt idx="71">
                  <c:v>3.5766812230061078E-5</c:v>
                </c:pt>
                <c:pt idx="72">
                  <c:v>3.5816581588654349E-5</c:v>
                </c:pt>
                <c:pt idx="73">
                  <c:v>3.5867042188339188E-5</c:v>
                </c:pt>
                <c:pt idx="74">
                  <c:v>3.5918194029115607E-5</c:v>
                </c:pt>
                <c:pt idx="75">
                  <c:v>3.5970037110983594E-5</c:v>
                </c:pt>
                <c:pt idx="76">
                  <c:v>3.6022571433943162E-5</c:v>
                </c:pt>
                <c:pt idx="77">
                  <c:v>3.6075796997994297E-5</c:v>
                </c:pt>
                <c:pt idx="78">
                  <c:v>3.6129713803137006E-5</c:v>
                </c:pt>
                <c:pt idx="79">
                  <c:v>3.6184321849371283E-5</c:v>
                </c:pt>
                <c:pt idx="80">
                  <c:v>3.623962113669714E-5</c:v>
                </c:pt>
                <c:pt idx="81">
                  <c:v>3.6295611665114572E-5</c:v>
                </c:pt>
                <c:pt idx="82">
                  <c:v>3.6352293434623571E-5</c:v>
                </c:pt>
                <c:pt idx="83">
                  <c:v>3.6409666445224144E-5</c:v>
                </c:pt>
                <c:pt idx="84">
                  <c:v>3.6467730696916292E-5</c:v>
                </c:pt>
                <c:pt idx="85">
                  <c:v>3.6526486189700013E-5</c:v>
                </c:pt>
                <c:pt idx="86">
                  <c:v>3.6585932923575309E-5</c:v>
                </c:pt>
                <c:pt idx="87">
                  <c:v>3.6646070898542179E-5</c:v>
                </c:pt>
                <c:pt idx="88">
                  <c:v>3.6706900114600616E-5</c:v>
                </c:pt>
                <c:pt idx="89">
                  <c:v>3.6768420571750634E-5</c:v>
                </c:pt>
                <c:pt idx="90">
                  <c:v>3.683063226999222E-5</c:v>
                </c:pt>
                <c:pt idx="91">
                  <c:v>3.6893535209325379E-5</c:v>
                </c:pt>
                <c:pt idx="92">
                  <c:v>3.6957129389750113E-5</c:v>
                </c:pt>
                <c:pt idx="93">
                  <c:v>3.7021414811266421E-5</c:v>
                </c:pt>
                <c:pt idx="94">
                  <c:v>3.7086391473874297E-5</c:v>
                </c:pt>
                <c:pt idx="95">
                  <c:v>3.7152059377573753E-5</c:v>
                </c:pt>
                <c:pt idx="96">
                  <c:v>3.7218418522364777E-5</c:v>
                </c:pt>
                <c:pt idx="97">
                  <c:v>3.7285468908247374E-5</c:v>
                </c:pt>
                <c:pt idx="98">
                  <c:v>3.7353210535221546E-5</c:v>
                </c:pt>
                <c:pt idx="99">
                  <c:v>3.7421643403287293E-5</c:v>
                </c:pt>
                <c:pt idx="100">
                  <c:v>3.7490767512444613E-5</c:v>
                </c:pt>
                <c:pt idx="101">
                  <c:v>3.7560582862693507E-5</c:v>
                </c:pt>
                <c:pt idx="102">
                  <c:v>3.7631089454033976E-5</c:v>
                </c:pt>
                <c:pt idx="103">
                  <c:v>3.7702287286466012E-5</c:v>
                </c:pt>
                <c:pt idx="104">
                  <c:v>3.7774176359989622E-5</c:v>
                </c:pt>
                <c:pt idx="105">
                  <c:v>3.7846756674604806E-5</c:v>
                </c:pt>
                <c:pt idx="106">
                  <c:v>3.7920028230311565E-5</c:v>
                </c:pt>
                <c:pt idx="107">
                  <c:v>3.7993991027109897E-5</c:v>
                </c:pt>
                <c:pt idx="108">
                  <c:v>3.8068645064999804E-5</c:v>
                </c:pt>
                <c:pt idx="109">
                  <c:v>3.8143990343981278E-5</c:v>
                </c:pt>
                <c:pt idx="110">
                  <c:v>3.8220026864054333E-5</c:v>
                </c:pt>
                <c:pt idx="111">
                  <c:v>3.8296754625218955E-5</c:v>
                </c:pt>
                <c:pt idx="112">
                  <c:v>3.8374173627475152E-5</c:v>
                </c:pt>
                <c:pt idx="113">
                  <c:v>3.8452283870822923E-5</c:v>
                </c:pt>
                <c:pt idx="114">
                  <c:v>3.8531085355262267E-5</c:v>
                </c:pt>
                <c:pt idx="115">
                  <c:v>3.8610578080793186E-5</c:v>
                </c:pt>
                <c:pt idx="116">
                  <c:v>3.8690762047415673E-5</c:v>
                </c:pt>
                <c:pt idx="117">
                  <c:v>3.877163725512974E-5</c:v>
                </c:pt>
                <c:pt idx="118">
                  <c:v>3.8853203703935375E-5</c:v>
                </c:pt>
                <c:pt idx="119">
                  <c:v>3.8935461393832584E-5</c:v>
                </c:pt>
                <c:pt idx="120">
                  <c:v>3.9018410324821367E-5</c:v>
                </c:pt>
                <c:pt idx="121">
                  <c:v>3.9102050496901724E-5</c:v>
                </c:pt>
                <c:pt idx="122">
                  <c:v>3.9186381910073648E-5</c:v>
                </c:pt>
                <c:pt idx="123">
                  <c:v>3.9271404564337154E-5</c:v>
                </c:pt>
                <c:pt idx="124">
                  <c:v>3.9357118459692233E-5</c:v>
                </c:pt>
                <c:pt idx="125">
                  <c:v>3.944352359613888E-5</c:v>
                </c:pt>
                <c:pt idx="126">
                  <c:v>3.9530619973677101E-5</c:v>
                </c:pt>
                <c:pt idx="127">
                  <c:v>3.9618407592306897E-5</c:v>
                </c:pt>
                <c:pt idx="128">
                  <c:v>3.9706886452028266E-5</c:v>
                </c:pt>
                <c:pt idx="129">
                  <c:v>3.9796056552841203E-5</c:v>
                </c:pt>
                <c:pt idx="130">
                  <c:v>3.9885917894745721E-5</c:v>
                </c:pt>
                <c:pt idx="131">
                  <c:v>3.9976470477741806E-5</c:v>
                </c:pt>
                <c:pt idx="132">
                  <c:v>4.0067714301829472E-5</c:v>
                </c:pt>
                <c:pt idx="133">
                  <c:v>4.0159649367008705E-5</c:v>
                </c:pt>
                <c:pt idx="134">
                  <c:v>4.0252275673279513E-5</c:v>
                </c:pt>
                <c:pt idx="135">
                  <c:v>4.0345593220641894E-5</c:v>
                </c:pt>
                <c:pt idx="136">
                  <c:v>4.043960200909585E-5</c:v>
                </c:pt>
                <c:pt idx="137">
                  <c:v>4.0534302038641373E-5</c:v>
                </c:pt>
                <c:pt idx="138">
                  <c:v>4.0629693309278471E-5</c:v>
                </c:pt>
                <c:pt idx="139">
                  <c:v>4.0725775821007149E-5</c:v>
                </c:pt>
                <c:pt idx="140">
                  <c:v>4.0822549573827395E-5</c:v>
                </c:pt>
                <c:pt idx="141">
                  <c:v>4.0920014567739215E-5</c:v>
                </c:pt>
                <c:pt idx="142">
                  <c:v>4.1018170802742609E-5</c:v>
                </c:pt>
                <c:pt idx="143">
                  <c:v>4.111701827883757E-5</c:v>
                </c:pt>
                <c:pt idx="144">
                  <c:v>4.1216556996024112E-5</c:v>
                </c:pt>
                <c:pt idx="145">
                  <c:v>4.1316786954302229E-5</c:v>
                </c:pt>
                <c:pt idx="146">
                  <c:v>4.1417708153671912E-5</c:v>
                </c:pt>
                <c:pt idx="147">
                  <c:v>4.151932059413317E-5</c:v>
                </c:pt>
                <c:pt idx="148">
                  <c:v>4.1621624275686002E-5</c:v>
                </c:pt>
                <c:pt idx="149">
                  <c:v>4.1724619198330409E-5</c:v>
                </c:pt>
                <c:pt idx="150">
                  <c:v>4.1828305362066382E-5</c:v>
                </c:pt>
                <c:pt idx="151">
                  <c:v>4.1932682766893937E-5</c:v>
                </c:pt>
                <c:pt idx="152">
                  <c:v>4.2037751412813066E-5</c:v>
                </c:pt>
                <c:pt idx="153">
                  <c:v>4.2143511299823762E-5</c:v>
                </c:pt>
                <c:pt idx="154">
                  <c:v>4.2249962427926032E-5</c:v>
                </c:pt>
                <c:pt idx="155">
                  <c:v>4.2357104797119876E-5</c:v>
                </c:pt>
                <c:pt idx="156">
                  <c:v>4.2464938407405295E-5</c:v>
                </c:pt>
                <c:pt idx="157">
                  <c:v>4.2573463258782288E-5</c:v>
                </c:pt>
                <c:pt idx="158">
                  <c:v>4.2682679351250848E-5</c:v>
                </c:pt>
                <c:pt idx="159">
                  <c:v>4.2792586684810982E-5</c:v>
                </c:pt>
                <c:pt idx="160">
                  <c:v>4.2903185259462697E-5</c:v>
                </c:pt>
                <c:pt idx="161">
                  <c:v>4.301447507520598E-5</c:v>
                </c:pt>
                <c:pt idx="162">
                  <c:v>4.3126456132040836E-5</c:v>
                </c:pt>
                <c:pt idx="163">
                  <c:v>4.3239128429967267E-5</c:v>
                </c:pt>
                <c:pt idx="164">
                  <c:v>4.3352491968985272E-5</c:v>
                </c:pt>
                <c:pt idx="165">
                  <c:v>4.3466546749094845E-5</c:v>
                </c:pt>
                <c:pt idx="166">
                  <c:v>4.3581292770295991E-5</c:v>
                </c:pt>
                <c:pt idx="167">
                  <c:v>4.3696730032588718E-5</c:v>
                </c:pt>
                <c:pt idx="168">
                  <c:v>4.3812858535973013E-5</c:v>
                </c:pt>
                <c:pt idx="169">
                  <c:v>4.3929678280448882E-5</c:v>
                </c:pt>
                <c:pt idx="170">
                  <c:v>4.4047189266016325E-5</c:v>
                </c:pt>
                <c:pt idx="171">
                  <c:v>4.4165391492675343E-5</c:v>
                </c:pt>
                <c:pt idx="172">
                  <c:v>4.4284284960425927E-5</c:v>
                </c:pt>
                <c:pt idx="173">
                  <c:v>4.4403869669268093E-5</c:v>
                </c:pt>
                <c:pt idx="174">
                  <c:v>4.4524145619201826E-5</c:v>
                </c:pt>
                <c:pt idx="175">
                  <c:v>4.4645112810227133E-5</c:v>
                </c:pt>
                <c:pt idx="176">
                  <c:v>4.4766771242344014E-5</c:v>
                </c:pt>
                <c:pt idx="177">
                  <c:v>4.488912091555247E-5</c:v>
                </c:pt>
                <c:pt idx="178">
                  <c:v>4.5012161829852499E-5</c:v>
                </c:pt>
                <c:pt idx="179">
                  <c:v>4.5135893985244103E-5</c:v>
                </c:pt>
                <c:pt idx="180">
                  <c:v>4.4358315747519084E-5</c:v>
                </c:pt>
                <c:pt idx="181">
                  <c:v>4.3583617429193052E-5</c:v>
                </c:pt>
                <c:pt idx="182">
                  <c:v>4.2811799030265991E-5</c:v>
                </c:pt>
                <c:pt idx="183">
                  <c:v>4.2042860550737923E-5</c:v>
                </c:pt>
                <c:pt idx="184">
                  <c:v>4.1276801990608834E-5</c:v>
                </c:pt>
                <c:pt idx="185">
                  <c:v>4.0513623349878723E-5</c:v>
                </c:pt>
                <c:pt idx="186">
                  <c:v>3.9753324628547592E-5</c:v>
                </c:pt>
                <c:pt idx="187">
                  <c:v>3.8995905826615446E-5</c:v>
                </c:pt>
                <c:pt idx="188">
                  <c:v>3.8241366944082286E-5</c:v>
                </c:pt>
                <c:pt idx="189">
                  <c:v>3.7489707980948104E-5</c:v>
                </c:pt>
                <c:pt idx="190">
                  <c:v>3.6740928937212902E-5</c:v>
                </c:pt>
                <c:pt idx="191">
                  <c:v>3.5995029812876679E-5</c:v>
                </c:pt>
                <c:pt idx="192">
                  <c:v>3.5252010607939441E-5</c:v>
                </c:pt>
                <c:pt idx="193">
                  <c:v>3.4511871322401188E-5</c:v>
                </c:pt>
                <c:pt idx="194">
                  <c:v>3.3774611956261915E-5</c:v>
                </c:pt>
                <c:pt idx="195">
                  <c:v>3.3040232509521621E-5</c:v>
                </c:pt>
                <c:pt idx="196">
                  <c:v>3.2308732982180305E-5</c:v>
                </c:pt>
                <c:pt idx="197">
                  <c:v>3.1580113374237975E-5</c:v>
                </c:pt>
                <c:pt idx="198">
                  <c:v>3.0854373685694631E-5</c:v>
                </c:pt>
                <c:pt idx="199">
                  <c:v>3.0131513916550263E-5</c:v>
                </c:pt>
                <c:pt idx="200">
                  <c:v>2.9411534066804876E-5</c:v>
                </c:pt>
                <c:pt idx="201">
                  <c:v>2.8694434136458472E-5</c:v>
                </c:pt>
                <c:pt idx="202">
                  <c:v>2.798021412551105E-5</c:v>
                </c:pt>
                <c:pt idx="203">
                  <c:v>2.7268874033962611E-5</c:v>
                </c:pt>
                <c:pt idx="204">
                  <c:v>2.6560413861813153E-5</c:v>
                </c:pt>
                <c:pt idx="205">
                  <c:v>2.5854833609062675E-5</c:v>
                </c:pt>
                <c:pt idx="206">
                  <c:v>2.5152133275711179E-5</c:v>
                </c:pt>
                <c:pt idx="207">
                  <c:v>2.4452312861758665E-5</c:v>
                </c:pt>
                <c:pt idx="208">
                  <c:v>2.3755372367205133E-5</c:v>
                </c:pt>
                <c:pt idx="209">
                  <c:v>2.3061311792050581E-5</c:v>
                </c:pt>
                <c:pt idx="210">
                  <c:v>2.2370131136295014E-5</c:v>
                </c:pt>
                <c:pt idx="211">
                  <c:v>2.1681830399938426E-5</c:v>
                </c:pt>
                <c:pt idx="212">
                  <c:v>2.099640958298082E-5</c:v>
                </c:pt>
                <c:pt idx="213">
                  <c:v>2.0313868685422193E-5</c:v>
                </c:pt>
                <c:pt idx="214">
                  <c:v>1.9634207707262552E-5</c:v>
                </c:pt>
                <c:pt idx="215">
                  <c:v>1.8957426648501889E-5</c:v>
                </c:pt>
                <c:pt idx="216">
                  <c:v>1.8283525509140209E-5</c:v>
                </c:pt>
                <c:pt idx="217">
                  <c:v>1.7612504289177511E-5</c:v>
                </c:pt>
                <c:pt idx="218">
                  <c:v>1.6944362988613792E-5</c:v>
                </c:pt>
                <c:pt idx="219">
                  <c:v>1.6279101607449059E-5</c:v>
                </c:pt>
                <c:pt idx="220">
                  <c:v>1.5616720145683301E-5</c:v>
                </c:pt>
                <c:pt idx="221">
                  <c:v>1.4957218603316532E-5</c:v>
                </c:pt>
                <c:pt idx="222">
                  <c:v>1.4300596980348739E-5</c:v>
                </c:pt>
                <c:pt idx="223">
                  <c:v>1.3646855276779932E-5</c:v>
                </c:pt>
                <c:pt idx="224">
                  <c:v>1.2995993492610103E-5</c:v>
                </c:pt>
                <c:pt idx="225">
                  <c:v>1.234801162783926E-5</c:v>
                </c:pt>
                <c:pt idx="226">
                  <c:v>1.1702909682467392E-5</c:v>
                </c:pt>
                <c:pt idx="227">
                  <c:v>1.106068765649451E-5</c:v>
                </c:pt>
                <c:pt idx="228">
                  <c:v>1.0421345549920611E-5</c:v>
                </c:pt>
                <c:pt idx="229">
                  <c:v>9.7848833627456902E-6</c:v>
                </c:pt>
                <c:pt idx="230">
                  <c:v>9.1513010949697518E-6</c:v>
                </c:pt>
                <c:pt idx="231">
                  <c:v>8.5205987465927991E-6</c:v>
                </c:pt>
                <c:pt idx="232">
                  <c:v>7.8927763176148218E-6</c:v>
                </c:pt>
                <c:pt idx="233">
                  <c:v>7.2678338080358269E-6</c:v>
                </c:pt>
                <c:pt idx="234">
                  <c:v>6.6457712178558176E-6</c:v>
                </c:pt>
                <c:pt idx="235">
                  <c:v>6.0265885470747906E-6</c:v>
                </c:pt>
                <c:pt idx="236">
                  <c:v>5.410285795692739E-6</c:v>
                </c:pt>
                <c:pt idx="237">
                  <c:v>4.7968629637096732E-6</c:v>
                </c:pt>
                <c:pt idx="238">
                  <c:v>4.1863200511255896E-6</c:v>
                </c:pt>
                <c:pt idx="239">
                  <c:v>3.5786570579404849E-6</c:v>
                </c:pt>
                <c:pt idx="240">
                  <c:v>2.9738739841543625E-6</c:v>
                </c:pt>
                <c:pt idx="241">
                  <c:v>2.371970829767219E-6</c:v>
                </c:pt>
                <c:pt idx="242">
                  <c:v>1.7729475947790679E-6</c:v>
                </c:pt>
                <c:pt idx="243">
                  <c:v>1.176804279189889E-6</c:v>
                </c:pt>
                <c:pt idx="244">
                  <c:v>5.8354088299969567E-7</c:v>
                </c:pt>
                <c:pt idx="245">
                  <c:v>-6.8425937915255115E-9</c:v>
                </c:pt>
                <c:pt idx="246">
                  <c:v>-5.9434615118375425E-7</c:v>
                </c:pt>
                <c:pt idx="247">
                  <c:v>-1.1789697891770041E-6</c:v>
                </c:pt>
                <c:pt idx="248">
                  <c:v>-1.7607135077712751E-6</c:v>
                </c:pt>
                <c:pt idx="249">
                  <c:v>-2.3395773069665604E-6</c:v>
                </c:pt>
                <c:pt idx="250">
                  <c:v>-2.9155611867628668E-6</c:v>
                </c:pt>
                <c:pt idx="251">
                  <c:v>-3.4886651471601875E-6</c:v>
                </c:pt>
                <c:pt idx="252">
                  <c:v>-4.0588891881585362E-6</c:v>
                </c:pt>
                <c:pt idx="253">
                  <c:v>-4.6262333097578991E-6</c:v>
                </c:pt>
                <c:pt idx="254">
                  <c:v>-5.1906975119582764E-6</c:v>
                </c:pt>
                <c:pt idx="255">
                  <c:v>-5.7522817947596681E-6</c:v>
                </c:pt>
                <c:pt idx="256">
                  <c:v>-6.3109861581620876E-6</c:v>
                </c:pt>
                <c:pt idx="257">
                  <c:v>-6.8668106021655214E-6</c:v>
                </c:pt>
                <c:pt idx="258">
                  <c:v>-7.4197551267699764E-6</c:v>
                </c:pt>
                <c:pt idx="259">
                  <c:v>-7.9698197319754457E-6</c:v>
                </c:pt>
                <c:pt idx="260">
                  <c:v>-8.5170044177819361E-6</c:v>
                </c:pt>
                <c:pt idx="261">
                  <c:v>-9.0613091841894476E-6</c:v>
                </c:pt>
                <c:pt idx="262">
                  <c:v>-9.6027340311979735E-6</c:v>
                </c:pt>
                <c:pt idx="263">
                  <c:v>-1.0141278958807514E-5</c:v>
                </c:pt>
                <c:pt idx="264">
                  <c:v>-1.0676943967018082E-5</c:v>
                </c:pt>
                <c:pt idx="265">
                  <c:v>-1.1209729055829664E-5</c:v>
                </c:pt>
                <c:pt idx="266">
                  <c:v>-1.1739634225242261E-5</c:v>
                </c:pt>
                <c:pt idx="267">
                  <c:v>-1.2266659475255879E-5</c:v>
                </c:pt>
                <c:pt idx="268">
                  <c:v>-1.2790804805870518E-5</c:v>
                </c:pt>
                <c:pt idx="269">
                  <c:v>-1.3312070217086171E-5</c:v>
                </c:pt>
                <c:pt idx="270">
                  <c:v>-1.3830455708902852E-5</c:v>
                </c:pt>
                <c:pt idx="271">
                  <c:v>-1.4345961281320541E-5</c:v>
                </c:pt>
                <c:pt idx="272">
                  <c:v>-1.4858586934339258E-5</c:v>
                </c:pt>
                <c:pt idx="273">
                  <c:v>-1.5368332667958982E-5</c:v>
                </c:pt>
                <c:pt idx="274">
                  <c:v>-1.5875198482179734E-5</c:v>
                </c:pt>
                <c:pt idx="275">
                  <c:v>-1.63791843770015E-5</c:v>
                </c:pt>
                <c:pt idx="276">
                  <c:v>-1.6880290352424288E-5</c:v>
                </c:pt>
                <c:pt idx="277">
                  <c:v>-1.7378516408448096E-5</c:v>
                </c:pt>
                <c:pt idx="278">
                  <c:v>-1.7873862545072913E-5</c:v>
                </c:pt>
                <c:pt idx="279">
                  <c:v>-1.8366328762298757E-5</c:v>
                </c:pt>
                <c:pt idx="280">
                  <c:v>-1.8855915060125615E-5</c:v>
                </c:pt>
                <c:pt idx="281">
                  <c:v>-1.9342621438553488E-5</c:v>
                </c:pt>
                <c:pt idx="282">
                  <c:v>-1.9826447897582389E-5</c:v>
                </c:pt>
                <c:pt idx="283">
                  <c:v>-2.0307394437212297E-5</c:v>
                </c:pt>
                <c:pt idx="284">
                  <c:v>-2.078546105744324E-5</c:v>
                </c:pt>
                <c:pt idx="285">
                  <c:v>-2.126064775827519E-5</c:v>
                </c:pt>
                <c:pt idx="286">
                  <c:v>-2.1732954539708155E-5</c:v>
                </c:pt>
                <c:pt idx="287">
                  <c:v>-2.2202381401742147E-5</c:v>
                </c:pt>
                <c:pt idx="288">
                  <c:v>-2.2668928344377154E-5</c:v>
                </c:pt>
                <c:pt idx="289">
                  <c:v>-2.3132595367613169E-5</c:v>
                </c:pt>
                <c:pt idx="290">
                  <c:v>-2.3593382471450218E-5</c:v>
                </c:pt>
                <c:pt idx="291">
                  <c:v>-2.4051289655888275E-5</c:v>
                </c:pt>
                <c:pt idx="292">
                  <c:v>-2.4506316920927359E-5</c:v>
                </c:pt>
                <c:pt idx="293">
                  <c:v>-2.4958464266567458E-5</c:v>
                </c:pt>
                <c:pt idx="294">
                  <c:v>-2.5407731692808572E-5</c:v>
                </c:pt>
                <c:pt idx="295">
                  <c:v>-2.5854119199650713E-5</c:v>
                </c:pt>
                <c:pt idx="296">
                  <c:v>-2.6297626787093862E-5</c:v>
                </c:pt>
                <c:pt idx="297">
                  <c:v>-2.6738254455138032E-5</c:v>
                </c:pt>
                <c:pt idx="298">
                  <c:v>-2.7176002203783229E-5</c:v>
                </c:pt>
                <c:pt idx="299">
                  <c:v>-2.7610870033029428E-5</c:v>
                </c:pt>
                <c:pt idx="300">
                  <c:v>-2.8042857942876668E-5</c:v>
                </c:pt>
                <c:pt idx="301">
                  <c:v>-2.8471965933324909E-5</c:v>
                </c:pt>
                <c:pt idx="302">
                  <c:v>-2.8898194004374164E-5</c:v>
                </c:pt>
                <c:pt idx="303">
                  <c:v>-2.932154215602446E-5</c:v>
                </c:pt>
                <c:pt idx="304">
                  <c:v>-2.9742010388275758E-5</c:v>
                </c:pt>
                <c:pt idx="305">
                  <c:v>-3.0159598701128069E-5</c:v>
                </c:pt>
                <c:pt idx="306">
                  <c:v>-3.0574307094581409E-5</c:v>
                </c:pt>
                <c:pt idx="307">
                  <c:v>-3.0986135568635763E-5</c:v>
                </c:pt>
                <c:pt idx="308">
                  <c:v>-3.1395084123291144E-5</c:v>
                </c:pt>
                <c:pt idx="309">
                  <c:v>-3.180115275854754E-5</c:v>
                </c:pt>
                <c:pt idx="310">
                  <c:v>-3.2204341474404937E-5</c:v>
                </c:pt>
                <c:pt idx="311">
                  <c:v>-3.2604650270863376E-5</c:v>
                </c:pt>
                <c:pt idx="312">
                  <c:v>-3.3002079147922828E-5</c:v>
                </c:pt>
                <c:pt idx="313">
                  <c:v>-3.3396628105583282E-5</c:v>
                </c:pt>
                <c:pt idx="314">
                  <c:v>-3.3788297143844776E-5</c:v>
                </c:pt>
                <c:pt idx="315">
                  <c:v>-3.4177086262707272E-5</c:v>
                </c:pt>
                <c:pt idx="316">
                  <c:v>-3.4562995462170796E-5</c:v>
                </c:pt>
                <c:pt idx="317">
                  <c:v>-3.4946024742235334E-5</c:v>
                </c:pt>
                <c:pt idx="318">
                  <c:v>-3.5326174102900899E-5</c:v>
                </c:pt>
                <c:pt idx="319">
                  <c:v>-3.5703443544167479E-5</c:v>
                </c:pt>
                <c:pt idx="320">
                  <c:v>-3.6077833066035074E-5</c:v>
                </c:pt>
                <c:pt idx="321">
                  <c:v>-3.6449342668503683E-5</c:v>
                </c:pt>
                <c:pt idx="322">
                  <c:v>-3.6817972351573306E-5</c:v>
                </c:pt>
                <c:pt idx="323">
                  <c:v>-3.7183722115243957E-5</c:v>
                </c:pt>
                <c:pt idx="324">
                  <c:v>-3.7546591959515635E-5</c:v>
                </c:pt>
                <c:pt idx="325">
                  <c:v>-3.7906581884388315E-5</c:v>
                </c:pt>
                <c:pt idx="326">
                  <c:v>-3.8263691889862023E-5</c:v>
                </c:pt>
                <c:pt idx="327">
                  <c:v>-3.8617921975936745E-5</c:v>
                </c:pt>
                <c:pt idx="328">
                  <c:v>-3.8969272142612494E-5</c:v>
                </c:pt>
                <c:pt idx="329">
                  <c:v>-3.9317742389889245E-5</c:v>
                </c:pt>
                <c:pt idx="330">
                  <c:v>-3.9663332717767037E-5</c:v>
                </c:pt>
                <c:pt idx="331">
                  <c:v>-4.000604312624583E-5</c:v>
                </c:pt>
                <c:pt idx="332">
                  <c:v>-4.034587361532565E-5</c:v>
                </c:pt>
                <c:pt idx="333">
                  <c:v>-4.0682824185006485E-5</c:v>
                </c:pt>
                <c:pt idx="334">
                  <c:v>-4.1016894835288335E-5</c:v>
                </c:pt>
                <c:pt idx="335">
                  <c:v>-4.1348085566171212E-5</c:v>
                </c:pt>
                <c:pt idx="336">
                  <c:v>-4.167639637765509E-5</c:v>
                </c:pt>
                <c:pt idx="337">
                  <c:v>-4.2001827269739996E-5</c:v>
                </c:pt>
                <c:pt idx="338">
                  <c:v>-4.2324378242425929E-5</c:v>
                </c:pt>
                <c:pt idx="339">
                  <c:v>-4.2644049295712864E-5</c:v>
                </c:pt>
                <c:pt idx="340">
                  <c:v>-4.296084042960084E-5</c:v>
                </c:pt>
                <c:pt idx="341">
                  <c:v>-4.3274751644089817E-5</c:v>
                </c:pt>
                <c:pt idx="342">
                  <c:v>-4.3585782939179821E-5</c:v>
                </c:pt>
                <c:pt idx="343">
                  <c:v>-4.389393431487084E-5</c:v>
                </c:pt>
                <c:pt idx="344">
                  <c:v>-4.4199205771162874E-5</c:v>
                </c:pt>
                <c:pt idx="345">
                  <c:v>-4.4501597308055921E-5</c:v>
                </c:pt>
                <c:pt idx="346">
                  <c:v>-4.4801108925549997E-5</c:v>
                </c:pt>
                <c:pt idx="347">
                  <c:v>-4.5097740623645087E-5</c:v>
                </c:pt>
                <c:pt idx="348">
                  <c:v>-4.5391492402341204E-5</c:v>
                </c:pt>
                <c:pt idx="349">
                  <c:v>-4.5682364261638336E-5</c:v>
                </c:pt>
                <c:pt idx="350">
                  <c:v>-4.5970356201536483E-5</c:v>
                </c:pt>
                <c:pt idx="351">
                  <c:v>-4.6255468222035644E-5</c:v>
                </c:pt>
                <c:pt idx="352">
                  <c:v>-4.6537700323135832E-5</c:v>
                </c:pt>
                <c:pt idx="353">
                  <c:v>-4.6817052504837022E-5</c:v>
                </c:pt>
                <c:pt idx="354">
                  <c:v>-4.7093524767139253E-5</c:v>
                </c:pt>
                <c:pt idx="355">
                  <c:v>-4.7367117110042484E-5</c:v>
                </c:pt>
                <c:pt idx="356">
                  <c:v>-4.7637829533546744E-5</c:v>
                </c:pt>
                <c:pt idx="357">
                  <c:v>-4.7905662037652031E-5</c:v>
                </c:pt>
                <c:pt idx="358">
                  <c:v>-4.8170614622358319E-5</c:v>
                </c:pt>
                <c:pt idx="359">
                  <c:v>-4.8432687287665636E-5</c:v>
                </c:pt>
                <c:pt idx="360">
                  <c:v>-4.8691880033573966E-5</c:v>
                </c:pt>
                <c:pt idx="361">
                  <c:v>-4.8948192860083324E-5</c:v>
                </c:pt>
                <c:pt idx="362">
                  <c:v>-4.9201625767193683E-5</c:v>
                </c:pt>
                <c:pt idx="363">
                  <c:v>-4.945217875490507E-5</c:v>
                </c:pt>
                <c:pt idx="364">
                  <c:v>-4.9699851823217485E-5</c:v>
                </c:pt>
                <c:pt idx="365">
                  <c:v>-4.9944644972130901E-5</c:v>
                </c:pt>
                <c:pt idx="366">
                  <c:v>-5.0186558201645344E-5</c:v>
                </c:pt>
                <c:pt idx="367">
                  <c:v>-5.0425591511760802E-5</c:v>
                </c:pt>
                <c:pt idx="368">
                  <c:v>-5.0661744902477288E-5</c:v>
                </c:pt>
                <c:pt idx="369">
                  <c:v>-5.0895018373794788E-5</c:v>
                </c:pt>
                <c:pt idx="370">
                  <c:v>-5.1125411925713303E-5</c:v>
                </c:pt>
                <c:pt idx="371">
                  <c:v>-5.1352925558232831E-5</c:v>
                </c:pt>
                <c:pt idx="372">
                  <c:v>-5.1577559271353388E-5</c:v>
                </c:pt>
                <c:pt idx="373">
                  <c:v>-5.1799313065074959E-5</c:v>
                </c:pt>
                <c:pt idx="374">
                  <c:v>-5.2018186939397544E-5</c:v>
                </c:pt>
                <c:pt idx="375">
                  <c:v>-5.2234180894321158E-5</c:v>
                </c:pt>
                <c:pt idx="376">
                  <c:v>-5.2447294929845785E-5</c:v>
                </c:pt>
                <c:pt idx="377">
                  <c:v>-5.2657529045971441E-5</c:v>
                </c:pt>
                <c:pt idx="378">
                  <c:v>-5.2864883242698097E-5</c:v>
                </c:pt>
                <c:pt idx="379">
                  <c:v>-5.3069357520025781E-5</c:v>
                </c:pt>
                <c:pt idx="380">
                  <c:v>-5.3270951877954479E-5</c:v>
                </c:pt>
                <c:pt idx="381">
                  <c:v>-5.3469666316484206E-5</c:v>
                </c:pt>
                <c:pt idx="382">
                  <c:v>-5.3665500835614933E-5</c:v>
                </c:pt>
                <c:pt idx="383">
                  <c:v>-5.3858455435346688E-5</c:v>
                </c:pt>
                <c:pt idx="384">
                  <c:v>-5.4048530115679457E-5</c:v>
                </c:pt>
                <c:pt idx="385">
                  <c:v>-5.4235724876613254E-5</c:v>
                </c:pt>
                <c:pt idx="386">
                  <c:v>-5.4420039718148066E-5</c:v>
                </c:pt>
                <c:pt idx="387">
                  <c:v>-5.4601474640283892E-5</c:v>
                </c:pt>
                <c:pt idx="388">
                  <c:v>-5.4780029643020745E-5</c:v>
                </c:pt>
                <c:pt idx="389">
                  <c:v>-5.4955704726358614E-5</c:v>
                </c:pt>
                <c:pt idx="390">
                  <c:v>-5.5128499890297496E-5</c:v>
                </c:pt>
                <c:pt idx="391">
                  <c:v>-5.5298415134837393E-5</c:v>
                </c:pt>
                <c:pt idx="392">
                  <c:v>-5.5465450459978317E-5</c:v>
                </c:pt>
                <c:pt idx="393">
                  <c:v>-5.5629605865720256E-5</c:v>
                </c:pt>
                <c:pt idx="394">
                  <c:v>-5.5790881352063223E-5</c:v>
                </c:pt>
                <c:pt idx="395">
                  <c:v>-5.5949276919007191E-5</c:v>
                </c:pt>
                <c:pt idx="396">
                  <c:v>-5.6104792566552186E-5</c:v>
                </c:pt>
                <c:pt idx="397">
                  <c:v>-5.625742829469821E-5</c:v>
                </c:pt>
                <c:pt idx="398">
                  <c:v>-5.6407184103445234E-5</c:v>
                </c:pt>
                <c:pt idx="399">
                  <c:v>-5.6554059992793286E-5</c:v>
                </c:pt>
                <c:pt idx="400">
                  <c:v>-5.6698055962742353E-5</c:v>
                </c:pt>
                <c:pt idx="401">
                  <c:v>-5.6839172013292447E-5</c:v>
                </c:pt>
                <c:pt idx="402">
                  <c:v>-5.6977408144443542E-5</c:v>
                </c:pt>
                <c:pt idx="403">
                  <c:v>-5.7112764356195665E-5</c:v>
                </c:pt>
                <c:pt idx="404">
                  <c:v>-5.7245240648548816E-5</c:v>
                </c:pt>
                <c:pt idx="405">
                  <c:v>-5.7374837021502968E-5</c:v>
                </c:pt>
                <c:pt idx="406">
                  <c:v>-5.7501553475058147E-5</c:v>
                </c:pt>
                <c:pt idx="407">
                  <c:v>-5.7625390009214341E-5</c:v>
                </c:pt>
                <c:pt idx="408">
                  <c:v>-5.7746346623971563E-5</c:v>
                </c:pt>
                <c:pt idx="409">
                  <c:v>-5.7864423319329799E-5</c:v>
                </c:pt>
                <c:pt idx="410">
                  <c:v>-5.7979620095289049E-5</c:v>
                </c:pt>
                <c:pt idx="411">
                  <c:v>-5.8091936951849314E-5</c:v>
                </c:pt>
                <c:pt idx="412">
                  <c:v>-5.8201373889010607E-5</c:v>
                </c:pt>
                <c:pt idx="413">
                  <c:v>-5.8307930906772914E-5</c:v>
                </c:pt>
                <c:pt idx="414">
                  <c:v>-5.8411608005136235E-5</c:v>
                </c:pt>
                <c:pt idx="415">
                  <c:v>-5.8512405184100584E-5</c:v>
                </c:pt>
                <c:pt idx="416">
                  <c:v>-5.8610322443665948E-5</c:v>
                </c:pt>
                <c:pt idx="417">
                  <c:v>-5.8705359783832339E-5</c:v>
                </c:pt>
                <c:pt idx="418">
                  <c:v>-5.8797517204599732E-5</c:v>
                </c:pt>
                <c:pt idx="419">
                  <c:v>-5.8886794705968152E-5</c:v>
                </c:pt>
                <c:pt idx="420">
                  <c:v>-5.8973192287937586E-5</c:v>
                </c:pt>
                <c:pt idx="421">
                  <c:v>-5.9056709950508048E-5</c:v>
                </c:pt>
                <c:pt idx="422">
                  <c:v>-5.9137347693679512E-5</c:v>
                </c:pt>
                <c:pt idx="423">
                  <c:v>-5.9215105517452003E-5</c:v>
                </c:pt>
                <c:pt idx="424">
                  <c:v>-5.9289983421825508E-5</c:v>
                </c:pt>
                <c:pt idx="425">
                  <c:v>-5.9361981406800041E-5</c:v>
                </c:pt>
                <c:pt idx="426">
                  <c:v>-5.9431099472375589E-5</c:v>
                </c:pt>
                <c:pt idx="427">
                  <c:v>-5.9497337618552151E-5</c:v>
                </c:pt>
                <c:pt idx="428">
                  <c:v>-5.956069584532974E-5</c:v>
                </c:pt>
                <c:pt idx="429">
                  <c:v>-5.9621174152708344E-5</c:v>
                </c:pt>
                <c:pt idx="430">
                  <c:v>-5.9678772540687963E-5</c:v>
                </c:pt>
                <c:pt idx="431">
                  <c:v>-5.9733491009268596E-5</c:v>
                </c:pt>
                <c:pt idx="432">
                  <c:v>-5.9785329558450256E-5</c:v>
                </c:pt>
                <c:pt idx="433">
                  <c:v>-5.9834288188232931E-5</c:v>
                </c:pt>
                <c:pt idx="434">
                  <c:v>-5.9880366898616634E-5</c:v>
                </c:pt>
                <c:pt idx="435">
                  <c:v>-5.9923565689601338E-5</c:v>
                </c:pt>
                <c:pt idx="436">
                  <c:v>-5.9963884561187069E-5</c:v>
                </c:pt>
                <c:pt idx="437">
                  <c:v>-6.0001323513373829E-5</c:v>
                </c:pt>
                <c:pt idx="438">
                  <c:v>-6.0035882546161589E-5</c:v>
                </c:pt>
                <c:pt idx="439">
                  <c:v>-6.0067561659550377E-5</c:v>
                </c:pt>
                <c:pt idx="440">
                  <c:v>-6.009636085354018E-5</c:v>
                </c:pt>
                <c:pt idx="441">
                  <c:v>-6.012228012813101E-5</c:v>
                </c:pt>
                <c:pt idx="442">
                  <c:v>-6.0145319483322841E-5</c:v>
                </c:pt>
                <c:pt idx="443">
                  <c:v>-6.01654789191157E-5</c:v>
                </c:pt>
                <c:pt idx="444">
                  <c:v>-6.0182758435509587E-5</c:v>
                </c:pt>
                <c:pt idx="445">
                  <c:v>-6.0197158032504475E-5</c:v>
                </c:pt>
                <c:pt idx="446">
                  <c:v>-6.0208677710100404E-5</c:v>
                </c:pt>
                <c:pt idx="447">
                  <c:v>-6.0217317468297334E-5</c:v>
                </c:pt>
                <c:pt idx="448">
                  <c:v>-6.0223077307095291E-5</c:v>
                </c:pt>
                <c:pt idx="449">
                  <c:v>-6.0225957226494264E-5</c:v>
                </c:pt>
                <c:pt idx="450">
                  <c:v>-6.022595722649425E-5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3.4E-5</c:v>
                </c:pt>
                <c:pt idx="1">
                  <c:v>6.8000691241091574E-5</c:v>
                </c:pt>
                <c:pt idx="2">
                  <c:v>1.020027649643663E-4</c:v>
                </c:pt>
                <c:pt idx="3">
                  <c:v>1.3600691241091574E-4</c:v>
                </c:pt>
                <c:pt idx="4">
                  <c:v>1.7001382482183147E-4</c:v>
                </c:pt>
                <c:pt idx="5">
                  <c:v>2.0402419343820507E-4</c:v>
                </c:pt>
                <c:pt idx="6">
                  <c:v>2.3803870950112811E-4</c:v>
                </c:pt>
                <c:pt idx="7">
                  <c:v>2.7205806425169217E-4</c:v>
                </c:pt>
                <c:pt idx="8">
                  <c:v>3.060829489309888E-4</c:v>
                </c:pt>
                <c:pt idx="9">
                  <c:v>3.4011405478010957E-4</c:v>
                </c:pt>
                <c:pt idx="10">
                  <c:v>3.7415207304014608E-4</c:v>
                </c:pt>
                <c:pt idx="11">
                  <c:v>4.0819769495218993E-4</c:v>
                </c:pt>
                <c:pt idx="12">
                  <c:v>4.4225161175733262E-4</c:v>
                </c:pt>
                <c:pt idx="13">
                  <c:v>4.763145146966658E-4</c:v>
                </c:pt>
                <c:pt idx="14">
                  <c:v>5.1038709501128102E-4</c:v>
                </c:pt>
                <c:pt idx="15">
                  <c:v>5.4447004394226977E-4</c:v>
                </c:pt>
                <c:pt idx="16">
                  <c:v>5.785640527307237E-4</c:v>
                </c:pt>
                <c:pt idx="17">
                  <c:v>6.1266981261773443E-4</c:v>
                </c:pt>
                <c:pt idx="18">
                  <c:v>6.4678801484439343E-4</c:v>
                </c:pt>
                <c:pt idx="19">
                  <c:v>6.8091935065179232E-4</c:v>
                </c:pt>
                <c:pt idx="20">
                  <c:v>7.1506451128102268E-4</c:v>
                </c:pt>
                <c:pt idx="21">
                  <c:v>7.4922418797317614E-4</c:v>
                </c:pt>
                <c:pt idx="22">
                  <c:v>7.8339907196934417E-4</c:v>
                </c:pt>
                <c:pt idx="23">
                  <c:v>8.1758985451061837E-4</c:v>
                </c:pt>
                <c:pt idx="24">
                  <c:v>8.5179722683809036E-4</c:v>
                </c:pt>
                <c:pt idx="25">
                  <c:v>8.8602188019285162E-4</c:v>
                </c:pt>
                <c:pt idx="26">
                  <c:v>9.2026450581599376E-4</c:v>
                </c:pt>
                <c:pt idx="27">
                  <c:v>9.5452579494860836E-4</c:v>
                </c:pt>
                <c:pt idx="28">
                  <c:v>9.8880643883178716E-4</c:v>
                </c:pt>
                <c:pt idx="29">
                  <c:v>1.0231071287066214E-3</c:v>
                </c:pt>
                <c:pt idx="30">
                  <c:v>1.0574285558142028E-3</c:v>
                </c:pt>
                <c:pt idx="31">
                  <c:v>1.0917714113956231E-3</c:v>
                </c:pt>
                <c:pt idx="32">
                  <c:v>1.1261363866919738E-3</c:v>
                </c:pt>
                <c:pt idx="33">
                  <c:v>1.1605241729443464E-3</c:v>
                </c:pt>
                <c:pt idx="34">
                  <c:v>1.1949354613938325E-3</c:v>
                </c:pt>
                <c:pt idx="35">
                  <c:v>1.2293709432815237E-3</c:v>
                </c:pt>
                <c:pt idx="36">
                  <c:v>1.2638313098485114E-3</c:v>
                </c:pt>
                <c:pt idx="37">
                  <c:v>1.2983172523358874E-3</c:v>
                </c:pt>
                <c:pt idx="38">
                  <c:v>1.3328294619847432E-3</c:v>
                </c:pt>
                <c:pt idx="39">
                  <c:v>1.3673686300361703E-3</c:v>
                </c:pt>
                <c:pt idx="40">
                  <c:v>1.4019354477312603E-3</c:v>
                </c:pt>
                <c:pt idx="41">
                  <c:v>1.4365306063111047E-3</c:v>
                </c:pt>
                <c:pt idx="42">
                  <c:v>1.4711547970167954E-3</c:v>
                </c:pt>
                <c:pt idx="43">
                  <c:v>1.5058087110894236E-3</c:v>
                </c:pt>
                <c:pt idx="44">
                  <c:v>1.5404930397700811E-3</c:v>
                </c:pt>
                <c:pt idx="45">
                  <c:v>1.5752084742998594E-3</c:v>
                </c:pt>
                <c:pt idx="46">
                  <c:v>1.6099557059198501E-3</c:v>
                </c:pt>
                <c:pt idx="47">
                  <c:v>1.6447354258711446E-3</c:v>
                </c:pt>
                <c:pt idx="48">
                  <c:v>1.6795483253948347E-3</c:v>
                </c:pt>
                <c:pt idx="49">
                  <c:v>1.7143950957320118E-3</c:v>
                </c:pt>
                <c:pt idx="50">
                  <c:v>1.7492764281237677E-3</c:v>
                </c:pt>
                <c:pt idx="51">
                  <c:v>1.7841930138111938E-3</c:v>
                </c:pt>
                <c:pt idx="52">
                  <c:v>1.8191455440353817E-3</c:v>
                </c:pt>
                <c:pt idx="53">
                  <c:v>1.8541347100374229E-3</c:v>
                </c:pt>
                <c:pt idx="54">
                  <c:v>1.8891612030584089E-3</c:v>
                </c:pt>
                <c:pt idx="55">
                  <c:v>1.9242257143394317E-3</c:v>
                </c:pt>
                <c:pt idx="56">
                  <c:v>1.9593289351215824E-3</c:v>
                </c:pt>
                <c:pt idx="57">
                  <c:v>1.9944715566459527E-3</c:v>
                </c:pt>
                <c:pt idx="58">
                  <c:v>2.0296542701536344E-3</c:v>
                </c:pt>
                <c:pt idx="59">
                  <c:v>2.0648777668857191E-3</c:v>
                </c:pt>
                <c:pt idx="60">
                  <c:v>2.1001427380832982E-3</c:v>
                </c:pt>
                <c:pt idx="61">
                  <c:v>2.1354498749874629E-3</c:v>
                </c:pt>
                <c:pt idx="62">
                  <c:v>2.1707998688393054E-3</c:v>
                </c:pt>
                <c:pt idx="63">
                  <c:v>2.2061934108799169E-3</c:v>
                </c:pt>
                <c:pt idx="64">
                  <c:v>2.2416311923503891E-3</c:v>
                </c:pt>
                <c:pt idx="65">
                  <c:v>2.2771139044918138E-3</c:v>
                </c:pt>
                <c:pt idx="66">
                  <c:v>2.3126422385452822E-3</c:v>
                </c:pt>
                <c:pt idx="67">
                  <c:v>2.3482168857518861E-3</c:v>
                </c:pt>
                <c:pt idx="68">
                  <c:v>2.3838385373527167E-3</c:v>
                </c:pt>
                <c:pt idx="69">
                  <c:v>2.4195078845888661E-3</c:v>
                </c:pt>
                <c:pt idx="70">
                  <c:v>2.4552256187014257E-3</c:v>
                </c:pt>
                <c:pt idx="71">
                  <c:v>2.4909924309314867E-3</c:v>
                </c:pt>
                <c:pt idx="72">
                  <c:v>2.5268090125201413E-3</c:v>
                </c:pt>
                <c:pt idx="73">
                  <c:v>2.5626760547084806E-3</c:v>
                </c:pt>
                <c:pt idx="74">
                  <c:v>2.5985942487375961E-3</c:v>
                </c:pt>
                <c:pt idx="75">
                  <c:v>2.6345642858485799E-3</c:v>
                </c:pt>
                <c:pt idx="76">
                  <c:v>2.6705868572825231E-3</c:v>
                </c:pt>
                <c:pt idx="77">
                  <c:v>2.7066626542805177E-3</c:v>
                </c:pt>
                <c:pt idx="78">
                  <c:v>2.7427923680836547E-3</c:v>
                </c:pt>
                <c:pt idx="79">
                  <c:v>2.7789766899330259E-3</c:v>
                </c:pt>
                <c:pt idx="80">
                  <c:v>2.8152163110697231E-3</c:v>
                </c:pt>
                <c:pt idx="81">
                  <c:v>2.8515119227348375E-3</c:v>
                </c:pt>
                <c:pt idx="82">
                  <c:v>2.8878642161694612E-3</c:v>
                </c:pt>
                <c:pt idx="83">
                  <c:v>2.9242738826146851E-3</c:v>
                </c:pt>
                <c:pt idx="84">
                  <c:v>2.9607416133116014E-3</c:v>
                </c:pt>
                <c:pt idx="85">
                  <c:v>2.9972680995013013E-3</c:v>
                </c:pt>
                <c:pt idx="86">
                  <c:v>3.0338540324248765E-3</c:v>
                </c:pt>
                <c:pt idx="87">
                  <c:v>3.0705001033234187E-3</c:v>
                </c:pt>
                <c:pt idx="88">
                  <c:v>3.1072070034380193E-3</c:v>
                </c:pt>
                <c:pt idx="89">
                  <c:v>3.1439754240097698E-3</c:v>
                </c:pt>
                <c:pt idx="90">
                  <c:v>3.1808060562797621E-3</c:v>
                </c:pt>
                <c:pt idx="91">
                  <c:v>3.2176995914890874E-3</c:v>
                </c:pt>
                <c:pt idx="92">
                  <c:v>3.2546567208788374E-3</c:v>
                </c:pt>
                <c:pt idx="93">
                  <c:v>3.2916781356901038E-3</c:v>
                </c:pt>
                <c:pt idx="94">
                  <c:v>3.328764527163978E-3</c:v>
                </c:pt>
                <c:pt idx="95">
                  <c:v>3.3659165865415515E-3</c:v>
                </c:pt>
                <c:pt idx="96">
                  <c:v>3.4031350050639161E-3</c:v>
                </c:pt>
                <c:pt idx="97">
                  <c:v>3.4404204739721636E-3</c:v>
                </c:pt>
                <c:pt idx="98">
                  <c:v>3.4777736845073852E-3</c:v>
                </c:pt>
                <c:pt idx="99">
                  <c:v>3.5151953279106726E-3</c:v>
                </c:pt>
                <c:pt idx="100">
                  <c:v>3.5526860954231171E-3</c:v>
                </c:pt>
                <c:pt idx="101">
                  <c:v>3.5902466782858104E-3</c:v>
                </c:pt>
                <c:pt idx="102">
                  <c:v>3.6278777677398442E-3</c:v>
                </c:pt>
                <c:pt idx="103">
                  <c:v>3.6655800550263102E-3</c:v>
                </c:pt>
                <c:pt idx="104">
                  <c:v>3.7033542313862997E-3</c:v>
                </c:pt>
                <c:pt idx="105">
                  <c:v>3.7412009880609044E-3</c:v>
                </c:pt>
                <c:pt idx="106">
                  <c:v>3.7791210162912161E-3</c:v>
                </c:pt>
                <c:pt idx="107">
                  <c:v>3.8171150073183259E-3</c:v>
                </c:pt>
                <c:pt idx="108">
                  <c:v>3.8551836523833256E-3</c:v>
                </c:pt>
                <c:pt idx="109">
                  <c:v>3.893327642727307E-3</c:v>
                </c:pt>
                <c:pt idx="110">
                  <c:v>3.9315476695913612E-3</c:v>
                </c:pt>
                <c:pt idx="111">
                  <c:v>3.9698444242165804E-3</c:v>
                </c:pt>
                <c:pt idx="112">
                  <c:v>4.0082185978440555E-3</c:v>
                </c:pt>
                <c:pt idx="113">
                  <c:v>4.0466708817148787E-3</c:v>
                </c:pt>
                <c:pt idx="114">
                  <c:v>4.0852019670701411E-3</c:v>
                </c:pt>
                <c:pt idx="115">
                  <c:v>4.1238125451509341E-3</c:v>
                </c:pt>
                <c:pt idx="116">
                  <c:v>4.1625033071983498E-3</c:v>
                </c:pt>
                <c:pt idx="117">
                  <c:v>4.2012749444534795E-3</c:v>
                </c:pt>
                <c:pt idx="118">
                  <c:v>4.2401281481574144E-3</c:v>
                </c:pt>
                <c:pt idx="119">
                  <c:v>4.2790636095512468E-3</c:v>
                </c:pt>
                <c:pt idx="120">
                  <c:v>4.3180820198760678E-3</c:v>
                </c:pt>
                <c:pt idx="121">
                  <c:v>4.3571840703729697E-3</c:v>
                </c:pt>
                <c:pt idx="122">
                  <c:v>4.3963704522830436E-3</c:v>
                </c:pt>
                <c:pt idx="123">
                  <c:v>4.435641856847381E-3</c:v>
                </c:pt>
                <c:pt idx="124">
                  <c:v>4.4749989753070729E-3</c:v>
                </c:pt>
                <c:pt idx="125">
                  <c:v>4.5144424989032117E-3</c:v>
                </c:pt>
                <c:pt idx="126">
                  <c:v>4.5539731188768886E-3</c:v>
                </c:pt>
                <c:pt idx="127">
                  <c:v>4.5935915264691957E-3</c:v>
                </c:pt>
                <c:pt idx="128">
                  <c:v>4.6332984129212242E-3</c:v>
                </c:pt>
                <c:pt idx="129">
                  <c:v>4.6730944694740656E-3</c:v>
                </c:pt>
                <c:pt idx="130">
                  <c:v>4.7129803873688109E-3</c:v>
                </c:pt>
                <c:pt idx="131">
                  <c:v>4.7529568578465525E-3</c:v>
                </c:pt>
                <c:pt idx="132">
                  <c:v>4.7930245721483824E-3</c:v>
                </c:pt>
                <c:pt idx="133">
                  <c:v>4.833184221515391E-3</c:v>
                </c:pt>
                <c:pt idx="134">
                  <c:v>4.8734364971886705E-3</c:v>
                </c:pt>
                <c:pt idx="135">
                  <c:v>4.9137820904093122E-3</c:v>
                </c:pt>
                <c:pt idx="136">
                  <c:v>4.9542216924184082E-3</c:v>
                </c:pt>
                <c:pt idx="137">
                  <c:v>4.9947559944570497E-3</c:v>
                </c:pt>
                <c:pt idx="138">
                  <c:v>5.0353856877663281E-3</c:v>
                </c:pt>
                <c:pt idx="139">
                  <c:v>5.0761114635873355E-3</c:v>
                </c:pt>
                <c:pt idx="140">
                  <c:v>5.1169340131611632E-3</c:v>
                </c:pt>
                <c:pt idx="141">
                  <c:v>5.1578540277289024E-3</c:v>
                </c:pt>
                <c:pt idx="142">
                  <c:v>5.1988721985316453E-3</c:v>
                </c:pt>
                <c:pt idx="143">
                  <c:v>5.2399892168104832E-3</c:v>
                </c:pt>
                <c:pt idx="144">
                  <c:v>5.2812057738065073E-3</c:v>
                </c:pt>
                <c:pt idx="145">
                  <c:v>5.3225225607608099E-3</c:v>
                </c:pt>
                <c:pt idx="146">
                  <c:v>5.363940268914482E-3</c:v>
                </c:pt>
                <c:pt idx="147">
                  <c:v>5.4054595895086151E-3</c:v>
                </c:pt>
                <c:pt idx="148">
                  <c:v>5.4470812137843013E-3</c:v>
                </c:pt>
                <c:pt idx="149">
                  <c:v>5.4888058329826319E-3</c:v>
                </c:pt>
                <c:pt idx="150">
                  <c:v>5.5306341383446981E-3</c:v>
                </c:pt>
                <c:pt idx="151">
                  <c:v>5.5725668211115921E-3</c:v>
                </c:pt>
                <c:pt idx="152">
                  <c:v>5.6146045725244051E-3</c:v>
                </c:pt>
                <c:pt idx="153">
                  <c:v>5.6567480838242284E-3</c:v>
                </c:pt>
                <c:pt idx="154">
                  <c:v>5.6989980462521543E-3</c:v>
                </c:pt>
                <c:pt idx="155">
                  <c:v>5.7413551510492739E-3</c:v>
                </c:pt>
                <c:pt idx="156">
                  <c:v>5.7838200894566793E-3</c:v>
                </c:pt>
                <c:pt idx="157">
                  <c:v>5.826393552715462E-3</c:v>
                </c:pt>
                <c:pt idx="158">
                  <c:v>5.869076232066713E-3</c:v>
                </c:pt>
                <c:pt idx="159">
                  <c:v>5.9118688187515239E-3</c:v>
                </c:pt>
                <c:pt idx="160">
                  <c:v>5.9547720040109865E-3</c:v>
                </c:pt>
                <c:pt idx="161">
                  <c:v>5.9977864790861923E-3</c:v>
                </c:pt>
                <c:pt idx="162">
                  <c:v>6.0409129352182334E-3</c:v>
                </c:pt>
                <c:pt idx="163">
                  <c:v>6.0841520636482011E-3</c:v>
                </c:pt>
                <c:pt idx="164">
                  <c:v>6.1275045556171866E-3</c:v>
                </c:pt>
                <c:pt idx="165">
                  <c:v>6.1709711023662812E-3</c:v>
                </c:pt>
                <c:pt idx="166">
                  <c:v>6.214552395136577E-3</c:v>
                </c:pt>
                <c:pt idx="167">
                  <c:v>6.2582491251691654E-3</c:v>
                </c:pt>
                <c:pt idx="168">
                  <c:v>6.3020619837051385E-3</c:v>
                </c:pt>
                <c:pt idx="169">
                  <c:v>6.3459916619855875E-3</c:v>
                </c:pt>
                <c:pt idx="170">
                  <c:v>6.3900388512516037E-3</c:v>
                </c:pt>
                <c:pt idx="171">
                  <c:v>6.4342042427442793E-3</c:v>
                </c:pt>
                <c:pt idx="172">
                  <c:v>6.4784885277047056E-3</c:v>
                </c:pt>
                <c:pt idx="173">
                  <c:v>6.5228923973739738E-3</c:v>
                </c:pt>
                <c:pt idx="174">
                  <c:v>6.567416542993176E-3</c:v>
                </c:pt>
                <c:pt idx="175">
                  <c:v>6.6120616558034027E-3</c:v>
                </c:pt>
                <c:pt idx="176">
                  <c:v>6.6568284270457469E-3</c:v>
                </c:pt>
                <c:pt idx="177">
                  <c:v>6.701717547961299E-3</c:v>
                </c:pt>
                <c:pt idx="178">
                  <c:v>6.7467297097911511E-3</c:v>
                </c:pt>
                <c:pt idx="179">
                  <c:v>6.7918656037763954E-3</c:v>
                </c:pt>
                <c:pt idx="180">
                  <c:v>6.8362239195239143E-3</c:v>
                </c:pt>
                <c:pt idx="181">
                  <c:v>6.8798075369531069E-3</c:v>
                </c:pt>
                <c:pt idx="182">
                  <c:v>6.9226193359833727E-3</c:v>
                </c:pt>
                <c:pt idx="183">
                  <c:v>6.964662196534111E-3</c:v>
                </c:pt>
                <c:pt idx="184">
                  <c:v>7.0059389985247201E-3</c:v>
                </c:pt>
                <c:pt idx="185">
                  <c:v>7.0464526218745986E-3</c:v>
                </c:pt>
                <c:pt idx="186">
                  <c:v>7.0862059465031466E-3</c:v>
                </c:pt>
                <c:pt idx="187">
                  <c:v>7.1252018523297617E-3</c:v>
                </c:pt>
                <c:pt idx="188">
                  <c:v>7.1634432192738441E-3</c:v>
                </c:pt>
                <c:pt idx="189">
                  <c:v>7.2009329272547922E-3</c:v>
                </c:pt>
                <c:pt idx="190">
                  <c:v>7.2376738561920053E-3</c:v>
                </c:pt>
                <c:pt idx="191">
                  <c:v>7.2736688860048819E-3</c:v>
                </c:pt>
                <c:pt idx="192">
                  <c:v>7.3089208966128213E-3</c:v>
                </c:pt>
                <c:pt idx="193">
                  <c:v>7.3434327679352228E-3</c:v>
                </c:pt>
                <c:pt idx="194">
                  <c:v>7.3772073798914848E-3</c:v>
                </c:pt>
                <c:pt idx="195">
                  <c:v>7.4102476124010067E-3</c:v>
                </c:pt>
                <c:pt idx="196">
                  <c:v>7.4425563453831868E-3</c:v>
                </c:pt>
                <c:pt idx="197">
                  <c:v>7.4741364587574246E-3</c:v>
                </c:pt>
                <c:pt idx="198">
                  <c:v>7.5049908324431192E-3</c:v>
                </c:pt>
                <c:pt idx="199">
                  <c:v>7.5351223463596692E-3</c:v>
                </c:pt>
                <c:pt idx="200">
                  <c:v>7.5645338804264739E-3</c:v>
                </c:pt>
                <c:pt idx="201">
                  <c:v>7.5932283145629326E-3</c:v>
                </c:pt>
                <c:pt idx="202">
                  <c:v>7.6212085286884437E-3</c:v>
                </c:pt>
                <c:pt idx="203">
                  <c:v>7.6484774027224065E-3</c:v>
                </c:pt>
                <c:pt idx="204">
                  <c:v>7.6750378165842195E-3</c:v>
                </c:pt>
                <c:pt idx="205">
                  <c:v>7.700892650193282E-3</c:v>
                </c:pt>
                <c:pt idx="206">
                  <c:v>7.7260447834689933E-3</c:v>
                </c:pt>
                <c:pt idx="207">
                  <c:v>7.7504970963307518E-3</c:v>
                </c:pt>
                <c:pt idx="208">
                  <c:v>7.7742524686979569E-3</c:v>
                </c:pt>
                <c:pt idx="209">
                  <c:v>7.7973137804900079E-3</c:v>
                </c:pt>
                <c:pt idx="210">
                  <c:v>7.8196839116263031E-3</c:v>
                </c:pt>
                <c:pt idx="211">
                  <c:v>7.841365742026242E-3</c:v>
                </c:pt>
                <c:pt idx="212">
                  <c:v>7.8623621516092229E-3</c:v>
                </c:pt>
                <c:pt idx="213">
                  <c:v>7.8826760202946444E-3</c:v>
                </c:pt>
                <c:pt idx="214">
                  <c:v>7.9023102280019065E-3</c:v>
                </c:pt>
                <c:pt idx="215">
                  <c:v>7.9212676546504077E-3</c:v>
                </c:pt>
                <c:pt idx="216">
                  <c:v>7.9395511801595483E-3</c:v>
                </c:pt>
                <c:pt idx="217">
                  <c:v>7.9571636844487266E-3</c:v>
                </c:pt>
                <c:pt idx="218">
                  <c:v>7.9741080474373411E-3</c:v>
                </c:pt>
                <c:pt idx="219">
                  <c:v>7.9903871490447902E-3</c:v>
                </c:pt>
                <c:pt idx="220">
                  <c:v>8.0060038691904742E-3</c:v>
                </c:pt>
                <c:pt idx="221">
                  <c:v>8.0209610877937914E-3</c:v>
                </c:pt>
                <c:pt idx="222">
                  <c:v>8.0352616847741403E-3</c:v>
                </c:pt>
                <c:pt idx="223">
                  <c:v>8.0489085400509211E-3</c:v>
                </c:pt>
                <c:pt idx="224">
                  <c:v>8.0619045335435305E-3</c:v>
                </c:pt>
                <c:pt idx="225">
                  <c:v>8.0742525451713704E-3</c:v>
                </c:pt>
                <c:pt idx="226">
                  <c:v>8.0859554548538375E-3</c:v>
                </c:pt>
                <c:pt idx="227">
                  <c:v>8.0970161425103319E-3</c:v>
                </c:pt>
                <c:pt idx="228">
                  <c:v>8.1074374880602523E-3</c:v>
                </c:pt>
                <c:pt idx="229">
                  <c:v>8.1172223714229986E-3</c:v>
                </c:pt>
                <c:pt idx="230">
                  <c:v>8.1263736725179676E-3</c:v>
                </c:pt>
                <c:pt idx="231">
                  <c:v>8.1348942712645596E-3</c:v>
                </c:pt>
                <c:pt idx="232">
                  <c:v>8.1427870475821746E-3</c:v>
                </c:pt>
                <c:pt idx="233">
                  <c:v>8.1500548813902111E-3</c:v>
                </c:pt>
                <c:pt idx="234">
                  <c:v>8.1567006526080676E-3</c:v>
                </c:pt>
                <c:pt idx="235">
                  <c:v>8.1627272411551426E-3</c:v>
                </c:pt>
                <c:pt idx="236">
                  <c:v>8.1681375269508361E-3</c:v>
                </c:pt>
                <c:pt idx="237">
                  <c:v>8.1729343899145466E-3</c:v>
                </c:pt>
                <c:pt idx="238">
                  <c:v>8.1771207099656726E-3</c:v>
                </c:pt>
                <c:pt idx="239">
                  <c:v>8.1806993670236125E-3</c:v>
                </c:pt>
                <c:pt idx="240">
                  <c:v>8.1836732410077665E-3</c:v>
                </c:pt>
                <c:pt idx="241">
                  <c:v>8.1860452118375331E-3</c:v>
                </c:pt>
                <c:pt idx="242">
                  <c:v>8.1878181594323123E-3</c:v>
                </c:pt>
                <c:pt idx="243">
                  <c:v>8.1889949637115027E-3</c:v>
                </c:pt>
                <c:pt idx="244">
                  <c:v>8.1895785045945028E-3</c:v>
                </c:pt>
                <c:pt idx="245">
                  <c:v>8.1895716620007108E-3</c:v>
                </c:pt>
                <c:pt idx="246">
                  <c:v>8.1889773158495271E-3</c:v>
                </c:pt>
                <c:pt idx="247">
                  <c:v>8.1877983460603501E-3</c:v>
                </c:pt>
                <c:pt idx="248">
                  <c:v>8.1860376325525782E-3</c:v>
                </c:pt>
                <c:pt idx="249">
                  <c:v>8.1836980552456116E-3</c:v>
                </c:pt>
                <c:pt idx="250">
                  <c:v>8.1807824940588487E-3</c:v>
                </c:pt>
                <c:pt idx="251">
                  <c:v>8.177293828911688E-3</c:v>
                </c:pt>
                <c:pt idx="252">
                  <c:v>8.1732349397235296E-3</c:v>
                </c:pt>
                <c:pt idx="253">
                  <c:v>8.168608706413772E-3</c:v>
                </c:pt>
                <c:pt idx="254">
                  <c:v>8.1634180089018137E-3</c:v>
                </c:pt>
                <c:pt idx="255">
                  <c:v>8.1576657271070548E-3</c:v>
                </c:pt>
                <c:pt idx="256">
                  <c:v>8.1513547409488921E-3</c:v>
                </c:pt>
                <c:pt idx="257">
                  <c:v>8.1444879303467273E-3</c:v>
                </c:pt>
                <c:pt idx="258">
                  <c:v>8.1370681752199574E-3</c:v>
                </c:pt>
                <c:pt idx="259">
                  <c:v>8.1290983554879823E-3</c:v>
                </c:pt>
                <c:pt idx="260">
                  <c:v>8.1205813510702007E-3</c:v>
                </c:pt>
                <c:pt idx="261">
                  <c:v>8.1115200418860108E-3</c:v>
                </c:pt>
                <c:pt idx="262">
                  <c:v>8.101917307854813E-3</c:v>
                </c:pt>
                <c:pt idx="263">
                  <c:v>8.0917760288960056E-3</c:v>
                </c:pt>
                <c:pt idx="264">
                  <c:v>8.081099084928987E-3</c:v>
                </c:pt>
                <c:pt idx="265">
                  <c:v>8.0698893558731576E-3</c:v>
                </c:pt>
                <c:pt idx="266">
                  <c:v>8.0581497216479156E-3</c:v>
                </c:pt>
                <c:pt idx="267">
                  <c:v>8.0458830621726596E-3</c:v>
                </c:pt>
                <c:pt idx="268">
                  <c:v>8.0330922573667897E-3</c:v>
                </c:pt>
                <c:pt idx="269">
                  <c:v>8.0197801871497044E-3</c:v>
                </c:pt>
                <c:pt idx="270">
                  <c:v>8.0059497314408021E-3</c:v>
                </c:pt>
                <c:pt idx="271">
                  <c:v>7.9916037701594812E-3</c:v>
                </c:pt>
                <c:pt idx="272">
                  <c:v>7.976745183225142E-3</c:v>
                </c:pt>
                <c:pt idx="273">
                  <c:v>7.9613768505571829E-3</c:v>
                </c:pt>
                <c:pt idx="274">
                  <c:v>7.945501652075004E-3</c:v>
                </c:pt>
                <c:pt idx="275">
                  <c:v>7.9291224676980021E-3</c:v>
                </c:pt>
                <c:pt idx="276">
                  <c:v>7.9122421773455773E-3</c:v>
                </c:pt>
                <c:pt idx="277">
                  <c:v>7.8948636609371299E-3</c:v>
                </c:pt>
                <c:pt idx="278">
                  <c:v>7.8769897983920565E-3</c:v>
                </c:pt>
                <c:pt idx="279">
                  <c:v>7.8586234696297573E-3</c:v>
                </c:pt>
                <c:pt idx="280">
                  <c:v>7.8397675545696325E-3</c:v>
                </c:pt>
                <c:pt idx="281">
                  <c:v>7.8204249331310788E-3</c:v>
                </c:pt>
                <c:pt idx="282">
                  <c:v>7.8005984852334963E-3</c:v>
                </c:pt>
                <c:pt idx="283">
                  <c:v>7.7802910907962836E-3</c:v>
                </c:pt>
                <c:pt idx="284">
                  <c:v>7.7595056297388408E-3</c:v>
                </c:pt>
                <c:pt idx="285">
                  <c:v>7.7382449819805655E-3</c:v>
                </c:pt>
                <c:pt idx="286">
                  <c:v>7.7165120274408569E-3</c:v>
                </c:pt>
                <c:pt idx="287">
                  <c:v>7.6943096460391144E-3</c:v>
                </c:pt>
                <c:pt idx="288">
                  <c:v>7.6716407176947374E-3</c:v>
                </c:pt>
                <c:pt idx="289">
                  <c:v>7.6485081223271242E-3</c:v>
                </c:pt>
                <c:pt idx="290">
                  <c:v>7.6249147398556741E-3</c:v>
                </c:pt>
                <c:pt idx="291">
                  <c:v>7.6008634501997857E-3</c:v>
                </c:pt>
                <c:pt idx="292">
                  <c:v>7.5763571332788581E-3</c:v>
                </c:pt>
                <c:pt idx="293">
                  <c:v>7.5513986690122908E-3</c:v>
                </c:pt>
                <c:pt idx="294">
                  <c:v>7.5259909373194822E-3</c:v>
                </c:pt>
                <c:pt idx="295">
                  <c:v>7.5001368181198316E-3</c:v>
                </c:pt>
                <c:pt idx="296">
                  <c:v>7.4738391913327373E-3</c:v>
                </c:pt>
                <c:pt idx="297">
                  <c:v>7.4471009368775997E-3</c:v>
                </c:pt>
                <c:pt idx="298">
                  <c:v>7.4199249346738163E-3</c:v>
                </c:pt>
                <c:pt idx="299">
                  <c:v>7.3923140646407872E-3</c:v>
                </c:pt>
                <c:pt idx="300">
                  <c:v>7.3642712066979109E-3</c:v>
                </c:pt>
                <c:pt idx="301">
                  <c:v>7.3357992407645858E-3</c:v>
                </c:pt>
                <c:pt idx="302">
                  <c:v>7.3069010467602113E-3</c:v>
                </c:pt>
                <c:pt idx="303">
                  <c:v>7.2775795046041867E-3</c:v>
                </c:pt>
                <c:pt idx="304">
                  <c:v>7.2478374942159113E-3</c:v>
                </c:pt>
                <c:pt idx="305">
                  <c:v>7.2176778955147835E-3</c:v>
                </c:pt>
                <c:pt idx="306">
                  <c:v>7.1871035884202017E-3</c:v>
                </c:pt>
                <c:pt idx="307">
                  <c:v>7.1561174528515662E-3</c:v>
                </c:pt>
                <c:pt idx="308">
                  <c:v>7.1247223687282753E-3</c:v>
                </c:pt>
                <c:pt idx="309">
                  <c:v>7.0929212159697276E-3</c:v>
                </c:pt>
                <c:pt idx="310">
                  <c:v>7.0607168744953224E-3</c:v>
                </c:pt>
                <c:pt idx="311">
                  <c:v>7.0281122242244589E-3</c:v>
                </c:pt>
                <c:pt idx="312">
                  <c:v>6.9951101450765364E-3</c:v>
                </c:pt>
                <c:pt idx="313">
                  <c:v>6.9617135169709535E-3</c:v>
                </c:pt>
                <c:pt idx="314">
                  <c:v>6.9279252198271085E-3</c:v>
                </c:pt>
                <c:pt idx="315">
                  <c:v>6.8937481335644016E-3</c:v>
                </c:pt>
                <c:pt idx="316">
                  <c:v>6.8591851381022305E-3</c:v>
                </c:pt>
                <c:pt idx="317">
                  <c:v>6.8242391133599952E-3</c:v>
                </c:pt>
                <c:pt idx="318">
                  <c:v>6.7889129392570942E-3</c:v>
                </c:pt>
                <c:pt idx="319">
                  <c:v>6.7532094957129269E-3</c:v>
                </c:pt>
                <c:pt idx="320">
                  <c:v>6.7171316626468917E-3</c:v>
                </c:pt>
                <c:pt idx="321">
                  <c:v>6.6806823199783878E-3</c:v>
                </c:pt>
                <c:pt idx="322">
                  <c:v>6.6438643476268147E-3</c:v>
                </c:pt>
                <c:pt idx="323">
                  <c:v>6.6066806255115707E-3</c:v>
                </c:pt>
                <c:pt idx="324">
                  <c:v>6.5691340335520551E-3</c:v>
                </c:pt>
                <c:pt idx="325">
                  <c:v>6.5312274516676665E-3</c:v>
                </c:pt>
                <c:pt idx="326">
                  <c:v>6.4929637597778041E-3</c:v>
                </c:pt>
                <c:pt idx="327">
                  <c:v>6.4543458378018672E-3</c:v>
                </c:pt>
                <c:pt idx="328">
                  <c:v>6.4153765656592551E-3</c:v>
                </c:pt>
                <c:pt idx="329">
                  <c:v>6.3760588232693654E-3</c:v>
                </c:pt>
                <c:pt idx="330">
                  <c:v>6.3363954905515983E-3</c:v>
                </c:pt>
                <c:pt idx="331">
                  <c:v>6.2963894474253523E-3</c:v>
                </c:pt>
                <c:pt idx="332">
                  <c:v>6.2560435738100266E-3</c:v>
                </c:pt>
                <c:pt idx="333">
                  <c:v>6.2153607496250197E-3</c:v>
                </c:pt>
                <c:pt idx="334">
                  <c:v>6.1743438547897317E-3</c:v>
                </c:pt>
                <c:pt idx="335">
                  <c:v>6.1329957692235603E-3</c:v>
                </c:pt>
                <c:pt idx="336">
                  <c:v>6.0913193728459056E-3</c:v>
                </c:pt>
                <c:pt idx="337">
                  <c:v>6.0493175455761652E-3</c:v>
                </c:pt>
                <c:pt idx="338">
                  <c:v>6.0069931673337393E-3</c:v>
                </c:pt>
                <c:pt idx="339">
                  <c:v>5.9643491180380263E-3</c:v>
                </c:pt>
                <c:pt idx="340">
                  <c:v>5.9213882776084255E-3</c:v>
                </c:pt>
                <c:pt idx="341">
                  <c:v>5.8781135259643354E-3</c:v>
                </c:pt>
                <c:pt idx="342">
                  <c:v>5.8345277430251552E-3</c:v>
                </c:pt>
                <c:pt idx="343">
                  <c:v>5.7906338087102844E-3</c:v>
                </c:pt>
                <c:pt idx="344">
                  <c:v>5.7464346029391213E-3</c:v>
                </c:pt>
                <c:pt idx="345">
                  <c:v>5.7019330056310652E-3</c:v>
                </c:pt>
                <c:pt idx="346">
                  <c:v>5.6571318967055155E-3</c:v>
                </c:pt>
                <c:pt idx="347">
                  <c:v>5.6120341560818706E-3</c:v>
                </c:pt>
                <c:pt idx="348">
                  <c:v>5.5666426636795299E-3</c:v>
                </c:pt>
                <c:pt idx="349">
                  <c:v>5.5209602994178916E-3</c:v>
                </c:pt>
                <c:pt idx="350">
                  <c:v>5.4749899432163553E-3</c:v>
                </c:pt>
                <c:pt idx="351">
                  <c:v>5.4287344749943192E-3</c:v>
                </c:pt>
                <c:pt idx="352">
                  <c:v>5.3821967746711837E-3</c:v>
                </c:pt>
                <c:pt idx="353">
                  <c:v>5.335379722166347E-3</c:v>
                </c:pt>
                <c:pt idx="354">
                  <c:v>5.2882861973992078E-3</c:v>
                </c:pt>
                <c:pt idx="355">
                  <c:v>5.2409190802891652E-3</c:v>
                </c:pt>
                <c:pt idx="356">
                  <c:v>5.1932812507556186E-3</c:v>
                </c:pt>
                <c:pt idx="357">
                  <c:v>5.1453755887179665E-3</c:v>
                </c:pt>
                <c:pt idx="358">
                  <c:v>5.0972049740956081E-3</c:v>
                </c:pt>
                <c:pt idx="359">
                  <c:v>5.0487722868079428E-3</c:v>
                </c:pt>
                <c:pt idx="360">
                  <c:v>5.000080406774369E-3</c:v>
                </c:pt>
                <c:pt idx="361">
                  <c:v>4.951132213914286E-3</c:v>
                </c:pt>
                <c:pt idx="362">
                  <c:v>4.9019305881470923E-3</c:v>
                </c:pt>
                <c:pt idx="363">
                  <c:v>4.8524784093921872E-3</c:v>
                </c:pt>
                <c:pt idx="364">
                  <c:v>4.8027785575689699E-3</c:v>
                </c:pt>
                <c:pt idx="365">
                  <c:v>4.752833912596839E-3</c:v>
                </c:pt>
                <c:pt idx="366">
                  <c:v>4.7026473543951937E-3</c:v>
                </c:pt>
                <c:pt idx="367">
                  <c:v>4.6522217628834324E-3</c:v>
                </c:pt>
                <c:pt idx="368">
                  <c:v>4.6015600179809555E-3</c:v>
                </c:pt>
                <c:pt idx="369">
                  <c:v>4.5506649996071603E-3</c:v>
                </c:pt>
                <c:pt idx="370">
                  <c:v>4.4995395876814472E-3</c:v>
                </c:pt>
                <c:pt idx="371">
                  <c:v>4.4481866621232146E-3</c:v>
                </c:pt>
                <c:pt idx="372">
                  <c:v>4.3966091028518608E-3</c:v>
                </c:pt>
                <c:pt idx="373">
                  <c:v>4.3448097897867861E-3</c:v>
                </c:pt>
                <c:pt idx="374">
                  <c:v>4.292791602847389E-3</c:v>
                </c:pt>
                <c:pt idx="375">
                  <c:v>4.2405574219530678E-3</c:v>
                </c:pt>
                <c:pt idx="376">
                  <c:v>4.1881101270232219E-3</c:v>
                </c:pt>
                <c:pt idx="377">
                  <c:v>4.1354525979772506E-3</c:v>
                </c:pt>
                <c:pt idx="378">
                  <c:v>4.0825877147345523E-3</c:v>
                </c:pt>
                <c:pt idx="379">
                  <c:v>4.0295183572145264E-3</c:v>
                </c:pt>
                <c:pt idx="380">
                  <c:v>3.9762474053365721E-3</c:v>
                </c:pt>
                <c:pt idx="381">
                  <c:v>3.9227777390200879E-3</c:v>
                </c:pt>
                <c:pt idx="382">
                  <c:v>3.8691122381844731E-3</c:v>
                </c:pt>
                <c:pt idx="383">
                  <c:v>3.8152537827491266E-3</c:v>
                </c:pt>
                <c:pt idx="384">
                  <c:v>3.7612052526334473E-3</c:v>
                </c:pt>
                <c:pt idx="385">
                  <c:v>3.706969527756834E-3</c:v>
                </c:pt>
                <c:pt idx="386">
                  <c:v>3.652549488038686E-3</c:v>
                </c:pt>
                <c:pt idx="387">
                  <c:v>3.5979480133984023E-3</c:v>
                </c:pt>
                <c:pt idx="388">
                  <c:v>3.5431679837553817E-3</c:v>
                </c:pt>
                <c:pt idx="389">
                  <c:v>3.4882122790290231E-3</c:v>
                </c:pt>
                <c:pt idx="390">
                  <c:v>3.4330837791387257E-3</c:v>
                </c:pt>
                <c:pt idx="391">
                  <c:v>3.3777853640038881E-3</c:v>
                </c:pt>
                <c:pt idx="392">
                  <c:v>3.32231991354391E-3</c:v>
                </c:pt>
                <c:pt idx="393">
                  <c:v>3.2666903076781898E-3</c:v>
                </c:pt>
                <c:pt idx="394">
                  <c:v>3.2108994263261264E-3</c:v>
                </c:pt>
                <c:pt idx="395">
                  <c:v>3.1549501494071192E-3</c:v>
                </c:pt>
                <c:pt idx="396">
                  <c:v>3.0988453568405669E-3</c:v>
                </c:pt>
                <c:pt idx="397">
                  <c:v>3.0425879285458685E-3</c:v>
                </c:pt>
                <c:pt idx="398">
                  <c:v>2.9861807444424232E-3</c:v>
                </c:pt>
                <c:pt idx="399">
                  <c:v>2.9296266844496301E-3</c:v>
                </c:pt>
                <c:pt idx="400">
                  <c:v>2.8729286284868878E-3</c:v>
                </c:pt>
                <c:pt idx="401">
                  <c:v>2.8160894564735954E-3</c:v>
                </c:pt>
                <c:pt idx="402">
                  <c:v>2.7591120483291516E-3</c:v>
                </c:pt>
                <c:pt idx="403">
                  <c:v>2.7019992839729559E-3</c:v>
                </c:pt>
                <c:pt idx="404">
                  <c:v>2.644754043324407E-3</c:v>
                </c:pt>
                <c:pt idx="405">
                  <c:v>2.5873792063029039E-3</c:v>
                </c:pt>
                <c:pt idx="406">
                  <c:v>2.5298776528278459E-3</c:v>
                </c:pt>
                <c:pt idx="407">
                  <c:v>2.4722522628186313E-3</c:v>
                </c:pt>
                <c:pt idx="408">
                  <c:v>2.4145059161946596E-3</c:v>
                </c:pt>
                <c:pt idx="409">
                  <c:v>2.35664149287533E-3</c:v>
                </c:pt>
                <c:pt idx="410">
                  <c:v>2.298661872780041E-3</c:v>
                </c:pt>
                <c:pt idx="411">
                  <c:v>2.2405699358281918E-3</c:v>
                </c:pt>
                <c:pt idx="412">
                  <c:v>2.182368561939181E-3</c:v>
                </c:pt>
                <c:pt idx="413">
                  <c:v>2.1240606310324083E-3</c:v>
                </c:pt>
                <c:pt idx="414">
                  <c:v>2.0656490230272721E-3</c:v>
                </c:pt>
                <c:pt idx="415">
                  <c:v>2.0071366178431717E-3</c:v>
                </c:pt>
                <c:pt idx="416">
                  <c:v>1.9485262953995058E-3</c:v>
                </c:pt>
                <c:pt idx="417">
                  <c:v>1.8898209356156734E-3</c:v>
                </c:pt>
                <c:pt idx="418">
                  <c:v>1.8310234184110738E-3</c:v>
                </c:pt>
                <c:pt idx="419">
                  <c:v>1.7721366237051057E-3</c:v>
                </c:pt>
                <c:pt idx="420">
                  <c:v>1.713163431417168E-3</c:v>
                </c:pt>
                <c:pt idx="421">
                  <c:v>1.6541067214666599E-3</c:v>
                </c:pt>
                <c:pt idx="422">
                  <c:v>1.5949693737729803E-3</c:v>
                </c:pt>
                <c:pt idx="423">
                  <c:v>1.5357542682555283E-3</c:v>
                </c:pt>
                <c:pt idx="424">
                  <c:v>1.4764642848337029E-3</c:v>
                </c:pt>
                <c:pt idx="425">
                  <c:v>1.4171023034269029E-3</c:v>
                </c:pt>
                <c:pt idx="426">
                  <c:v>1.3576712039545273E-3</c:v>
                </c:pt>
                <c:pt idx="427">
                  <c:v>1.2981738663359751E-3</c:v>
                </c:pt>
                <c:pt idx="428">
                  <c:v>1.2386131704906454E-3</c:v>
                </c:pt>
                <c:pt idx="429">
                  <c:v>1.1789919963379372E-3</c:v>
                </c:pt>
                <c:pt idx="430">
                  <c:v>1.1193132237972492E-3</c:v>
                </c:pt>
                <c:pt idx="431">
                  <c:v>1.0595797327879806E-3</c:v>
                </c:pt>
                <c:pt idx="432">
                  <c:v>9.9979440322953031E-4</c:v>
                </c:pt>
                <c:pt idx="433">
                  <c:v>9.3996011504129734E-4</c:v>
                </c:pt>
                <c:pt idx="434">
                  <c:v>8.800797481426807E-4</c:v>
                </c:pt>
                <c:pt idx="435">
                  <c:v>8.2015618245307939E-4</c:v>
                </c:pt>
                <c:pt idx="436">
                  <c:v>7.6019229789189228E-4</c:v>
                </c:pt>
                <c:pt idx="437">
                  <c:v>7.0019097437851847E-4</c:v>
                </c:pt>
                <c:pt idx="438">
                  <c:v>6.4015509183235693E-4</c:v>
                </c:pt>
                <c:pt idx="439">
                  <c:v>5.8008753017280655E-4</c:v>
                </c:pt>
                <c:pt idx="440">
                  <c:v>5.1999116931926632E-4</c:v>
                </c:pt>
                <c:pt idx="441">
                  <c:v>4.5986888919113532E-4</c:v>
                </c:pt>
                <c:pt idx="442">
                  <c:v>3.997235697078125E-4</c:v>
                </c:pt>
                <c:pt idx="443">
                  <c:v>3.3955809078869677E-4</c:v>
                </c:pt>
                <c:pt idx="444">
                  <c:v>2.7937533235318718E-4</c:v>
                </c:pt>
                <c:pt idx="445">
                  <c:v>2.1917817432068272E-4</c:v>
                </c:pt>
                <c:pt idx="446">
                  <c:v>1.5896949661058232E-4</c:v>
                </c:pt>
                <c:pt idx="447">
                  <c:v>9.8752179142284983E-5</c:v>
                </c:pt>
                <c:pt idx="448">
                  <c:v>3.8529101835189691E-5</c:v>
                </c:pt>
                <c:pt idx="449">
                  <c:v>-2.1696855391304572E-5</c:v>
                </c:pt>
                <c:pt idx="450">
                  <c:v>-8.1922812617798822E-5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7.5579428418055659E-5</c:v>
                </c:pt>
                <c:pt idx="1">
                  <c:v>1.5115637720650003E-4</c:v>
                </c:pt>
                <c:pt idx="2">
                  <c:v>2.2672836682597364E-4</c:v>
                </c:pt>
                <c:pt idx="3">
                  <c:v>3.0229291791764176E-4</c:v>
                </c:pt>
                <c:pt idx="4">
                  <c:v>3.7784755139350822E-4</c:v>
                </c:pt>
                <c:pt idx="5">
                  <c:v>4.5338978852679215E-4</c:v>
                </c:pt>
                <c:pt idx="6">
                  <c:v>5.2891715104238666E-4</c:v>
                </c:pt>
                <c:pt idx="7">
                  <c:v>6.0442716120742289E-4</c:v>
                </c:pt>
                <c:pt idx="8">
                  <c:v>6.7991734192195639E-4</c:v>
                </c:pt>
                <c:pt idx="9">
                  <c:v>7.5538521680980179E-4</c:v>
                </c:pt>
                <c:pt idx="10">
                  <c:v>8.3082831030953114E-4</c:v>
                </c:pt>
                <c:pt idx="11">
                  <c:v>9.0624414776566185E-4</c:v>
                </c:pt>
                <c:pt idx="12">
                  <c:v>9.8163025552005113E-4</c:v>
                </c:pt>
                <c:pt idx="13">
                  <c:v>1.0569841610035217E-3</c:v>
                </c:pt>
                <c:pt idx="14">
                  <c:v>1.1323033928277364E-3</c:v>
                </c:pt>
                <c:pt idx="15">
                  <c:v>1.2075854808773472E-3</c:v>
                </c:pt>
                <c:pt idx="16">
                  <c:v>1.2828279564024343E-3</c:v>
                </c:pt>
                <c:pt idx="17">
                  <c:v>1.3580283521112629E-3</c:v>
                </c:pt>
                <c:pt idx="18">
                  <c:v>1.433184202263375E-3</c:v>
                </c:pt>
                <c:pt idx="19">
                  <c:v>1.5082930427630379E-3</c:v>
                </c:pt>
                <c:pt idx="20">
                  <c:v>1.5833524112530758E-3</c:v>
                </c:pt>
                <c:pt idx="21">
                  <c:v>1.6583598472091001E-3</c:v>
                </c:pt>
                <c:pt idx="22">
                  <c:v>1.7333128920341634E-3</c:v>
                </c:pt>
                <c:pt idx="23">
                  <c:v>1.8082090891538619E-3</c:v>
                </c:pt>
                <c:pt idx="24">
                  <c:v>1.8830459841119032E-3</c:v>
                </c:pt>
                <c:pt idx="25">
                  <c:v>1.9578211246661661E-3</c:v>
                </c:pt>
                <c:pt idx="26">
                  <c:v>2.0325320608852743E-3</c:v>
                </c:pt>
                <c:pt idx="27">
                  <c:v>2.1071763452457032E-3</c:v>
                </c:pt>
                <c:pt idx="28">
                  <c:v>2.1817515327294521E-3</c:v>
                </c:pt>
                <c:pt idx="29">
                  <c:v>2.2562551809222888E-3</c:v>
                </c:pt>
                <c:pt idx="30">
                  <c:v>2.3306848501126109E-3</c:v>
                </c:pt>
                <c:pt idx="31">
                  <c:v>2.4050381033909273E-3</c:v>
                </c:pt>
                <c:pt idx="32">
                  <c:v>2.4793125067499979E-3</c:v>
                </c:pt>
                <c:pt idx="33">
                  <c:v>2.5535056291856486E-3</c:v>
                </c:pt>
                <c:pt idx="34">
                  <c:v>2.6276150427982851E-3</c:v>
                </c:pt>
                <c:pt idx="35">
                  <c:v>2.7016383228951378E-3</c:v>
                </c:pt>
                <c:pt idx="36">
                  <c:v>2.775573048093252E-3</c:v>
                </c:pt>
                <c:pt idx="37">
                  <c:v>2.8494168004232529E-3</c:v>
                </c:pt>
                <c:pt idx="38">
                  <c:v>2.923167165433917E-3</c:v>
                </c:pt>
                <c:pt idx="39">
                  <c:v>2.9968217322975605E-3</c:v>
                </c:pt>
                <c:pt idx="40">
                  <c:v>3.0703780939162883E-3</c:v>
                </c:pt>
                <c:pt idx="41">
                  <c:v>3.1438338470291126E-3</c:v>
                </c:pt>
                <c:pt idx="42">
                  <c:v>3.2171865923199794E-3</c:v>
                </c:pt>
                <c:pt idx="43">
                  <c:v>3.290433934526727E-3</c:v>
                </c:pt>
                <c:pt idx="44">
                  <c:v>3.3635734825509939E-3</c:v>
                </c:pt>
                <c:pt idx="45">
                  <c:v>3.4366028495691225E-3</c:v>
                </c:pt>
                <c:pt idx="46">
                  <c:v>3.5095196531440644E-3</c:v>
                </c:pt>
                <c:pt idx="47">
                  <c:v>3.5823215153383326E-3</c:v>
                </c:pt>
                <c:pt idx="48">
                  <c:v>3.6550060628280185E-3</c:v>
                </c:pt>
                <c:pt idx="49">
                  <c:v>3.7275709270179033E-3</c:v>
                </c:pt>
                <c:pt idx="50">
                  <c:v>3.8000137441577026E-3</c:v>
                </c:pt>
                <c:pt idx="51">
                  <c:v>3.8723321554594565E-3</c:v>
                </c:pt>
                <c:pt idx="52">
                  <c:v>3.9445238072161118E-3</c:v>
                </c:pt>
                <c:pt idx="53">
                  <c:v>4.0165863509213128E-3</c:v>
                </c:pt>
                <c:pt idx="54">
                  <c:v>4.0885174433904423E-3</c:v>
                </c:pt>
                <c:pt idx="55">
                  <c:v>4.1603147468829357E-3</c:v>
                </c:pt>
                <c:pt idx="56">
                  <c:v>4.2319759292259009E-3</c:v>
                </c:pt>
                <c:pt idx="57">
                  <c:v>4.3034986639390828E-3</c:v>
                </c:pt>
                <c:pt idx="58">
                  <c:v>4.3748806303611923E-3</c:v>
                </c:pt>
                <c:pt idx="59">
                  <c:v>4.4461195137776421E-3</c:v>
                </c:pt>
                <c:pt idx="60">
                  <c:v>4.5172130055497212E-3</c:v>
                </c:pt>
                <c:pt idx="61">
                  <c:v>4.5881588032452361E-3</c:v>
                </c:pt>
                <c:pt idx="62">
                  <c:v>4.6589546107706631E-3</c:v>
                </c:pt>
                <c:pt idx="63">
                  <c:v>4.7295981385048272E-3</c:v>
                </c:pt>
                <c:pt idx="64">
                  <c:v>4.800087103434169E-3</c:v>
                </c:pt>
                <c:pt idx="65">
                  <c:v>4.8704192292896142E-3</c:v>
                </c:pt>
                <c:pt idx="66">
                  <c:v>4.9405922466850896E-3</c:v>
                </c:pt>
                <c:pt idx="67">
                  <c:v>5.0106038932577219E-3</c:v>
                </c:pt>
                <c:pt idx="68">
                  <c:v>5.0804519138097576E-3</c:v>
                </c:pt>
                <c:pt idx="69">
                  <c:v>5.1501340604522368E-3</c:v>
                </c:pt>
                <c:pt idx="70">
                  <c:v>5.2196480927504691E-3</c:v>
                </c:pt>
                <c:pt idx="71">
                  <c:v>5.2889917778713358E-3</c:v>
                </c:pt>
                <c:pt idx="72">
                  <c:v>5.3581628907324761E-3</c:v>
                </c:pt>
                <c:pt idx="73">
                  <c:v>5.4271592141533816E-3</c:v>
                </c:pt>
                <c:pt idx="74">
                  <c:v>5.4959785390084424E-3</c:v>
                </c:pt>
                <c:pt idx="75">
                  <c:v>5.5646186643820046E-3</c:v>
                </c:pt>
                <c:pt idx="76">
                  <c:v>5.6330773977254474E-3</c:v>
                </c:pt>
                <c:pt idx="77">
                  <c:v>5.7013525550163573E-3</c:v>
                </c:pt>
                <c:pt idx="78">
                  <c:v>5.769441960919823E-3</c:v>
                </c:pt>
                <c:pt idx="79">
                  <c:v>5.8373434489518931E-3</c:v>
                </c:pt>
                <c:pt idx="80">
                  <c:v>5.905054861645255E-3</c:v>
                </c:pt>
                <c:pt idx="81">
                  <c:v>5.9725740507171748E-3</c:v>
                </c:pt>
                <c:pt idx="82">
                  <c:v>6.0398988772397367E-3</c:v>
                </c:pt>
                <c:pt idx="83">
                  <c:v>6.1070272118124375E-3</c:v>
                </c:pt>
                <c:pt idx="84">
                  <c:v>6.1739569347371839E-3</c:v>
                </c:pt>
                <c:pt idx="85">
                  <c:v>6.2406859361957426E-3</c:v>
                </c:pt>
                <c:pt idx="86">
                  <c:v>6.3072121164296797E-3</c:v>
                </c:pt>
                <c:pt idx="87">
                  <c:v>6.3735333859228551E-3</c:v>
                </c:pt>
                <c:pt idx="88">
                  <c:v>6.4396476655865214E-3</c:v>
                </c:pt>
                <c:pt idx="89">
                  <c:v>6.5055528869470631E-3</c:v>
                </c:pt>
                <c:pt idx="90">
                  <c:v>6.5712469923364528E-3</c:v>
                </c:pt>
                <c:pt idx="91">
                  <c:v>6.6367279350854555E-3</c:v>
                </c:pt>
                <c:pt idx="92">
                  <c:v>6.7019936797196545E-3</c:v>
                </c:pt>
                <c:pt idx="93">
                  <c:v>6.7670422021583378E-3</c:v>
                </c:pt>
                <c:pt idx="94">
                  <c:v>6.8318714899163174E-3</c:v>
                </c:pt>
                <c:pt idx="95">
                  <c:v>6.8964795423087167E-3</c:v>
                </c:pt>
                <c:pt idx="96">
                  <c:v>6.9608643706588133E-3</c:v>
                </c:pt>
                <c:pt idx="97">
                  <c:v>7.0250239985089743E-3</c:v>
                </c:pt>
                <c:pt idx="98">
                  <c:v>7.088956461834741E-3</c:v>
                </c:pt>
                <c:pt idx="99">
                  <c:v>7.1526598092621534E-3</c:v>
                </c:pt>
                <c:pt idx="100">
                  <c:v>7.2161321022883411E-3</c:v>
                </c:pt>
                <c:pt idx="101">
                  <c:v>7.2793714155054623E-3</c:v>
                </c:pt>
                <c:pt idx="102">
                  <c:v>7.3423758368280608E-3</c:v>
                </c:pt>
                <c:pt idx="103">
                  <c:v>7.405143467723886E-3</c:v>
                </c:pt>
                <c:pt idx="104">
                  <c:v>7.4676724234482607E-3</c:v>
                </c:pt>
                <c:pt idx="105">
                  <c:v>7.529960833282061E-3</c:v>
                </c:pt>
                <c:pt idx="106">
                  <c:v>7.5920068407733599E-3</c:v>
                </c:pt>
                <c:pt idx="107">
                  <c:v>7.6538086039828323E-3</c:v>
                </c:pt>
                <c:pt idx="108">
                  <c:v>7.71536429573297E-3</c:v>
                </c:pt>
                <c:pt idx="109">
                  <c:v>7.7766721038611836E-3</c:v>
                </c:pt>
                <c:pt idx="110">
                  <c:v>7.8377302314768717E-3</c:v>
                </c:pt>
                <c:pt idx="111">
                  <c:v>7.8985368972225266E-3</c:v>
                </c:pt>
                <c:pt idx="112">
                  <c:v>7.9590903355389406E-3</c:v>
                </c:pt>
                <c:pt idx="113">
                  <c:v>8.0193887969346282E-3</c:v>
                </c:pt>
                <c:pt idx="114">
                  <c:v>8.0794305482594763E-3</c:v>
                </c:pt>
                <c:pt idx="115">
                  <c:v>8.1392138729827739E-3</c:v>
                </c:pt>
                <c:pt idx="116">
                  <c:v>8.1987370714756529E-3</c:v>
                </c:pt>
                <c:pt idx="117">
                  <c:v>8.2579984612980335E-3</c:v>
                </c:pt>
                <c:pt idx="118">
                  <c:v>8.3169963774901677E-3</c:v>
                </c:pt>
                <c:pt idx="119">
                  <c:v>8.3757291728688548E-3</c:v>
                </c:pt>
                <c:pt idx="120">
                  <c:v>8.4341952183284181E-3</c:v>
                </c:pt>
                <c:pt idx="121">
                  <c:v>8.4923929031465277E-3</c:v>
                </c:pt>
                <c:pt idx="122">
                  <c:v>8.5503206352949591E-3</c:v>
                </c:pt>
                <c:pt idx="123">
                  <c:v>8.6079768417553788E-3</c:v>
                </c:pt>
                <c:pt idx="124">
                  <c:v>8.6653599688402434E-3</c:v>
                </c:pt>
                <c:pt idx="125">
                  <c:v>8.7224684825189108E-3</c:v>
                </c:pt>
                <c:pt idx="126">
                  <c:v>8.779300868749047E-3</c:v>
                </c:pt>
                <c:pt idx="127">
                  <c:v>8.8358556338134393E-3</c:v>
                </c:pt>
                <c:pt idx="128">
                  <c:v>8.8921313046622964E-3</c:v>
                </c:pt>
                <c:pt idx="129">
                  <c:v>8.9481264292611412E-3</c:v>
                </c:pt>
                <c:pt idx="130">
                  <c:v>9.0038395769443964E-3</c:v>
                </c:pt>
                <c:pt idx="131">
                  <c:v>9.0592693387747652E-3</c:v>
                </c:pt>
                <c:pt idx="132">
                  <c:v>9.1144143279084933E-3</c:v>
                </c:pt>
                <c:pt idx="133">
                  <c:v>9.1692731799666461E-3</c:v>
                </c:pt>
                <c:pt idx="134">
                  <c:v>9.2238445534124757E-3</c:v>
                </c:pt>
                <c:pt idx="135">
                  <c:v>9.2781271299349974E-3</c:v>
                </c:pt>
                <c:pt idx="136">
                  <c:v>9.3321196148388949E-3</c:v>
                </c:pt>
                <c:pt idx="137">
                  <c:v>9.3858207374408406E-3</c:v>
                </c:pt>
                <c:pt idx="138">
                  <c:v>9.439229251472352E-3</c:v>
                </c:pt>
                <c:pt idx="139">
                  <c:v>9.4923439354893079E-3</c:v>
                </c:pt>
                <c:pt idx="140">
                  <c:v>9.5451635932882212E-3</c:v>
                </c:pt>
                <c:pt idx="141">
                  <c:v>9.5976870543293871E-3</c:v>
                </c:pt>
                <c:pt idx="142">
                  <c:v>9.649913174167038E-3</c:v>
                </c:pt>
                <c:pt idx="143">
                  <c:v>9.7018408348865937E-3</c:v>
                </c:pt>
                <c:pt idx="144">
                  <c:v>9.7534689455491628E-3</c:v>
                </c:pt>
                <c:pt idx="145">
                  <c:v>9.8047964426433761E-3</c:v>
                </c:pt>
                <c:pt idx="146">
                  <c:v>9.855822290544717E-3</c:v>
                </c:pt>
                <c:pt idx="147">
                  <c:v>9.9065454819824341E-3</c:v>
                </c:pt>
                <c:pt idx="148">
                  <c:v>9.9569650385141779E-3</c:v>
                </c:pt>
                <c:pt idx="149">
                  <c:v>1.0007080011008499E-2</c:v>
                </c:pt>
                <c:pt idx="150">
                  <c:v>1.0056889480135308E-2</c:v>
                </c:pt>
                <c:pt idx="151">
                  <c:v>1.0106392556864446E-2</c:v>
                </c:pt>
                <c:pt idx="152">
                  <c:v>1.0155588382972487E-2</c:v>
                </c:pt>
                <c:pt idx="153">
                  <c:v>1.0204476131557916E-2</c:v>
                </c:pt>
                <c:pt idx="154">
                  <c:v>1.0253055007564793E-2</c:v>
                </c:pt>
                <c:pt idx="155">
                  <c:v>1.0301324248315041E-2</c:v>
                </c:pt>
                <c:pt idx="156">
                  <c:v>1.0349283124049523E-2</c:v>
                </c:pt>
                <c:pt idx="157">
                  <c:v>1.0396930938477994E-2</c:v>
                </c:pt>
                <c:pt idx="158">
                  <c:v>1.0444267029338103E-2</c:v>
                </c:pt>
                <c:pt idx="159">
                  <c:v>1.0491290768963556E-2</c:v>
                </c:pt>
                <c:pt idx="160">
                  <c:v>1.0538001564861604E-2</c:v>
                </c:pt>
                <c:pt idx="161">
                  <c:v>1.0584398860299968E-2</c:v>
                </c:pt>
                <c:pt idx="162">
                  <c:v>1.0630482134903353E-2</c:v>
                </c:pt>
                <c:pt idx="163">
                  <c:v>1.0676250905259692E-2</c:v>
                </c:pt>
                <c:pt idx="164">
                  <c:v>1.0721704725536262E-2</c:v>
                </c:pt>
                <c:pt idx="165">
                  <c:v>1.0766843188105793E-2</c:v>
                </c:pt>
                <c:pt idx="166">
                  <c:v>1.0811665924182746E-2</c:v>
                </c:pt>
                <c:pt idx="167">
                  <c:v>1.085617260446986E-2</c:v>
                </c:pt>
                <c:pt idx="168">
                  <c:v>1.0900362939815148E-2</c:v>
                </c:pt>
                <c:pt idx="169">
                  <c:v>1.0944236681879452E-2</c:v>
                </c:pt>
                <c:pt idx="170">
                  <c:v>1.0987793623814718E-2</c:v>
                </c:pt>
                <c:pt idx="171">
                  <c:v>1.103103360095312E-2</c:v>
                </c:pt>
                <c:pt idx="172">
                  <c:v>1.1073956491507182E-2</c:v>
                </c:pt>
                <c:pt idx="173">
                  <c:v>1.1116562217281026E-2</c:v>
                </c:pt>
                <c:pt idx="174">
                  <c:v>1.1158850744392912E-2</c:v>
                </c:pt>
                <c:pt idx="175">
                  <c:v>1.1200822084009146E-2</c:v>
                </c:pt>
                <c:pt idx="176">
                  <c:v>1.1242476293089582E-2</c:v>
                </c:pt>
                <c:pt idx="177">
                  <c:v>1.1283813475144778E-2</c:v>
                </c:pt>
                <c:pt idx="178">
                  <c:v>1.1324833781004974E-2</c:v>
                </c:pt>
                <c:pt idx="179">
                  <c:v>1.1365537409601022E-2</c:v>
                </c:pt>
                <c:pt idx="180">
                  <c:v>1.1405383939033181E-2</c:v>
                </c:pt>
                <c:pt idx="181">
                  <c:v>1.1444374228809553E-2</c:v>
                </c:pt>
                <c:pt idx="182">
                  <c:v>1.1482509229882587E-2</c:v>
                </c:pt>
                <c:pt idx="183">
                  <c:v>1.1519789980863433E-2</c:v>
                </c:pt>
                <c:pt idx="184">
                  <c:v>1.1556217604419479E-2</c:v>
                </c:pt>
                <c:pt idx="185">
                  <c:v>1.1591793303845022E-2</c:v>
                </c:pt>
                <c:pt idx="186">
                  <c:v>1.1626518359795588E-2</c:v>
                </c:pt>
                <c:pt idx="187">
                  <c:v>1.1660394127177056E-2</c:v>
                </c:pt>
                <c:pt idx="188">
                  <c:v>1.1693422032181213E-2</c:v>
                </c:pt>
                <c:pt idx="189">
                  <c:v>1.172560356945992E-2</c:v>
                </c:pt>
                <c:pt idx="190">
                  <c:v>1.1756940299430526E-2</c:v>
                </c:pt>
                <c:pt idx="191">
                  <c:v>1.1787433845705528E-2</c:v>
                </c:pt>
                <c:pt idx="192">
                  <c:v>1.1817085892640035E-2</c:v>
                </c:pt>
                <c:pt idx="193">
                  <c:v>1.1845898182990826E-2</c:v>
                </c:pt>
                <c:pt idx="194">
                  <c:v>1.1873872515681231E-2</c:v>
                </c:pt>
                <c:pt idx="195">
                  <c:v>1.1901010743666389E-2</c:v>
                </c:pt>
                <c:pt idx="196">
                  <c:v>1.1927314771893727E-2</c:v>
                </c:pt>
                <c:pt idx="197">
                  <c:v>1.1952786555353827E-2</c:v>
                </c:pt>
                <c:pt idx="198">
                  <c:v>1.1977428097217106E-2</c:v>
                </c:pt>
                <c:pt idx="199">
                  <c:v>1.2001241447051969E-2</c:v>
                </c:pt>
                <c:pt idx="200">
                  <c:v>1.2024228699120431E-2</c:v>
                </c:pt>
                <c:pt idx="201">
                  <c:v>1.2046391990747276E-2</c:v>
                </c:pt>
                <c:pt idx="202">
                  <c:v>1.2067733500759197E-2</c:v>
                </c:pt>
                <c:pt idx="203">
                  <c:v>1.2088255447990449E-2</c:v>
                </c:pt>
                <c:pt idx="204">
                  <c:v>1.2107960089851781E-2</c:v>
                </c:pt>
                <c:pt idx="205">
                  <c:v>1.2126849720959582E-2</c:v>
                </c:pt>
                <c:pt idx="206">
                  <c:v>1.2144926671822352E-2</c:v>
                </c:pt>
                <c:pt idx="207">
                  <c:v>1.2162193307581734E-2</c:v>
                </c:pt>
                <c:pt idx="208">
                  <c:v>1.2178652026805537E-2</c:v>
                </c:pt>
                <c:pt idx="209">
                  <c:v>1.2194305260330267E-2</c:v>
                </c:pt>
                <c:pt idx="210">
                  <c:v>1.2209155470150869E-2</c:v>
                </c:pt>
                <c:pt idx="211">
                  <c:v>1.2223205148355438E-2</c:v>
                </c:pt>
                <c:pt idx="212">
                  <c:v>1.223645681610286E-2</c:v>
                </c:pt>
                <c:pt idx="213">
                  <c:v>1.224891302264133E-2</c:v>
                </c:pt>
                <c:pt idx="214">
                  <c:v>1.2260576344365972E-2</c:v>
                </c:pt>
                <c:pt idx="215">
                  <c:v>1.2271449383913655E-2</c:v>
                </c:pt>
                <c:pt idx="216">
                  <c:v>1.2281534769293443E-2</c:v>
                </c:pt>
                <c:pt idx="217">
                  <c:v>1.2290835153050971E-2</c:v>
                </c:pt>
                <c:pt idx="218">
                  <c:v>1.2299353211465282E-2</c:v>
                </c:pt>
                <c:pt idx="219">
                  <c:v>1.2307091643776675E-2</c:v>
                </c:pt>
                <c:pt idx="220">
                  <c:v>1.2314053171444159E-2</c:v>
                </c:pt>
                <c:pt idx="221">
                  <c:v>1.2320240537431247E-2</c:v>
                </c:pt>
                <c:pt idx="222">
                  <c:v>1.2325656505518815E-2</c:v>
                </c:pt>
                <c:pt idx="223">
                  <c:v>1.2330303859643883E-2</c:v>
                </c:pt>
                <c:pt idx="224">
                  <c:v>1.2334185403263155E-2</c:v>
                </c:pt>
                <c:pt idx="225">
                  <c:v>1.2337303958740288E-2</c:v>
                </c:pt>
                <c:pt idx="226">
                  <c:v>1.2339662366755851E-2</c:v>
                </c:pt>
                <c:pt idx="227">
                  <c:v>1.2341263485739017E-2</c:v>
                </c:pt>
                <c:pt idx="228">
                  <c:v>1.2342110191320066E-2</c:v>
                </c:pt>
                <c:pt idx="229">
                  <c:v>1.2342205375802825E-2</c:v>
                </c:pt>
                <c:pt idx="230">
                  <c:v>1.2341551947656204E-2</c:v>
                </c:pt>
                <c:pt idx="231">
                  <c:v>1.234015283102404E-2</c:v>
                </c:pt>
                <c:pt idx="232">
                  <c:v>1.2338010965252487E-2</c:v>
                </c:pt>
                <c:pt idx="233">
                  <c:v>1.2335129304434233E-2</c:v>
                </c:pt>
                <c:pt idx="234">
                  <c:v>1.2331510816968835E-2</c:v>
                </c:pt>
                <c:pt idx="235">
                  <c:v>1.2327158485138557E-2</c:v>
                </c:pt>
                <c:pt idx="236">
                  <c:v>1.2322075304699039E-2</c:v>
                </c:pt>
                <c:pt idx="237">
                  <c:v>1.2316264284484218E-2</c:v>
                </c:pt>
                <c:pt idx="238">
                  <c:v>1.2309728446024947E-2</c:v>
                </c:pt>
                <c:pt idx="239">
                  <c:v>1.2302470823180716E-2</c:v>
                </c:pt>
                <c:pt idx="240">
                  <c:v>1.2294494461784013E-2</c:v>
                </c:pt>
                <c:pt idx="241">
                  <c:v>1.2285802419296799E-2</c:v>
                </c:pt>
                <c:pt idx="242">
                  <c:v>1.2276397764478602E-2</c:v>
                </c:pt>
                <c:pt idx="243">
                  <c:v>1.2266283577065808E-2</c:v>
                </c:pt>
                <c:pt idx="244">
                  <c:v>1.2255462947461718E-2</c:v>
                </c:pt>
                <c:pt idx="245">
                  <c:v>1.2243938976436908E-2</c:v>
                </c:pt>
                <c:pt idx="246">
                  <c:v>1.2231714774839558E-2</c:v>
                </c:pt>
                <c:pt idx="247">
                  <c:v>1.221879346331531E-2</c:v>
                </c:pt>
                <c:pt idx="248">
                  <c:v>1.2205178172036346E-2</c:v>
                </c:pt>
                <c:pt idx="249">
                  <c:v>1.2190872040439291E-2</c:v>
                </c:pt>
                <c:pt idx="250">
                  <c:v>1.2175878216971634E-2</c:v>
                </c:pt>
                <c:pt idx="251">
                  <c:v>1.2160199858846357E-2</c:v>
                </c:pt>
                <c:pt idx="252">
                  <c:v>1.2143840131804419E-2</c:v>
                </c:pt>
                <c:pt idx="253">
                  <c:v>1.2126802209884876E-2</c:v>
                </c:pt>
                <c:pt idx="254">
                  <c:v>1.2109089275202267E-2</c:v>
                </c:pt>
                <c:pt idx="255">
                  <c:v>1.2090704517731105E-2</c:v>
                </c:pt>
                <c:pt idx="256">
                  <c:v>1.2071651135097086E-2</c:v>
                </c:pt>
                <c:pt idx="257">
                  <c:v>1.2051932332374905E-2</c:v>
                </c:pt>
                <c:pt idx="258">
                  <c:v>1.2031551321892339E-2</c:v>
                </c:pt>
                <c:pt idx="259">
                  <c:v>1.2010511323040398E-2</c:v>
                </c:pt>
                <c:pt idx="260">
                  <c:v>1.198881556208938E-2</c:v>
                </c:pt>
                <c:pt idx="261">
                  <c:v>1.1966467272010523E-2</c:v>
                </c:pt>
                <c:pt idx="262">
                  <c:v>1.1943469692303142E-2</c:v>
                </c:pt>
                <c:pt idx="263">
                  <c:v>1.1919826068827008E-2</c:v>
                </c:pt>
                <c:pt idx="264">
                  <c:v>1.1895539653639806E-2</c:v>
                </c:pt>
                <c:pt idx="265">
                  <c:v>1.1870613704839475E-2</c:v>
                </c:pt>
                <c:pt idx="266">
                  <c:v>1.1845051486411294E-2</c:v>
                </c:pt>
                <c:pt idx="267">
                  <c:v>1.181885626807949E-2</c:v>
                </c:pt>
                <c:pt idx="268">
                  <c:v>1.1792031325163297E-2</c:v>
                </c:pt>
                <c:pt idx="269">
                  <c:v>1.1764579938437224E-2</c:v>
                </c:pt>
                <c:pt idx="270">
                  <c:v>1.173650539399545E-2</c:v>
                </c:pt>
                <c:pt idx="271">
                  <c:v>1.1707810983120183E-2</c:v>
                </c:pt>
                <c:pt idx="272">
                  <c:v>1.1678500002153844E-2</c:v>
                </c:pt>
                <c:pt idx="273">
                  <c:v>1.1648575752374955E-2</c:v>
                </c:pt>
                <c:pt idx="274">
                  <c:v>1.1618041539877612E-2</c:v>
                </c:pt>
                <c:pt idx="275">
                  <c:v>1.158690067545441E-2</c:v>
                </c:pt>
                <c:pt idx="276">
                  <c:v>1.1555156474482712E-2</c:v>
                </c:pt>
                <c:pt idx="277">
                  <c:v>1.1522812256814147E-2</c:v>
                </c:pt>
                <c:pt idx="278">
                  <c:v>1.1489871346667235E-2</c:v>
                </c:pt>
                <c:pt idx="279">
                  <c:v>1.1456337072523051E-2</c:v>
                </c:pt>
                <c:pt idx="280">
                  <c:v>1.1422212767023788E-2</c:v>
                </c:pt>
                <c:pt idx="281">
                  <c:v>1.1387501766874159E-2</c:v>
                </c:pt>
                <c:pt idx="282">
                  <c:v>1.1352207412745553E-2</c:v>
                </c:pt>
                <c:pt idx="283">
                  <c:v>1.1316333049182808E-2</c:v>
                </c:pt>
                <c:pt idx="284">
                  <c:v>1.1279882024513582E-2</c:v>
                </c:pt>
                <c:pt idx="285">
                  <c:v>1.1242857690760173E-2</c:v>
                </c:pt>
                <c:pt idx="286">
                  <c:v>1.1205263403553775E-2</c:v>
                </c:pt>
                <c:pt idx="287">
                  <c:v>1.1167102522051036E-2</c:v>
                </c:pt>
                <c:pt idx="288">
                  <c:v>1.1128378408852876E-2</c:v>
                </c:pt>
                <c:pt idx="289">
                  <c:v>1.1089094429925499E-2</c:v>
                </c:pt>
                <c:pt idx="290">
                  <c:v>1.1049253954523495E-2</c:v>
                </c:pt>
                <c:pt idx="291">
                  <c:v>1.100886035511502E-2</c:v>
                </c:pt>
                <c:pt idx="292">
                  <c:v>1.0967917007308937E-2</c:v>
                </c:pt>
                <c:pt idx="293">
                  <c:v>1.0926427289783889E-2</c:v>
                </c:pt>
                <c:pt idx="294">
                  <c:v>1.0884394584219241E-2</c:v>
                </c:pt>
                <c:pt idx="295">
                  <c:v>1.0841822275227819E-2</c:v>
                </c:pt>
                <c:pt idx="296">
                  <c:v>1.0798713750290408E-2</c:v>
                </c:pt>
                <c:pt idx="297">
                  <c:v>1.0755072399691945E-2</c:v>
                </c:pt>
                <c:pt idx="298">
                  <c:v>1.0710901616459361E-2</c:v>
                </c:pt>
                <c:pt idx="299">
                  <c:v>1.066620479630102E-2</c:v>
                </c:pt>
                <c:pt idx="300">
                  <c:v>1.0620985337547711E-2</c:v>
                </c:pt>
                <c:pt idx="301">
                  <c:v>1.0575246641095127E-2</c:v>
                </c:pt>
                <c:pt idx="302">
                  <c:v>1.0528992110347831E-2</c:v>
                </c:pt>
                <c:pt idx="303">
                  <c:v>1.0482225151164612E-2</c:v>
                </c:pt>
                <c:pt idx="304">
                  <c:v>1.0434949171805215E-2</c:v>
                </c:pt>
                <c:pt idx="305">
                  <c:v>1.0387167582878432E-2</c:v>
                </c:pt>
                <c:pt idx="306">
                  <c:v>1.0338883797291448E-2</c:v>
                </c:pt>
                <c:pt idx="307">
                  <c:v>1.0290101230200467E-2</c:v>
                </c:pt>
                <c:pt idx="308">
                  <c:v>1.0240823298962554E-2</c:v>
                </c:pt>
                <c:pt idx="309">
                  <c:v>1.019105342308866E-2</c:v>
                </c:pt>
                <c:pt idx="310">
                  <c:v>1.0140795024197787E-2</c:v>
                </c:pt>
                <c:pt idx="311">
                  <c:v>1.0090051525972289E-2</c:v>
                </c:pt>
                <c:pt idx="312">
                  <c:v>1.0038826354114242E-2</c:v>
                </c:pt>
                <c:pt idx="313">
                  <c:v>9.9871229363028714E-3</c:v>
                </c:pt>
                <c:pt idx="314">
                  <c:v>9.934944702153007E-3</c:v>
                </c:pt>
                <c:pt idx="315">
                  <c:v>9.8822950831745377E-3</c:v>
                </c:pt>
                <c:pt idx="316">
                  <c:v>9.829177512732816E-3</c:v>
                </c:pt>
                <c:pt idx="317">
                  <c:v>9.7755954260100187E-3</c:v>
                </c:pt>
                <c:pt idx="318">
                  <c:v>9.7215522599674153E-3</c:v>
                </c:pt>
                <c:pt idx="319">
                  <c:v>9.6670514533085273E-3</c:v>
                </c:pt>
                <c:pt idx="320">
                  <c:v>9.6120964464431399E-3</c:v>
                </c:pt>
                <c:pt idx="321">
                  <c:v>9.5566906814521721E-3</c:v>
                </c:pt>
                <c:pt idx="322">
                  <c:v>9.5008376020533445E-3</c:v>
                </c:pt>
                <c:pt idx="323">
                  <c:v>9.4445406535676561E-3</c:v>
                </c:pt>
                <c:pt idx="324">
                  <c:v>9.3878032828866222E-3</c:v>
                </c:pt>
                <c:pt idx="325">
                  <c:v>9.3306289384402722E-3</c:v>
                </c:pt>
                <c:pt idx="326">
                  <c:v>9.2730210701658742E-3</c:v>
                </c:pt>
                <c:pt idx="327">
                  <c:v>9.2149831294773693E-3</c:v>
                </c:pt>
                <c:pt idx="328">
                  <c:v>9.1565185692355083E-3</c:v>
                </c:pt>
                <c:pt idx="329">
                  <c:v>9.0976308437186407E-3</c:v>
                </c:pt>
                <c:pt idx="330">
                  <c:v>9.0383234085941889E-3</c:v>
                </c:pt>
                <c:pt idx="331">
                  <c:v>8.978599720890738E-3</c:v>
                </c:pt>
                <c:pt idx="332">
                  <c:v>8.9184632389707526E-3</c:v>
                </c:pt>
                <c:pt idx="333">
                  <c:v>8.8579174225039085E-3</c:v>
                </c:pt>
                <c:pt idx="334">
                  <c:v>8.7969657324410023E-3</c:v>
                </c:pt>
                <c:pt idx="335">
                  <c:v>8.7356116309884341E-3</c:v>
                </c:pt>
                <c:pt idx="336">
                  <c:v>8.6738585815832724E-3</c:v>
                </c:pt>
                <c:pt idx="337">
                  <c:v>8.6117100488688272E-3</c:v>
                </c:pt>
                <c:pt idx="338">
                  <c:v>8.5491694986707875E-3</c:v>
                </c:pt>
                <c:pt idx="339">
                  <c:v>8.4862403979738561E-3</c:v>
                </c:pt>
                <c:pt idx="340">
                  <c:v>8.4229262148989032E-3</c:v>
                </c:pt>
                <c:pt idx="341">
                  <c:v>8.3592304186805959E-3</c:v>
                </c:pt>
                <c:pt idx="342">
                  <c:v>8.2951564796455227E-3</c:v>
                </c:pt>
                <c:pt idx="343">
                  <c:v>8.2307078691907769E-3</c:v>
                </c:pt>
                <c:pt idx="344">
                  <c:v>8.1658880597630015E-3</c:v>
                </c:pt>
                <c:pt idx="345">
                  <c:v>8.1007005248378717E-3</c:v>
                </c:pt>
                <c:pt idx="346">
                  <c:v>8.0351487389000303E-3</c:v>
                </c:pt>
                <c:pt idx="347">
                  <c:v>7.9692361774234173E-3</c:v>
                </c:pt>
                <c:pt idx="348">
                  <c:v>7.902966316852042E-3</c:v>
                </c:pt>
                <c:pt idx="349">
                  <c:v>7.8363426345811477E-3</c:v>
                </c:pt>
                <c:pt idx="350">
                  <c:v>7.7693686089387731E-3</c:v>
                </c:pt>
                <c:pt idx="351">
                  <c:v>7.7020477191676959E-3</c:v>
                </c:pt>
                <c:pt idx="352">
                  <c:v>7.634383445407766E-3</c:v>
                </c:pt>
                <c:pt idx="353">
                  <c:v>7.5663792686785948E-3</c:v>
                </c:pt>
                <c:pt idx="354">
                  <c:v>7.4980386708626123E-3</c:v>
                </c:pt>
                <c:pt idx="355">
                  <c:v>7.4293651346884829E-3</c:v>
                </c:pt>
                <c:pt idx="356">
                  <c:v>7.3603621437148591E-3</c:v>
                </c:pt>
                <c:pt idx="357">
                  <c:v>7.2910331823144809E-3</c:v>
                </c:pt>
                <c:pt idx="358">
                  <c:v>7.2213817356586042E-3</c:v>
                </c:pt>
                <c:pt idx="359">
                  <c:v>7.1514112897017625E-3</c:v>
                </c:pt>
                <c:pt idx="360">
                  <c:v>7.0811253311668437E-3</c:v>
                </c:pt>
                <c:pt idx="361">
                  <c:v>7.0105273475304887E-3</c:v>
                </c:pt>
                <c:pt idx="362">
                  <c:v>6.9396208270087901E-3</c:v>
                </c:pt>
                <c:pt idx="363">
                  <c:v>6.8684092585433116E-3</c:v>
                </c:pt>
                <c:pt idx="364">
                  <c:v>6.7968961317873972E-3</c:v>
                </c:pt>
                <c:pt idx="365">
                  <c:v>6.7250849370927776E-3</c:v>
                </c:pt>
                <c:pt idx="366">
                  <c:v>6.6529791654964861E-3</c:v>
                </c:pt>
                <c:pt idx="367">
                  <c:v>6.5805823087080424E-3</c:v>
                </c:pt>
                <c:pt idx="368">
                  <c:v>6.5078978590969476E-3</c:v>
                </c:pt>
                <c:pt idx="369">
                  <c:v>6.434929309680446E-3</c:v>
                </c:pt>
                <c:pt idx="370">
                  <c:v>6.3616801541115913E-3</c:v>
                </c:pt>
                <c:pt idx="371">
                  <c:v>6.2881538866675782E-3</c:v>
                </c:pt>
                <c:pt idx="372">
                  <c:v>6.2143540022383736E-3</c:v>
                </c:pt>
                <c:pt idx="373">
                  <c:v>6.1402839963156297E-3</c:v>
                </c:pt>
                <c:pt idx="374">
                  <c:v>6.0659473649818706E-3</c:v>
                </c:pt>
                <c:pt idx="375">
                  <c:v>5.9913476048999879E-3</c:v>
                </c:pt>
                <c:pt idx="376">
                  <c:v>5.9164882133030108E-3</c:v>
                </c:pt>
                <c:pt idx="377">
                  <c:v>5.8413726879841827E-3</c:v>
                </c:pt>
                <c:pt idx="378">
                  <c:v>5.7660045272873292E-3</c:v>
                </c:pt>
                <c:pt idx="379">
                  <c:v>5.6903872300975494E-3</c:v>
                </c:pt>
                <c:pt idx="380">
                  <c:v>5.6145242958322026E-3</c:v>
                </c:pt>
                <c:pt idx="381">
                  <c:v>5.5384192244322368E-3</c:v>
                </c:pt>
                <c:pt idx="382">
                  <c:v>5.4620755163538471E-3</c:v>
                </c:pt>
                <c:pt idx="383">
                  <c:v>5.3854966725604891E-3</c:v>
                </c:pt>
                <c:pt idx="384">
                  <c:v>5.3086861945152476E-3</c:v>
                </c:pt>
                <c:pt idx="385">
                  <c:v>5.231647584173606E-3</c:v>
                </c:pt>
                <c:pt idx="386">
                  <c:v>5.1543843439766064E-3</c:v>
                </c:pt>
                <c:pt idx="387">
                  <c:v>5.0768999768444519E-3</c:v>
                </c:pt>
                <c:pt idx="388">
                  <c:v>4.9991979861705588E-3</c:v>
                </c:pt>
                <c:pt idx="389">
                  <c:v>4.9212818758161067E-3</c:v>
                </c:pt>
                <c:pt idx="390">
                  <c:v>4.8431551501051176E-3</c:v>
                </c:pt>
                <c:pt idx="391">
                  <c:v>4.7648213138201043E-3</c:v>
                </c:pt>
                <c:pt idx="392">
                  <c:v>4.6862838721983512E-3</c:v>
                </c:pt>
                <c:pt idx="393">
                  <c:v>4.6075463309288708E-3</c:v>
                </c:pt>
                <c:pt idx="394">
                  <c:v>4.5286121961501113E-3</c:v>
                </c:pt>
                <c:pt idx="395">
                  <c:v>4.4494849744485003E-3</c:v>
                </c:pt>
                <c:pt idx="396">
                  <c:v>4.3701681728578945E-3</c:v>
                </c:pt>
                <c:pt idx="397">
                  <c:v>4.2906652988600616E-3</c:v>
                </c:pt>
                <c:pt idx="398">
                  <c:v>4.2109798603863118E-3</c:v>
                </c:pt>
                <c:pt idx="399">
                  <c:v>4.1311153658204038E-3</c:v>
                </c:pt>
                <c:pt idx="400">
                  <c:v>4.0510753240029177E-3</c:v>
                </c:pt>
                <c:pt idx="401">
                  <c:v>3.9708632442372717E-3</c:v>
                </c:pt>
                <c:pt idx="402">
                  <c:v>3.8904826362976147E-3</c:v>
                </c:pt>
                <c:pt idx="403">
                  <c:v>3.8099370104388627E-3</c:v>
                </c:pt>
                <c:pt idx="404">
                  <c:v>3.7292298774092027E-3</c:v>
                </c:pt>
                <c:pt idx="405">
                  <c:v>3.6483647484654266E-3</c:v>
                </c:pt>
                <c:pt idx="406">
                  <c:v>3.5673451353915534E-3</c:v>
                </c:pt>
                <c:pt idx="407">
                  <c:v>3.4861745505212626E-3</c:v>
                </c:pt>
                <c:pt idx="408">
                  <c:v>3.4048565067647837E-3</c:v>
                </c:pt>
                <c:pt idx="409">
                  <c:v>3.3233945176409929E-3</c:v>
                </c:pt>
                <c:pt idx="410">
                  <c:v>3.241792097315655E-3</c:v>
                </c:pt>
                <c:pt idx="411">
                  <c:v>3.1600527606469205E-3</c:v>
                </c:pt>
                <c:pt idx="412">
                  <c:v>3.0781800232394375E-3</c:v>
                </c:pt>
                <c:pt idx="413">
                  <c:v>2.9961774015087508E-3</c:v>
                </c:pt>
                <c:pt idx="414">
                  <c:v>2.914048412758032E-3</c:v>
                </c:pt>
                <c:pt idx="415">
                  <c:v>2.8317965752696745E-3</c:v>
                </c:pt>
                <c:pt idx="416">
                  <c:v>2.7494254084149106E-3</c:v>
                </c:pt>
                <c:pt idx="417">
                  <c:v>2.6669384327853846E-3</c:v>
                </c:pt>
                <c:pt idx="418">
                  <c:v>2.5843391703516574E-3</c:v>
                </c:pt>
                <c:pt idx="419">
                  <c:v>2.5016311446549367E-3</c:v>
                </c:pt>
                <c:pt idx="420">
                  <c:v>2.4188178810400779E-3</c:v>
                </c:pt>
                <c:pt idx="421">
                  <c:v>2.335902906940216E-3</c:v>
                </c:pt>
                <c:pt idx="422">
                  <c:v>2.2528897522264713E-3</c:v>
                </c:pt>
                <c:pt idx="423">
                  <c:v>2.1697819496403316E-3</c:v>
                </c:pt>
                <c:pt idx="424">
                  <c:v>2.0865830353319912E-3</c:v>
                </c:pt>
                <c:pt idx="425">
                  <c:v>2.0032965495357189E-3</c:v>
                </c:pt>
                <c:pt idx="426">
                  <c:v>1.9199260374242295E-3</c:v>
                </c:pt>
                <c:pt idx="427">
                  <c:v>1.8364750501993765E-3</c:v>
                </c:pt>
                <c:pt idx="428">
                  <c:v>1.7529471464984964E-3</c:v>
                </c:pt>
                <c:pt idx="429">
                  <c:v>1.6693458942277004E-3</c:v>
                </c:pt>
                <c:pt idx="430">
                  <c:v>1.585674872980631E-3</c:v>
                </c:pt>
                <c:pt idx="431">
                  <c:v>1.5019376772722642E-3</c:v>
                </c:pt>
                <c:pt idx="432">
                  <c:v>1.4181379209263038E-3</c:v>
                </c:pt>
                <c:pt idx="433">
                  <c:v>1.3342792431255933E-3</c:v>
                </c:pt>
                <c:pt idx="434">
                  <c:v>1.2503653169093597E-3</c:v>
                </c:pt>
                <c:pt idx="435">
                  <c:v>1.1663998613537828E-3</c:v>
                </c:pt>
                <c:pt idx="436">
                  <c:v>1.0823866594420264E-3</c:v>
                </c:pt>
                <c:pt idx="437">
                  <c:v>9.9832958498387325E-4</c:v>
                </c:pt>
                <c:pt idx="438">
                  <c:v>9.1423264442183302E-4</c:v>
                </c:pt>
                <c:pt idx="439">
                  <c:v>8.3010004409925827E-4</c:v>
                </c:pt>
                <c:pt idx="440">
                  <c:v>7.4593630312074616E-4</c:v>
                </c:pt>
                <c:pt idx="441">
                  <c:v>6.6174645243585685E-4</c:v>
                </c:pt>
                <c:pt idx="442">
                  <c:v>5.7753640818543946E-4</c:v>
                </c:pt>
                <c:pt idx="443">
                  <c:v>4.9331372759094919E-4</c:v>
                </c:pt>
                <c:pt idx="444">
                  <c:v>4.090892985850457E-4</c:v>
                </c:pt>
                <c:pt idx="445">
                  <c:v>3.2488165645133151E-4</c:v>
                </c:pt>
                <c:pt idx="446">
                  <c:v>2.4073035048499872E-4</c:v>
                </c:pt>
                <c:pt idx="447">
                  <c:v>1.5675227558142695E-4</c:v>
                </c:pt>
                <c:pt idx="448">
                  <c:v>7.3582823406119643E-5</c:v>
                </c:pt>
                <c:pt idx="449">
                  <c:v>2.2000387295893472E-5</c:v>
                </c:pt>
                <c:pt idx="450">
                  <c:v>9.8899480775456748E-5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7.5579428418055659E-5</c:v>
                </c:pt>
                <c:pt idx="1">
                  <c:v>7.5576948801981992E-5</c:v>
                </c:pt>
                <c:pt idx="2">
                  <c:v>7.5571989732299642E-5</c:v>
                </c:pt>
                <c:pt idx="3">
                  <c:v>7.5564551534018661E-5</c:v>
                </c:pt>
                <c:pt idx="4">
                  <c:v>7.5554634694854062E-5</c:v>
                </c:pt>
                <c:pt idx="5">
                  <c:v>7.5542239865465926E-5</c:v>
                </c:pt>
                <c:pt idx="6">
                  <c:v>7.5527367859779961E-5</c:v>
                </c:pt>
                <c:pt idx="7">
                  <c:v>7.551001965538855E-5</c:v>
                </c:pt>
                <c:pt idx="8">
                  <c:v>7.5490196394032612E-5</c:v>
                </c:pt>
                <c:pt idx="9">
                  <c:v>7.5467899382164827E-5</c:v>
                </c:pt>
                <c:pt idx="10">
                  <c:v>7.544313009159455E-5</c:v>
                </c:pt>
                <c:pt idx="11">
                  <c:v>7.5415890160214822E-5</c:v>
                </c:pt>
                <c:pt idx="12">
                  <c:v>7.5386181392812161E-5</c:v>
                </c:pt>
                <c:pt idx="13">
                  <c:v>7.5354005761959754E-5</c:v>
                </c:pt>
                <c:pt idx="14">
                  <c:v>7.5319365408994636E-5</c:v>
                </c:pt>
                <c:pt idx="15">
                  <c:v>7.5282262645079691E-5</c:v>
                </c:pt>
                <c:pt idx="16">
                  <c:v>7.5242699952351256E-5</c:v>
                </c:pt>
                <c:pt idx="17">
                  <c:v>7.5200679985153212E-5</c:v>
                </c:pt>
                <c:pt idx="18">
                  <c:v>7.5156205571358598E-5</c:v>
                </c:pt>
                <c:pt idx="19">
                  <c:v>7.5109279713779511E-5</c:v>
                </c:pt>
                <c:pt idx="20">
                  <c:v>7.5059905591666747E-5</c:v>
                </c:pt>
                <c:pt idx="21">
                  <c:v>7.5008086562300009E-5</c:v>
                </c:pt>
                <c:pt idx="22">
                  <c:v>7.4953826162670108E-5</c:v>
                </c:pt>
                <c:pt idx="23">
                  <c:v>7.4897128111254377E-5</c:v>
                </c:pt>
                <c:pt idx="24">
                  <c:v>7.483799630988659E-5</c:v>
                </c:pt>
                <c:pt idx="25">
                  <c:v>7.4776434845723154E-5</c:v>
                </c:pt>
                <c:pt idx="26">
                  <c:v>7.4712447993306499E-5</c:v>
                </c:pt>
                <c:pt idx="27">
                  <c:v>7.4646040216728063E-5</c:v>
                </c:pt>
                <c:pt idx="28">
                  <c:v>7.4577216171891627E-5</c:v>
                </c:pt>
                <c:pt idx="29">
                  <c:v>7.4505980708879617E-5</c:v>
                </c:pt>
                <c:pt idx="30">
                  <c:v>7.4432338874423621E-5</c:v>
                </c:pt>
                <c:pt idx="31">
                  <c:v>7.4356295914481264E-5</c:v>
                </c:pt>
                <c:pt idx="32">
                  <c:v>7.4277857276921415E-5</c:v>
                </c:pt>
                <c:pt idx="33">
                  <c:v>7.4197028614319798E-5</c:v>
                </c:pt>
                <c:pt idx="34">
                  <c:v>7.411381578686719E-5</c:v>
                </c:pt>
                <c:pt idx="35">
                  <c:v>7.4028224865392382E-5</c:v>
                </c:pt>
                <c:pt idx="36">
                  <c:v>7.3940262134502459E-5</c:v>
                </c:pt>
                <c:pt idx="37">
                  <c:v>7.3849934095842549E-5</c:v>
                </c:pt>
                <c:pt idx="38">
                  <c:v>7.3757247471477845E-5</c:v>
                </c:pt>
                <c:pt idx="39">
                  <c:v>7.3662209207400251E-5</c:v>
                </c:pt>
                <c:pt idx="40">
                  <c:v>7.3564826477162752E-5</c:v>
                </c:pt>
                <c:pt idx="41">
                  <c:v>7.3465106685643937E-5</c:v>
                </c:pt>
                <c:pt idx="42">
                  <c:v>7.3363057472945859E-5</c:v>
                </c:pt>
                <c:pt idx="43">
                  <c:v>7.3258686718428157E-5</c:v>
                </c:pt>
                <c:pt idx="44">
                  <c:v>7.3152002544881617E-5</c:v>
                </c:pt>
                <c:pt idx="45">
                  <c:v>7.3043013322844386E-5</c:v>
                </c:pt>
                <c:pt idx="46">
                  <c:v>7.2931727675064245E-5</c:v>
                </c:pt>
                <c:pt idx="47">
                  <c:v>7.2818154481110229E-5</c:v>
                </c:pt>
                <c:pt idx="48">
                  <c:v>7.2702302882137525E-5</c:v>
                </c:pt>
                <c:pt idx="49">
                  <c:v>7.2584182285808892E-5</c:v>
                </c:pt>
                <c:pt idx="50">
                  <c:v>7.2463802371376738E-5</c:v>
                </c:pt>
                <c:pt idx="51">
                  <c:v>7.2341173094929738E-5</c:v>
                </c:pt>
                <c:pt idx="52">
                  <c:v>7.2216304694807892E-5</c:v>
                </c:pt>
                <c:pt idx="53">
                  <c:v>7.2089207697190264E-5</c:v>
                </c:pt>
                <c:pt idx="54">
                  <c:v>7.1959892921859953E-5</c:v>
                </c:pt>
                <c:pt idx="55">
                  <c:v>7.1828371488150114E-5</c:v>
                </c:pt>
                <c:pt idx="56">
                  <c:v>7.1694654821076413E-5</c:v>
                </c:pt>
                <c:pt idx="57">
                  <c:v>7.1558754657659817E-5</c:v>
                </c:pt>
                <c:pt idx="58">
                  <c:v>7.1420683053444986E-5</c:v>
                </c:pt>
                <c:pt idx="59">
                  <c:v>7.1280452389219261E-5</c:v>
                </c:pt>
                <c:pt idx="60">
                  <c:v>7.113807537793692E-5</c:v>
                </c:pt>
                <c:pt idx="61">
                  <c:v>7.0993565071854464E-5</c:v>
                </c:pt>
                <c:pt idx="62">
                  <c:v>7.0846934869881858E-5</c:v>
                </c:pt>
                <c:pt idx="63">
                  <c:v>7.0698198525155468E-5</c:v>
                </c:pt>
                <c:pt idx="64">
                  <c:v>7.0547370152838245E-5</c:v>
                </c:pt>
                <c:pt idx="65">
                  <c:v>7.039446423815301E-5</c:v>
                </c:pt>
                <c:pt idx="66">
                  <c:v>7.0239495644654689E-5</c:v>
                </c:pt>
                <c:pt idx="67">
                  <c:v>7.008247962274744E-5</c:v>
                </c:pt>
                <c:pt idx="68">
                  <c:v>6.9923431818453297E-5</c:v>
                </c:pt>
                <c:pt idx="69">
                  <c:v>6.9762368282438116E-5</c:v>
                </c:pt>
                <c:pt idx="70">
                  <c:v>6.9599305479301626E-5</c:v>
                </c:pt>
                <c:pt idx="71">
                  <c:v>6.94342602971382E-5</c:v>
                </c:pt>
                <c:pt idx="72">
                  <c:v>6.9267250057374939E-5</c:v>
                </c:pt>
                <c:pt idx="73">
                  <c:v>6.9098292524893951E-5</c:v>
                </c:pt>
                <c:pt idx="74">
                  <c:v>6.8927405918446004E-5</c:v>
                </c:pt>
                <c:pt idx="75">
                  <c:v>6.8754608921362347E-5</c:v>
                </c:pt>
                <c:pt idx="76">
                  <c:v>6.8579920692572348E-5</c:v>
                </c:pt>
                <c:pt idx="77">
                  <c:v>6.8403360877933753E-5</c:v>
                </c:pt>
                <c:pt idx="78">
                  <c:v>6.8224949621883626E-5</c:v>
                </c:pt>
                <c:pt idx="79">
                  <c:v>6.8044707579416948E-5</c:v>
                </c:pt>
                <c:pt idx="80">
                  <c:v>6.7862655928400904E-5</c:v>
                </c:pt>
                <c:pt idx="81">
                  <c:v>6.7678816382232241E-5</c:v>
                </c:pt>
                <c:pt idx="82">
                  <c:v>6.7493211202845793E-5</c:v>
                </c:pt>
                <c:pt idx="83">
                  <c:v>6.7305863214081764E-5</c:v>
                </c:pt>
                <c:pt idx="84">
                  <c:v>6.7116795815419652E-5</c:v>
                </c:pt>
                <c:pt idx="85">
                  <c:v>6.6926032996086755E-5</c:v>
                </c:pt>
                <c:pt idx="86">
                  <c:v>6.6733599349549198E-5</c:v>
                </c:pt>
                <c:pt idx="87">
                  <c:v>6.6539520088393258E-5</c:v>
                </c:pt>
                <c:pt idx="88">
                  <c:v>6.6343821059604798E-5</c:v>
                </c:pt>
                <c:pt idx="89">
                  <c:v>6.6146528760254779E-5</c:v>
                </c:pt>
                <c:pt idx="90">
                  <c:v>6.5947670353598353E-5</c:v>
                </c:pt>
                <c:pt idx="91">
                  <c:v>6.574727368559527E-5</c:v>
                </c:pt>
                <c:pt idx="92">
                  <c:v>6.5545367301858874E-5</c:v>
                </c:pt>
                <c:pt idx="93">
                  <c:v>6.5341980465041265E-5</c:v>
                </c:pt>
                <c:pt idx="94">
                  <c:v>6.513714317266125E-5</c:v>
                </c:pt>
                <c:pt idx="95">
                  <c:v>6.4930886175382373E-5</c:v>
                </c:pt>
                <c:pt idx="96">
                  <c:v>6.472324099574705E-5</c:v>
                </c:pt>
                <c:pt idx="97">
                  <c:v>6.4514239947373425E-5</c:v>
                </c:pt>
                <c:pt idx="98">
                  <c:v>6.4303916154620359E-5</c:v>
                </c:pt>
                <c:pt idx="99">
                  <c:v>6.4092303572726007E-5</c:v>
                </c:pt>
                <c:pt idx="100">
                  <c:v>6.3879437008424933E-5</c:v>
                </c:pt>
                <c:pt idx="101">
                  <c:v>6.3665352141047693E-5</c:v>
                </c:pt>
                <c:pt idx="102">
                  <c:v>6.3450085544106681E-5</c:v>
                </c:pt>
                <c:pt idx="103">
                  <c:v>6.3233674707371132E-5</c:v>
                </c:pt>
                <c:pt idx="104">
                  <c:v>6.3016158059433063E-5</c:v>
                </c:pt>
                <c:pt idx="105">
                  <c:v>6.2797574990765723E-5</c:v>
                </c:pt>
                <c:pt idx="106">
                  <c:v>6.2577965877274341E-5</c:v>
                </c:pt>
                <c:pt idx="107">
                  <c:v>6.2357372104338539E-5</c:v>
                </c:pt>
                <c:pt idx="108">
                  <c:v>6.2135836091344285E-5</c:v>
                </c:pt>
                <c:pt idx="109">
                  <c:v>6.1913401316701728E-5</c:v>
                </c:pt>
                <c:pt idx="110">
                  <c:v>6.1690112343344521E-5</c:v>
                </c:pt>
                <c:pt idx="111">
                  <c:v>6.1466014844703792E-5</c:v>
                </c:pt>
                <c:pt idx="112">
                  <c:v>6.1241155631149032E-5</c:v>
                </c:pt>
                <c:pt idx="113">
                  <c:v>6.1015582676885776E-5</c:v>
                </c:pt>
                <c:pt idx="114">
                  <c:v>6.0789345147298095E-5</c:v>
                </c:pt>
                <c:pt idx="115">
                  <c:v>6.0562493426722001E-5</c:v>
                </c:pt>
                <c:pt idx="116">
                  <c:v>6.0335079146633065E-5</c:v>
                </c:pt>
                <c:pt idx="117">
                  <c:v>6.0107155214229482E-5</c:v>
                </c:pt>
                <c:pt idx="118">
                  <c:v>5.9878775841388664E-5</c:v>
                </c:pt>
                <c:pt idx="119">
                  <c:v>5.9649996573972939E-5</c:v>
                </c:pt>
                <c:pt idx="120">
                  <c:v>5.9420874321456398E-5</c:v>
                </c:pt>
                <c:pt idx="121">
                  <c:v>5.9191467386841818E-5</c:v>
                </c:pt>
                <c:pt idx="122">
                  <c:v>5.8961835496832899E-5</c:v>
                </c:pt>
                <c:pt idx="123">
                  <c:v>5.8732039832223233E-5</c:v>
                </c:pt>
                <c:pt idx="124">
                  <c:v>5.8502143058459152E-5</c:v>
                </c:pt>
                <c:pt idx="125">
                  <c:v>5.8272209356329616E-5</c:v>
                </c:pt>
                <c:pt idx="126">
                  <c:v>5.8042304452731185E-5</c:v>
                </c:pt>
                <c:pt idx="127">
                  <c:v>5.7812495651451632E-5</c:v>
                </c:pt>
                <c:pt idx="128">
                  <c:v>5.7582851863910187E-5</c:v>
                </c:pt>
                <c:pt idx="129">
                  <c:v>5.7353443639787197E-5</c:v>
                </c:pt>
                <c:pt idx="130">
                  <c:v>5.7124343197470027E-5</c:v>
                </c:pt>
                <c:pt idx="131">
                  <c:v>5.689562445423595E-5</c:v>
                </c:pt>
                <c:pt idx="132">
                  <c:v>5.6667363056086494E-5</c:v>
                </c:pt>
                <c:pt idx="133">
                  <c:v>5.6439636407140758E-5</c:v>
                </c:pt>
                <c:pt idx="134">
                  <c:v>5.6212523698488692E-5</c:v>
                </c:pt>
                <c:pt idx="135">
                  <c:v>5.5986105936397481E-5</c:v>
                </c:pt>
                <c:pt idx="136">
                  <c:v>5.5760465969757003E-5</c:v>
                </c:pt>
                <c:pt idx="137">
                  <c:v>5.5535688516642466E-5</c:v>
                </c:pt>
                <c:pt idx="138">
                  <c:v>5.531186018986423E-5</c:v>
                </c:pt>
                <c:pt idx="139">
                  <c:v>5.5089069521366224E-5</c:v>
                </c:pt>
                <c:pt idx="140">
                  <c:v>5.4867406985326457E-5</c:v>
                </c:pt>
                <c:pt idx="141">
                  <c:v>5.4646965019804008E-5</c:v>
                </c:pt>
                <c:pt idx="142">
                  <c:v>5.4427838046768008E-5</c:v>
                </c:pt>
                <c:pt idx="143">
                  <c:v>5.4210122490335675E-5</c:v>
                </c:pt>
                <c:pt idx="144">
                  <c:v>5.3993916793037147E-5</c:v>
                </c:pt>
                <c:pt idx="145">
                  <c:v>5.3779321429915942E-5</c:v>
                </c:pt>
                <c:pt idx="146">
                  <c:v>5.3566438920265383E-5</c:v>
                </c:pt>
                <c:pt idx="147">
                  <c:v>5.3355373836792265E-5</c:v>
                </c:pt>
                <c:pt idx="148">
                  <c:v>5.3146232811990758E-5</c:v>
                </c:pt>
                <c:pt idx="149">
                  <c:v>5.2939124541501551E-5</c:v>
                </c:pt>
                <c:pt idx="150">
                  <c:v>5.2734159784223342E-5</c:v>
                </c:pt>
                <c:pt idx="151">
                  <c:v>5.2531451358936828E-5</c:v>
                </c:pt>
                <c:pt idx="152">
                  <c:v>5.2331114137194709E-5</c:v>
                </c:pt>
                <c:pt idx="153">
                  <c:v>5.2133265032225777E-5</c:v>
                </c:pt>
                <c:pt idx="154">
                  <c:v>5.1938022983596027E-5</c:v>
                </c:pt>
                <c:pt idx="155">
                  <c:v>5.1745508937366412E-5</c:v>
                </c:pt>
                <c:pt idx="156">
                  <c:v>5.1555845821484097E-5</c:v>
                </c:pt>
                <c:pt idx="157">
                  <c:v>5.136915851614316E-5</c:v>
                </c:pt>
                <c:pt idx="158">
                  <c:v>5.1185573818850927E-5</c:v>
                </c:pt>
                <c:pt idx="159">
                  <c:v>5.1005220403938776E-5</c:v>
                </c:pt>
                <c:pt idx="160">
                  <c:v>5.0828228776259569E-5</c:v>
                </c:pt>
                <c:pt idx="161">
                  <c:v>5.0654731218820838E-5</c:v>
                </c:pt>
                <c:pt idx="162">
                  <c:v>5.0484861734110752E-5</c:v>
                </c:pt>
                <c:pt idx="163">
                  <c:v>5.0318755978884908E-5</c:v>
                </c:pt>
                <c:pt idx="164">
                  <c:v>5.015655119219538E-5</c:v>
                </c:pt>
                <c:pt idx="165">
                  <c:v>4.9998386116459713E-5</c:v>
                </c:pt>
                <c:pt idx="166">
                  <c:v>4.9844400911386635E-5</c:v>
                </c:pt>
                <c:pt idx="167">
                  <c:v>4.9694737060597257E-5</c:v>
                </c:pt>
                <c:pt idx="168">
                  <c:v>4.9549537270805898E-5</c:v>
                </c:pt>
                <c:pt idx="169">
                  <c:v>4.9408945363453154E-5</c:v>
                </c:pt>
                <c:pt idx="170">
                  <c:v>4.9273106158715398E-5</c:v>
                </c:pt>
                <c:pt idx="171">
                  <c:v>4.9142165351850089E-5</c:v>
                </c:pt>
                <c:pt idx="172">
                  <c:v>4.9016269381874364E-5</c:v>
                </c:pt>
                <c:pt idx="173">
                  <c:v>4.8895565292616087E-5</c:v>
                </c:pt>
                <c:pt idx="174">
                  <c:v>4.8780200586220787E-5</c:v>
                </c:pt>
                <c:pt idx="175">
                  <c:v>4.8670323069245692E-5</c:v>
                </c:pt>
                <c:pt idx="176">
                  <c:v>4.8566080691522056E-5</c:v>
                </c:pt>
                <c:pt idx="177">
                  <c:v>4.8467621378019712E-5</c:v>
                </c:pt>
                <c:pt idx="178">
                  <c:v>4.837509285400237E-5</c:v>
                </c:pt>
                <c:pt idx="179">
                  <c:v>4.8288642463818828E-5</c:v>
                </c:pt>
                <c:pt idx="180">
                  <c:v>4.7362594043605381E-5</c:v>
                </c:pt>
                <c:pt idx="181">
                  <c:v>4.6441332882532491E-5</c:v>
                </c:pt>
                <c:pt idx="182">
                  <c:v>4.552492566889167E-5</c:v>
                </c:pt>
                <c:pt idx="183">
                  <c:v>4.4613443849956918E-5</c:v>
                </c:pt>
                <c:pt idx="184">
                  <c:v>4.3706964050924463E-5</c:v>
                </c:pt>
                <c:pt idx="185">
                  <c:v>4.2805568537293783E-5</c:v>
                </c:pt>
                <c:pt idx="186">
                  <c:v>4.190934572580395E-5</c:v>
                </c:pt>
                <c:pt idx="187">
                  <c:v>4.1018390749700364E-5</c:v>
                </c:pt>
                <c:pt idx="188">
                  <c:v>4.0132806084856614E-5</c:v>
                </c:pt>
                <c:pt idx="189">
                  <c:v>3.9252702244127299E-5</c:v>
                </c:pt>
                <c:pt idx="190">
                  <c:v>3.8378198548273923E-5</c:v>
                </c:pt>
                <c:pt idx="191">
                  <c:v>3.7509423982900468E-5</c:v>
                </c:pt>
                <c:pt idx="192">
                  <c:v>3.6646518152074776E-5</c:v>
                </c:pt>
                <c:pt idx="193">
                  <c:v>3.5789632340711605E-5</c:v>
                </c:pt>
                <c:pt idx="194">
                  <c:v>3.4938930699370602E-5</c:v>
                </c:pt>
                <c:pt idx="195">
                  <c:v>3.4094591566893082E-5</c:v>
                </c:pt>
                <c:pt idx="196">
                  <c:v>3.3256808948280508E-5</c:v>
                </c:pt>
                <c:pt idx="197">
                  <c:v>3.2425794167415453E-5</c:v>
                </c:pt>
                <c:pt idx="198">
                  <c:v>3.1601777716648078E-5</c:v>
                </c:pt>
                <c:pt idx="199">
                  <c:v>3.0785011327912123E-5</c:v>
                </c:pt>
                <c:pt idx="200">
                  <c:v>2.9975770292872931E-5</c:v>
                </c:pt>
                <c:pt idx="201">
                  <c:v>2.917435606260145E-5</c:v>
                </c:pt>
                <c:pt idx="202">
                  <c:v>2.8381099160332267E-5</c:v>
                </c:pt>
                <c:pt idx="203">
                  <c:v>2.7596362443870094E-5</c:v>
                </c:pt>
                <c:pt idx="204">
                  <c:v>2.6820544756955461E-5</c:v>
                </c:pt>
                <c:pt idx="205">
                  <c:v>2.6054085011083776E-5</c:v>
                </c:pt>
                <c:pt idx="206">
                  <c:v>2.5297466740450778E-5</c:v>
                </c:pt>
                <c:pt idx="207">
                  <c:v>2.4551223172240714E-5</c:v>
                </c:pt>
                <c:pt idx="208">
                  <c:v>2.38159428514956E-5</c:v>
                </c:pt>
                <c:pt idx="209">
                  <c:v>2.3092275853083657E-5</c:v>
                </c:pt>
                <c:pt idx="210">
                  <c:v>2.2380940601165934E-5</c:v>
                </c:pt>
                <c:pt idx="211">
                  <c:v>2.1682731296838315E-5</c:v>
                </c:pt>
                <c:pt idx="212">
                  <c:v>2.0998525924431834E-5</c:v>
                </c:pt>
                <c:pt idx="213">
                  <c:v>2.0329294762647072E-5</c:v>
                </c:pt>
                <c:pt idx="214">
                  <c:v>1.9676109263821192E-5</c:v>
                </c:pt>
                <c:pt idx="215">
                  <c:v>1.9040151077973896E-5</c:v>
                </c:pt>
                <c:pt idx="216">
                  <c:v>1.8422720882205784E-5</c:v>
                </c:pt>
                <c:pt idx="217">
                  <c:v>1.7825246525139251E-5</c:v>
                </c:pt>
                <c:pt idx="218">
                  <c:v>1.7249289806582703E-5</c:v>
                </c:pt>
                <c:pt idx="219">
                  <c:v>1.6696550984427555E-5</c:v>
                </c:pt>
                <c:pt idx="220">
                  <c:v>1.6168869841050071E-5</c:v>
                </c:pt>
                <c:pt idx="221">
                  <c:v>1.566822186901571E-5</c:v>
                </c:pt>
                <c:pt idx="222">
                  <c:v>1.519670788676976E-5</c:v>
                </c:pt>
                <c:pt idx="223">
                  <c:v>1.4756535227950736E-5</c:v>
                </c:pt>
                <c:pt idx="224">
                  <c:v>1.4349988647004887E-5</c:v>
                </c:pt>
                <c:pt idx="225">
                  <c:v>1.3979389354322529E-5</c:v>
                </c:pt>
                <c:pt idx="226">
                  <c:v>1.3647041247178809E-5</c:v>
                </c:pt>
                <c:pt idx="227">
                  <c:v>1.3355164522846068E-5</c:v>
                </c:pt>
                <c:pt idx="228">
                  <c:v>1.3105818456883819E-5</c:v>
                </c:pt>
                <c:pt idx="229">
                  <c:v>1.2900817082400632E-5</c:v>
                </c:pt>
                <c:pt idx="230">
                  <c:v>1.2741643526305458E-5</c:v>
                </c:pt>
                <c:pt idx="231">
                  <c:v>1.2629370400393866E-5</c:v>
                </c:pt>
                <c:pt idx="232">
                  <c:v>1.256459439381977E-5</c:v>
                </c:pt>
                <c:pt idx="233">
                  <c:v>1.2547392648435216E-5</c:v>
                </c:pt>
                <c:pt idx="234">
                  <c:v>1.2577306480234703E-5</c:v>
                </c:pt>
                <c:pt idx="235">
                  <c:v>1.2653354802600764E-5</c:v>
                </c:pt>
                <c:pt idx="236">
                  <c:v>1.2774075851870085E-5</c:v>
                </c:pt>
                <c:pt idx="237">
                  <c:v>1.2937592342873136E-5</c:v>
                </c:pt>
                <c:pt idx="238">
                  <c:v>1.3141692731485405E-5</c:v>
                </c:pt>
                <c:pt idx="239">
                  <c:v>1.338392024515791E-5</c:v>
                </c:pt>
                <c:pt idx="240">
                  <c:v>1.3661661753736912E-5</c:v>
                </c:pt>
                <c:pt idx="241">
                  <c:v>1.3972230039809563E-5</c:v>
                </c:pt>
                <c:pt idx="242">
                  <c:v>1.4312935071660602E-5</c:v>
                </c:pt>
                <c:pt idx="243">
                  <c:v>1.4681141982642474E-5</c:v>
                </c:pt>
                <c:pt idx="244">
                  <c:v>1.507431525912682E-5</c:v>
                </c:pt>
                <c:pt idx="245">
                  <c:v>1.5490049955216378E-5</c:v>
                </c:pt>
                <c:pt idx="246">
                  <c:v>1.5926091559532965E-5</c:v>
                </c:pt>
                <c:pt idx="247">
                  <c:v>1.638034650947959E-5</c:v>
                </c:pt>
                <c:pt idx="248">
                  <c:v>1.6850885396162592E-5</c:v>
                </c:pt>
                <c:pt idx="249">
                  <c:v>1.7335940746009388E-5</c:v>
                </c:pt>
                <c:pt idx="250">
                  <c:v>1.7833901000842488E-5</c:v>
                </c:pt>
                <c:pt idx="251">
                  <c:v>1.8343302017449051E-5</c:v>
                </c:pt>
                <c:pt idx="252">
                  <c:v>1.8862817115354844E-5</c:v>
                </c:pt>
                <c:pt idx="253">
                  <c:v>1.9391246441899542E-5</c:v>
                </c:pt>
                <c:pt idx="254">
                  <c:v>1.9927506206813074E-5</c:v>
                </c:pt>
                <c:pt idx="255">
                  <c:v>2.0470618165370229E-5</c:v>
                </c:pt>
                <c:pt idx="256">
                  <c:v>2.1019699596039425E-5</c:v>
                </c:pt>
                <c:pt idx="257">
                  <c:v>2.1573953919379178E-5</c:v>
                </c:pt>
                <c:pt idx="258">
                  <c:v>2.2132662033328702E-5</c:v>
                </c:pt>
                <c:pt idx="259">
                  <c:v>2.2695174389963044E-5</c:v>
                </c:pt>
                <c:pt idx="260">
                  <c:v>2.3260903805039897E-5</c:v>
                </c:pt>
                <c:pt idx="261">
                  <c:v>2.3829318970000218E-5</c:v>
                </c:pt>
                <c:pt idx="262">
                  <c:v>2.4399938623139104E-5</c:v>
                </c:pt>
                <c:pt idx="263">
                  <c:v>2.4972326329864214E-5</c:v>
                </c:pt>
                <c:pt idx="264">
                  <c:v>2.5546085819376547E-5</c:v>
                </c:pt>
                <c:pt idx="265">
                  <c:v>2.6120856825327828E-5</c:v>
                </c:pt>
                <c:pt idx="266">
                  <c:v>2.6696311380008864E-5</c:v>
                </c:pt>
                <c:pt idx="267">
                  <c:v>2.7272150514683046E-5</c:v>
                </c:pt>
                <c:pt idx="268">
                  <c:v>2.7848101322297468E-5</c:v>
                </c:pt>
                <c:pt idx="269">
                  <c:v>2.8423914342643773E-5</c:v>
                </c:pt>
                <c:pt idx="270">
                  <c:v>2.8999361233876821E-5</c:v>
                </c:pt>
                <c:pt idx="271">
                  <c:v>2.9574232697994088E-5</c:v>
                </c:pt>
                <c:pt idx="272">
                  <c:v>3.0148336631347289E-5</c:v>
                </c:pt>
                <c:pt idx="273">
                  <c:v>3.0721496474457878E-5</c:v>
                </c:pt>
                <c:pt idx="274">
                  <c:v>3.1293549738322457E-5</c:v>
                </c:pt>
                <c:pt idx="275">
                  <c:v>3.1864346687022472E-5</c:v>
                </c:pt>
                <c:pt idx="276">
                  <c:v>3.2433749158806482E-5</c:v>
                </c:pt>
                <c:pt idx="277">
                  <c:v>3.3001629509909347E-5</c:v>
                </c:pt>
                <c:pt idx="278">
                  <c:v>3.3567869667231023E-5</c:v>
                </c:pt>
                <c:pt idx="279">
                  <c:v>3.4132360277641492E-5</c:v>
                </c:pt>
                <c:pt idx="280">
                  <c:v>3.4694999943126588E-5</c:v>
                </c:pt>
                <c:pt idx="281">
                  <c:v>3.5255694532266097E-5</c:v>
                </c:pt>
                <c:pt idx="282">
                  <c:v>3.5814356559656495E-5</c:v>
                </c:pt>
                <c:pt idx="283">
                  <c:v>3.6370904625876797E-5</c:v>
                </c:pt>
                <c:pt idx="284">
                  <c:v>3.692526291146158E-5</c:v>
                </c:pt>
                <c:pt idx="285">
                  <c:v>3.7477360719104842E-5</c:v>
                </c:pt>
                <c:pt idx="286">
                  <c:v>3.8027132058986224E-5</c:v>
                </c:pt>
                <c:pt idx="287">
                  <c:v>3.8574515272697232E-5</c:v>
                </c:pt>
                <c:pt idx="288">
                  <c:v>3.9119452691759678E-5</c:v>
                </c:pt>
                <c:pt idx="289">
                  <c:v>3.9661890327182237E-5</c:v>
                </c:pt>
                <c:pt idx="290">
                  <c:v>4.0201777586898439E-5</c:v>
                </c:pt>
                <c:pt idx="291">
                  <c:v>4.0739067018280944E-5</c:v>
                </c:pt>
                <c:pt idx="292">
                  <c:v>4.1273714073235413E-5</c:v>
                </c:pt>
                <c:pt idx="293">
                  <c:v>4.1805676893649859E-5</c:v>
                </c:pt>
                <c:pt idx="294">
                  <c:v>4.2334916115216075E-5</c:v>
                </c:pt>
                <c:pt idx="295">
                  <c:v>4.28613946878522E-5</c:v>
                </c:pt>
                <c:pt idx="296">
                  <c:v>4.3385077711143183E-5</c:v>
                </c:pt>
                <c:pt idx="297">
                  <c:v>4.3905932283382614E-5</c:v>
                </c:pt>
                <c:pt idx="298">
                  <c:v>4.4423927362946598E-5</c:v>
                </c:pt>
                <c:pt idx="299">
                  <c:v>4.493903364086126E-5</c:v>
                </c:pt>
                <c:pt idx="300">
                  <c:v>4.5451223423542073E-5</c:v>
                </c:pt>
                <c:pt idx="301">
                  <c:v>4.5960470524785449E-5</c:v>
                </c:pt>
                <c:pt idx="302">
                  <c:v>4.6466750166186282E-5</c:v>
                </c:pt>
                <c:pt idx="303">
                  <c:v>4.6970038885236156E-5</c:v>
                </c:pt>
                <c:pt idx="304">
                  <c:v>4.7470314450430265E-5</c:v>
                </c:pt>
                <c:pt idx="305">
                  <c:v>4.7967555782776718E-5</c:v>
                </c:pt>
                <c:pt idx="306">
                  <c:v>4.8461742883159538E-5</c:v>
                </c:pt>
                <c:pt idx="307">
                  <c:v>4.8952856765059501E-5</c:v>
                </c:pt>
                <c:pt idx="308">
                  <c:v>4.9440879392183504E-5</c:v>
                </c:pt>
                <c:pt idx="309">
                  <c:v>4.9925793620595016E-5</c:v>
                </c:pt>
                <c:pt idx="310">
                  <c:v>5.0407583144976081E-5</c:v>
                </c:pt>
                <c:pt idx="311">
                  <c:v>5.0886232448684731E-5</c:v>
                </c:pt>
                <c:pt idx="312">
                  <c:v>5.1361726757302679E-5</c:v>
                </c:pt>
                <c:pt idx="313">
                  <c:v>5.1834051995395245E-5</c:v>
                </c:pt>
                <c:pt idx="314">
                  <c:v>5.23031947462302E-5</c:v>
                </c:pt>
                <c:pt idx="315">
                  <c:v>5.2769142214224489E-5</c:v>
                </c:pt>
                <c:pt idx="316">
                  <c:v>5.3231882189908234E-5</c:v>
                </c:pt>
                <c:pt idx="317">
                  <c:v>5.3691403017213194E-5</c:v>
                </c:pt>
                <c:pt idx="318">
                  <c:v>5.4147693562909722E-5</c:v>
                </c:pt>
                <c:pt idx="319">
                  <c:v>5.4600743188030958E-5</c:v>
                </c:pt>
                <c:pt idx="320">
                  <c:v>5.5050541721136458E-5</c:v>
                </c:pt>
                <c:pt idx="321">
                  <c:v>5.5497079433280307E-5</c:v>
                </c:pt>
                <c:pt idx="322">
                  <c:v>5.594034701455893E-5</c:v>
                </c:pt>
                <c:pt idx="323">
                  <c:v>5.6380335552125113E-5</c:v>
                </c:pt>
                <c:pt idx="324">
                  <c:v>5.6817036509562871E-5</c:v>
                </c:pt>
                <c:pt idx="325">
                  <c:v>5.7250441707527145E-5</c:v>
                </c:pt>
                <c:pt idx="326">
                  <c:v>5.768054330555942E-5</c:v>
                </c:pt>
                <c:pt idx="327">
                  <c:v>5.8107333784997327E-5</c:v>
                </c:pt>
                <c:pt idx="328">
                  <c:v>5.8530805932903087E-5</c:v>
                </c:pt>
                <c:pt idx="329">
                  <c:v>5.895095282694113E-5</c:v>
                </c:pt>
                <c:pt idx="330">
                  <c:v>5.9367767821140675E-5</c:v>
                </c:pt>
                <c:pt idx="331">
                  <c:v>5.9781244532483857E-5</c:v>
                </c:pt>
                <c:pt idx="332">
                  <c:v>6.0191376828264603E-5</c:v>
                </c:pt>
                <c:pt idx="333">
                  <c:v>6.0598158814167598E-5</c:v>
                </c:pt>
                <c:pt idx="334">
                  <c:v>6.1001584823020056E-5</c:v>
                </c:pt>
                <c:pt idx="335">
                  <c:v>6.1401649404173005E-5</c:v>
                </c:pt>
                <c:pt idx="336">
                  <c:v>6.1798347313471514E-5</c:v>
                </c:pt>
                <c:pt idx="337">
                  <c:v>6.2191673503776446E-5</c:v>
                </c:pt>
                <c:pt idx="338">
                  <c:v>6.2581623116003107E-5</c:v>
                </c:pt>
                <c:pt idx="339">
                  <c:v>6.296819147064416E-5</c:v>
                </c:pt>
                <c:pt idx="340">
                  <c:v>6.3351374059747068E-5</c:v>
                </c:pt>
                <c:pt idx="341">
                  <c:v>6.3731166539317889E-5</c:v>
                </c:pt>
                <c:pt idx="342">
                  <c:v>6.4107564722125672E-5</c:v>
                </c:pt>
                <c:pt idx="343">
                  <c:v>6.4480564570882834E-5</c:v>
                </c:pt>
                <c:pt idx="344">
                  <c:v>6.4850162191779569E-5</c:v>
                </c:pt>
                <c:pt idx="345">
                  <c:v>6.5216353828350483E-5</c:v>
                </c:pt>
                <c:pt idx="346">
                  <c:v>6.5579135855654516E-5</c:v>
                </c:pt>
                <c:pt idx="347">
                  <c:v>6.5938504774749388E-5</c:v>
                </c:pt>
                <c:pt idx="348">
                  <c:v>6.6294457207443711E-5</c:v>
                </c:pt>
                <c:pt idx="349">
                  <c:v>6.6646989891310521E-5</c:v>
                </c:pt>
                <c:pt idx="350">
                  <c:v>6.699609967494761E-5</c:v>
                </c:pt>
                <c:pt idx="351">
                  <c:v>6.7341783513470363E-5</c:v>
                </c:pt>
                <c:pt idx="352">
                  <c:v>6.7684038464224235E-5</c:v>
                </c:pt>
                <c:pt idx="353">
                  <c:v>6.8022861682704417E-5</c:v>
                </c:pt>
                <c:pt idx="354">
                  <c:v>6.8358250418671461E-5</c:v>
                </c:pt>
                <c:pt idx="355">
                  <c:v>6.869020201245171E-5</c:v>
                </c:pt>
                <c:pt idx="356">
                  <c:v>6.9018713891413021E-5</c:v>
                </c:pt>
                <c:pt idx="357">
                  <c:v>6.9343783566605673E-5</c:v>
                </c:pt>
                <c:pt idx="358">
                  <c:v>6.9665408629559922E-5</c:v>
                </c:pt>
                <c:pt idx="359">
                  <c:v>6.9983586749231976E-5</c:v>
                </c:pt>
                <c:pt idx="360">
                  <c:v>7.0298315669090175E-5</c:v>
                </c:pt>
                <c:pt idx="361">
                  <c:v>7.0609593204334274E-5</c:v>
                </c:pt>
                <c:pt idx="362">
                  <c:v>7.0917417239240688E-5</c:v>
                </c:pt>
                <c:pt idx="363">
                  <c:v>7.1221785724627574E-5</c:v>
                </c:pt>
                <c:pt idx="364">
                  <c:v>7.1522696675433065E-5</c:v>
                </c:pt>
                <c:pt idx="365">
                  <c:v>7.1820148168401214E-5</c:v>
                </c:pt>
                <c:pt idx="366">
                  <c:v>7.2114138339870207E-5</c:v>
                </c:pt>
                <c:pt idx="367">
                  <c:v>7.2404665383657494E-5</c:v>
                </c:pt>
                <c:pt idx="368">
                  <c:v>7.2691727549037291E-5</c:v>
                </c:pt>
                <c:pt idx="369">
                  <c:v>7.2975323138805575E-5</c:v>
                </c:pt>
                <c:pt idx="370">
                  <c:v>7.325545050742847E-5</c:v>
                </c:pt>
                <c:pt idx="371">
                  <c:v>7.353210805926996E-5</c:v>
                </c:pt>
                <c:pt idx="372">
                  <c:v>7.3805294246894932E-5</c:v>
                </c:pt>
                <c:pt idx="373">
                  <c:v>7.4075007569444012E-5</c:v>
                </c:pt>
                <c:pt idx="374">
                  <c:v>7.4341246571076963E-5</c:v>
                </c:pt>
                <c:pt idx="375">
                  <c:v>7.4604009839480961E-5</c:v>
                </c:pt>
                <c:pt idx="376">
                  <c:v>7.4863296004440988E-5</c:v>
                </c:pt>
                <c:pt idx="377">
                  <c:v>7.5119103736469552E-5</c:v>
                </c:pt>
                <c:pt idx="378">
                  <c:v>7.537143174549265E-5</c:v>
                </c:pt>
                <c:pt idx="379">
                  <c:v>7.5620278779589621E-5</c:v>
                </c:pt>
                <c:pt idx="380">
                  <c:v>7.586564362378428E-5</c:v>
                </c:pt>
                <c:pt idx="381">
                  <c:v>7.6107525098885253E-5</c:v>
                </c:pt>
                <c:pt idx="382">
                  <c:v>7.6345922060372934E-5</c:v>
                </c:pt>
                <c:pt idx="383">
                  <c:v>7.658083339733125E-5</c:v>
                </c:pt>
                <c:pt idx="384">
                  <c:v>7.681225803142218E-5</c:v>
                </c:pt>
                <c:pt idx="385">
                  <c:v>7.7040194915901136E-5</c:v>
                </c:pt>
                <c:pt idx="386">
                  <c:v>7.7264643034671352E-5</c:v>
                </c:pt>
                <c:pt idx="387">
                  <c:v>7.7485601401375661E-5</c:v>
                </c:pt>
                <c:pt idx="388">
                  <c:v>7.7703069058524102E-5</c:v>
                </c:pt>
                <c:pt idx="389">
                  <c:v>7.7917045076655698E-5</c:v>
                </c:pt>
                <c:pt idx="390">
                  <c:v>7.8127528553532965E-5</c:v>
                </c:pt>
                <c:pt idx="391">
                  <c:v>7.8334518613368042E-5</c:v>
                </c:pt>
                <c:pt idx="392">
                  <c:v>7.8538014406078583E-5</c:v>
                </c:pt>
                <c:pt idx="393">
                  <c:v>7.8738015106572776E-5</c:v>
                </c:pt>
                <c:pt idx="394">
                  <c:v>7.8934519914061876E-5</c:v>
                </c:pt>
                <c:pt idx="395">
                  <c:v>7.9127528051399349E-5</c:v>
                </c:pt>
                <c:pt idx="396">
                  <c:v>7.9317038764445456E-5</c:v>
                </c:pt>
                <c:pt idx="397">
                  <c:v>7.9503051321456173E-5</c:v>
                </c:pt>
                <c:pt idx="398">
                  <c:v>7.9685565012495809E-5</c:v>
                </c:pt>
                <c:pt idx="399">
                  <c:v>7.986457914887196E-5</c:v>
                </c:pt>
                <c:pt idx="400">
                  <c:v>8.00400930625923E-5</c:v>
                </c:pt>
                <c:pt idx="401">
                  <c:v>8.0212106105841965E-5</c:v>
                </c:pt>
                <c:pt idx="402">
                  <c:v>8.0380617650481406E-5</c:v>
                </c:pt>
                <c:pt idx="403">
                  <c:v>8.0545627087562997E-5</c:v>
                </c:pt>
                <c:pt idx="404">
                  <c:v>8.0707133826866647E-5</c:v>
                </c:pt>
                <c:pt idx="405">
                  <c:v>8.086513729645294E-5</c:v>
                </c:pt>
                <c:pt idx="406">
                  <c:v>8.101963694223381E-5</c:v>
                </c:pt>
                <c:pt idx="407">
                  <c:v>8.11706322275595E-5</c:v>
                </c:pt>
                <c:pt idx="408">
                  <c:v>8.1318122632821713E-5</c:v>
                </c:pt>
                <c:pt idx="409">
                  <c:v>8.146210765507214E-5</c:v>
                </c:pt>
                <c:pt idx="410">
                  <c:v>8.1602586807655821E-5</c:v>
                </c:pt>
                <c:pt idx="411">
                  <c:v>8.1739559619858996E-5</c:v>
                </c:pt>
                <c:pt idx="412">
                  <c:v>8.1873025636570727E-5</c:v>
                </c:pt>
                <c:pt idx="413">
                  <c:v>8.200298441795799E-5</c:v>
                </c:pt>
                <c:pt idx="414">
                  <c:v>8.2129435539153651E-5</c:v>
                </c:pt>
                <c:pt idx="415">
                  <c:v>8.2252378589957193E-5</c:v>
                </c:pt>
                <c:pt idx="416">
                  <c:v>8.2371813174547326E-5</c:v>
                </c:pt>
                <c:pt idx="417">
                  <c:v>8.2487738911206647E-5</c:v>
                </c:pt>
                <c:pt idx="418">
                  <c:v>8.2600155432057269E-5</c:v>
                </c:pt>
                <c:pt idx="419">
                  <c:v>8.2709062382808023E-5</c:v>
                </c:pt>
                <c:pt idx="420">
                  <c:v>8.281445942251202E-5</c:v>
                </c:pt>
                <c:pt idx="421">
                  <c:v>8.2916346223334565E-5</c:v>
                </c:pt>
                <c:pt idx="422">
                  <c:v>8.3014722470331473E-5</c:v>
                </c:pt>
                <c:pt idx="423">
                  <c:v>8.3109587861237004E-5</c:v>
                </c:pt>
                <c:pt idx="424">
                  <c:v>8.3200942106261252E-5</c:v>
                </c:pt>
                <c:pt idx="425">
                  <c:v>8.3288784927897059E-5</c:v>
                </c:pt>
                <c:pt idx="426">
                  <c:v>8.3373116060735786E-5</c:v>
                </c:pt>
                <c:pt idx="427">
                  <c:v>8.3453935251291995E-5</c:v>
                </c:pt>
                <c:pt idx="428">
                  <c:v>8.3531242257836645E-5</c:v>
                </c:pt>
                <c:pt idx="429">
                  <c:v>8.3605036850238786E-5</c:v>
                </c:pt>
                <c:pt idx="430">
                  <c:v>8.3675318809815327E-5</c:v>
                </c:pt>
                <c:pt idx="431">
                  <c:v>8.3742087929188913E-5</c:v>
                </c:pt>
                <c:pt idx="432">
                  <c:v>8.3805344012153563E-5</c:v>
                </c:pt>
                <c:pt idx="433">
                  <c:v>8.3865086873548053E-5</c:v>
                </c:pt>
                <c:pt idx="434">
                  <c:v>8.3921316339136714E-5</c:v>
                </c:pt>
                <c:pt idx="435">
                  <c:v>8.3974032245497741E-5</c:v>
                </c:pt>
                <c:pt idx="436">
                  <c:v>8.4023234439918628E-5</c:v>
                </c:pt>
                <c:pt idx="437">
                  <c:v>8.4068922780298824E-5</c:v>
                </c:pt>
                <c:pt idx="438">
                  <c:v>8.411109713505916E-5</c:v>
                </c:pt>
                <c:pt idx="439">
                  <c:v>8.4149757383058637E-5</c:v>
                </c:pt>
                <c:pt idx="440">
                  <c:v>8.4184903413517422E-5</c:v>
                </c:pt>
                <c:pt idx="441">
                  <c:v>8.4216535125947048E-5</c:v>
                </c:pt>
                <c:pt idx="442">
                  <c:v>8.4244652430086859E-5</c:v>
                </c:pt>
                <c:pt idx="443">
                  <c:v>8.4269255245847356E-5</c:v>
                </c:pt>
                <c:pt idx="444">
                  <c:v>8.4290343503259617E-5</c:v>
                </c:pt>
                <c:pt idx="445">
                  <c:v>8.4307917142431598E-5</c:v>
                </c:pt>
                <c:pt idx="446">
                  <c:v>8.4321976113510449E-5</c:v>
                </c:pt>
                <c:pt idx="447">
                  <c:v>8.4332520376651185E-5</c:v>
                </c:pt>
                <c:pt idx="448">
                  <c:v>8.4339549901991937E-5</c:v>
                </c:pt>
                <c:pt idx="449">
                  <c:v>8.4343064669635128E-5</c:v>
                </c:pt>
                <c:pt idx="450">
                  <c:v>8.4343064669635128E-5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915678197503104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7'!$I$54:$I$684</c:f>
              <c:numCache>
                <c:formatCode>General</c:formatCode>
                <c:ptCount val="631"/>
                <c:pt idx="0">
                  <c:v>0</c:v>
                </c:pt>
                <c:pt idx="1">
                  <c:v>64.360278070864226</c:v>
                </c:pt>
                <c:pt idx="2">
                  <c:v>128.72055614172845</c:v>
                </c:pt>
                <c:pt idx="3">
                  <c:v>193.08083421259266</c:v>
                </c:pt>
                <c:pt idx="4">
                  <c:v>257.4411122834569</c:v>
                </c:pt>
                <c:pt idx="5">
                  <c:v>321.80139035432109</c:v>
                </c:pt>
                <c:pt idx="6">
                  <c:v>386.16166842518533</c:v>
                </c:pt>
                <c:pt idx="7">
                  <c:v>450.52194649604951</c:v>
                </c:pt>
                <c:pt idx="8">
                  <c:v>514.88222456691369</c:v>
                </c:pt>
                <c:pt idx="9">
                  <c:v>579.24250263777787</c:v>
                </c:pt>
                <c:pt idx="10">
                  <c:v>643.60278070864206</c:v>
                </c:pt>
                <c:pt idx="11">
                  <c:v>707.96305877950624</c:v>
                </c:pt>
                <c:pt idx="12">
                  <c:v>772.32333685037065</c:v>
                </c:pt>
                <c:pt idx="13">
                  <c:v>836.68361492123483</c:v>
                </c:pt>
                <c:pt idx="14">
                  <c:v>901.04389299209913</c:v>
                </c:pt>
                <c:pt idx="15">
                  <c:v>965.40417106296343</c:v>
                </c:pt>
                <c:pt idx="16">
                  <c:v>1029.7644491338276</c:v>
                </c:pt>
                <c:pt idx="17">
                  <c:v>1094.1247272046919</c:v>
                </c:pt>
                <c:pt idx="18">
                  <c:v>1158.4850052755562</c:v>
                </c:pt>
                <c:pt idx="19">
                  <c:v>1222.8452833464203</c:v>
                </c:pt>
                <c:pt idx="20">
                  <c:v>1287.2055614172846</c:v>
                </c:pt>
                <c:pt idx="21">
                  <c:v>1351.5658394881489</c:v>
                </c:pt>
                <c:pt idx="22">
                  <c:v>1415.9261175590132</c:v>
                </c:pt>
                <c:pt idx="23">
                  <c:v>1480.2863956298775</c:v>
                </c:pt>
                <c:pt idx="24">
                  <c:v>1544.6466737007418</c:v>
                </c:pt>
                <c:pt idx="25">
                  <c:v>1609.0069517716061</c:v>
                </c:pt>
                <c:pt idx="26">
                  <c:v>1673.3672298424704</c:v>
                </c:pt>
                <c:pt idx="27">
                  <c:v>1737.7275079133346</c:v>
                </c:pt>
                <c:pt idx="28">
                  <c:v>1802.0877859841987</c:v>
                </c:pt>
                <c:pt idx="29">
                  <c:v>1866.4480640550632</c:v>
                </c:pt>
                <c:pt idx="30">
                  <c:v>1930.8083421259273</c:v>
                </c:pt>
                <c:pt idx="31">
                  <c:v>1995.1686201967916</c:v>
                </c:pt>
                <c:pt idx="32">
                  <c:v>2059.5288982676561</c:v>
                </c:pt>
                <c:pt idx="33">
                  <c:v>2123.8891763385204</c:v>
                </c:pt>
                <c:pt idx="34">
                  <c:v>2188.2494544093847</c:v>
                </c:pt>
                <c:pt idx="35">
                  <c:v>2252.609732480249</c:v>
                </c:pt>
                <c:pt idx="36">
                  <c:v>2316.9700105511129</c:v>
                </c:pt>
                <c:pt idx="37">
                  <c:v>2381.3302886219776</c:v>
                </c:pt>
                <c:pt idx="38">
                  <c:v>2445.6905666928419</c:v>
                </c:pt>
                <c:pt idx="39">
                  <c:v>2510.0508447637058</c:v>
                </c:pt>
                <c:pt idx="40">
                  <c:v>2574.4111228345696</c:v>
                </c:pt>
                <c:pt idx="41">
                  <c:v>2638.7714009054334</c:v>
                </c:pt>
                <c:pt idx="42">
                  <c:v>2703.1316789762977</c:v>
                </c:pt>
                <c:pt idx="43">
                  <c:v>2767.491957047162</c:v>
                </c:pt>
                <c:pt idx="44">
                  <c:v>2831.8522351180259</c:v>
                </c:pt>
                <c:pt idx="45">
                  <c:v>2896.2125131888897</c:v>
                </c:pt>
                <c:pt idx="46">
                  <c:v>2960.572791259754</c:v>
                </c:pt>
                <c:pt idx="47">
                  <c:v>3024.9330693306179</c:v>
                </c:pt>
                <c:pt idx="48">
                  <c:v>3089.2933474014817</c:v>
                </c:pt>
                <c:pt idx="49">
                  <c:v>3153.6536254723455</c:v>
                </c:pt>
                <c:pt idx="50">
                  <c:v>3218.0139035432098</c:v>
                </c:pt>
                <c:pt idx="51">
                  <c:v>3282.3741816140737</c:v>
                </c:pt>
                <c:pt idx="52">
                  <c:v>3346.734459684938</c:v>
                </c:pt>
                <c:pt idx="53">
                  <c:v>3411.0947377558018</c:v>
                </c:pt>
                <c:pt idx="54">
                  <c:v>3475.4550158266657</c:v>
                </c:pt>
                <c:pt idx="55">
                  <c:v>3539.81529389753</c:v>
                </c:pt>
                <c:pt idx="56">
                  <c:v>3604.1755719683938</c:v>
                </c:pt>
                <c:pt idx="57">
                  <c:v>3668.5358500392576</c:v>
                </c:pt>
                <c:pt idx="58">
                  <c:v>3732.8961281101215</c:v>
                </c:pt>
                <c:pt idx="59">
                  <c:v>3797.2564061809858</c:v>
                </c:pt>
                <c:pt idx="60">
                  <c:v>3861.6166842518496</c:v>
                </c:pt>
                <c:pt idx="61">
                  <c:v>3925.9769623227135</c:v>
                </c:pt>
                <c:pt idx="62">
                  <c:v>3990.3372403935778</c:v>
                </c:pt>
                <c:pt idx="63">
                  <c:v>4054.6975184644416</c:v>
                </c:pt>
                <c:pt idx="64">
                  <c:v>4119.0577965353059</c:v>
                </c:pt>
                <c:pt idx="65">
                  <c:v>4183.4180746061693</c:v>
                </c:pt>
                <c:pt idx="66">
                  <c:v>4247.7783526770336</c:v>
                </c:pt>
                <c:pt idx="67">
                  <c:v>4312.1386307478979</c:v>
                </c:pt>
                <c:pt idx="68">
                  <c:v>4376.4989088187613</c:v>
                </c:pt>
                <c:pt idx="69">
                  <c:v>4440.8591868896256</c:v>
                </c:pt>
                <c:pt idx="70">
                  <c:v>4505.2194649604889</c:v>
                </c:pt>
                <c:pt idx="71">
                  <c:v>4569.5797430313532</c:v>
                </c:pt>
                <c:pt idx="72">
                  <c:v>4633.9400211022175</c:v>
                </c:pt>
                <c:pt idx="73">
                  <c:v>4698.3002991730818</c:v>
                </c:pt>
                <c:pt idx="74">
                  <c:v>4762.6605772439461</c:v>
                </c:pt>
                <c:pt idx="75">
                  <c:v>4827.0208553148095</c:v>
                </c:pt>
                <c:pt idx="76">
                  <c:v>4891.3811333856738</c:v>
                </c:pt>
                <c:pt idx="77">
                  <c:v>4955.7414114565381</c:v>
                </c:pt>
                <c:pt idx="78">
                  <c:v>5020.1016895274015</c:v>
                </c:pt>
                <c:pt idx="79">
                  <c:v>5084.4619675982658</c:v>
                </c:pt>
                <c:pt idx="80">
                  <c:v>5148.8222456691292</c:v>
                </c:pt>
                <c:pt idx="81">
                  <c:v>5213.1825237399935</c:v>
                </c:pt>
                <c:pt idx="82">
                  <c:v>5277.5428018108578</c:v>
                </c:pt>
                <c:pt idx="83">
                  <c:v>5341.9030798817212</c:v>
                </c:pt>
                <c:pt idx="84">
                  <c:v>5406.2633579525855</c:v>
                </c:pt>
                <c:pt idx="85">
                  <c:v>5470.6236360234498</c:v>
                </c:pt>
                <c:pt idx="86">
                  <c:v>5534.9839140943131</c:v>
                </c:pt>
                <c:pt idx="87">
                  <c:v>5599.3441921651774</c:v>
                </c:pt>
                <c:pt idx="88">
                  <c:v>5663.7044702360417</c:v>
                </c:pt>
                <c:pt idx="89">
                  <c:v>5728.0647483069051</c:v>
                </c:pt>
                <c:pt idx="90">
                  <c:v>5792.4250263777694</c:v>
                </c:pt>
                <c:pt idx="91">
                  <c:v>5856.7853044486328</c:v>
                </c:pt>
                <c:pt idx="92">
                  <c:v>5921.145582519498</c:v>
                </c:pt>
                <c:pt idx="93">
                  <c:v>5985.5058605903614</c:v>
                </c:pt>
                <c:pt idx="94">
                  <c:v>6049.8661386612248</c:v>
                </c:pt>
                <c:pt idx="95">
                  <c:v>6114.2264167320891</c:v>
                </c:pt>
                <c:pt idx="96">
                  <c:v>6178.5866948029534</c:v>
                </c:pt>
                <c:pt idx="97">
                  <c:v>6242.9469728738168</c:v>
                </c:pt>
                <c:pt idx="98">
                  <c:v>6307.3072509446811</c:v>
                </c:pt>
                <c:pt idx="99">
                  <c:v>6371.6675290155454</c:v>
                </c:pt>
                <c:pt idx="100">
                  <c:v>6436.0278070864088</c:v>
                </c:pt>
                <c:pt idx="101">
                  <c:v>6500.3880851572731</c:v>
                </c:pt>
                <c:pt idx="102">
                  <c:v>6564.7483632281364</c:v>
                </c:pt>
                <c:pt idx="103">
                  <c:v>6629.1086412990016</c:v>
                </c:pt>
                <c:pt idx="104">
                  <c:v>6693.468919369865</c:v>
                </c:pt>
                <c:pt idx="105">
                  <c:v>6757.8291974407284</c:v>
                </c:pt>
                <c:pt idx="106">
                  <c:v>6822.1894755115936</c:v>
                </c:pt>
                <c:pt idx="107">
                  <c:v>6886.549753582457</c:v>
                </c:pt>
                <c:pt idx="108">
                  <c:v>6950.9100316533204</c:v>
                </c:pt>
                <c:pt idx="109">
                  <c:v>7015.2703097241847</c:v>
                </c:pt>
                <c:pt idx="110">
                  <c:v>7079.630587795049</c:v>
                </c:pt>
                <c:pt idx="111">
                  <c:v>7143.9908658659133</c:v>
                </c:pt>
                <c:pt idx="112">
                  <c:v>7208.3511439367776</c:v>
                </c:pt>
                <c:pt idx="113">
                  <c:v>7272.7114220076419</c:v>
                </c:pt>
                <c:pt idx="114">
                  <c:v>7337.0717000785053</c:v>
                </c:pt>
                <c:pt idx="115">
                  <c:v>7401.4319781493696</c:v>
                </c:pt>
                <c:pt idx="116">
                  <c:v>7465.7922562202339</c:v>
                </c:pt>
                <c:pt idx="117">
                  <c:v>7530.1525342910973</c:v>
                </c:pt>
                <c:pt idx="118">
                  <c:v>7594.5128123619606</c:v>
                </c:pt>
                <c:pt idx="119">
                  <c:v>7658.8730904328249</c:v>
                </c:pt>
                <c:pt idx="120">
                  <c:v>7723.2333685036892</c:v>
                </c:pt>
                <c:pt idx="121">
                  <c:v>7787.5936465745535</c:v>
                </c:pt>
                <c:pt idx="122">
                  <c:v>7851.9539246454169</c:v>
                </c:pt>
                <c:pt idx="123">
                  <c:v>7916.3142027162803</c:v>
                </c:pt>
                <c:pt idx="124">
                  <c:v>7980.6744807871446</c:v>
                </c:pt>
                <c:pt idx="125">
                  <c:v>8045.0347588580089</c:v>
                </c:pt>
                <c:pt idx="126">
                  <c:v>8109.3950369288732</c:v>
                </c:pt>
                <c:pt idx="127">
                  <c:v>8173.7553149997366</c:v>
                </c:pt>
                <c:pt idx="128">
                  <c:v>8238.1155930706009</c:v>
                </c:pt>
                <c:pt idx="129">
                  <c:v>8302.4758711414652</c:v>
                </c:pt>
                <c:pt idx="130">
                  <c:v>8366.8361492123295</c:v>
                </c:pt>
                <c:pt idx="131">
                  <c:v>8431.196427283192</c:v>
                </c:pt>
                <c:pt idx="132">
                  <c:v>8495.5567053540562</c:v>
                </c:pt>
                <c:pt idx="133">
                  <c:v>8559.9169834249205</c:v>
                </c:pt>
                <c:pt idx="134">
                  <c:v>8624.2772614957848</c:v>
                </c:pt>
                <c:pt idx="135">
                  <c:v>8688.6375395666491</c:v>
                </c:pt>
                <c:pt idx="136">
                  <c:v>8752.9978176375134</c:v>
                </c:pt>
                <c:pt idx="137">
                  <c:v>8817.3580957083777</c:v>
                </c:pt>
                <c:pt idx="138">
                  <c:v>8881.7183737792402</c:v>
                </c:pt>
                <c:pt idx="139">
                  <c:v>8946.0786518501063</c:v>
                </c:pt>
                <c:pt idx="140">
                  <c:v>9010.4389299209688</c:v>
                </c:pt>
                <c:pt idx="141">
                  <c:v>9074.7992079918331</c:v>
                </c:pt>
                <c:pt idx="142">
                  <c:v>9139.1594860626974</c:v>
                </c:pt>
                <c:pt idx="143">
                  <c:v>9203.5197641335617</c:v>
                </c:pt>
                <c:pt idx="144">
                  <c:v>9267.880042204426</c:v>
                </c:pt>
                <c:pt idx="145">
                  <c:v>9332.2403202752903</c:v>
                </c:pt>
                <c:pt idx="146">
                  <c:v>9396.6005983461528</c:v>
                </c:pt>
                <c:pt idx="147">
                  <c:v>9460.9608764170171</c:v>
                </c:pt>
                <c:pt idx="148">
                  <c:v>9525.3211544878814</c:v>
                </c:pt>
                <c:pt idx="149">
                  <c:v>9589.6814325587457</c:v>
                </c:pt>
                <c:pt idx="150">
                  <c:v>9654.0417106296081</c:v>
                </c:pt>
                <c:pt idx="151">
                  <c:v>9718.4019887004724</c:v>
                </c:pt>
                <c:pt idx="152">
                  <c:v>9782.7622667713367</c:v>
                </c:pt>
                <c:pt idx="153">
                  <c:v>9847.122544842201</c:v>
                </c:pt>
                <c:pt idx="154">
                  <c:v>9911.4828229130635</c:v>
                </c:pt>
                <c:pt idx="155">
                  <c:v>9975.8431009839296</c:v>
                </c:pt>
                <c:pt idx="156">
                  <c:v>10040.203379054792</c:v>
                </c:pt>
                <c:pt idx="157">
                  <c:v>10104.563657125656</c:v>
                </c:pt>
                <c:pt idx="158">
                  <c:v>10168.923935196521</c:v>
                </c:pt>
                <c:pt idx="159">
                  <c:v>10233.284213267385</c:v>
                </c:pt>
                <c:pt idx="160">
                  <c:v>10297.644491338247</c:v>
                </c:pt>
                <c:pt idx="161">
                  <c:v>10362.004769409114</c:v>
                </c:pt>
                <c:pt idx="162">
                  <c:v>10426.365047479978</c:v>
                </c:pt>
                <c:pt idx="163">
                  <c:v>10490.725325550842</c:v>
                </c:pt>
                <c:pt idx="164">
                  <c:v>10555.085603621708</c:v>
                </c:pt>
                <c:pt idx="165">
                  <c:v>10619.445881692573</c:v>
                </c:pt>
                <c:pt idx="166">
                  <c:v>10683.806159763437</c:v>
                </c:pt>
                <c:pt idx="167">
                  <c:v>10748.166437834303</c:v>
                </c:pt>
                <c:pt idx="168">
                  <c:v>10812.526715905169</c:v>
                </c:pt>
                <c:pt idx="169">
                  <c:v>10876.886993976033</c:v>
                </c:pt>
                <c:pt idx="170">
                  <c:v>10941.2472720469</c:v>
                </c:pt>
                <c:pt idx="171">
                  <c:v>11005.607550117764</c:v>
                </c:pt>
                <c:pt idx="172">
                  <c:v>11069.967828188628</c:v>
                </c:pt>
                <c:pt idx="173">
                  <c:v>11134.328106259494</c:v>
                </c:pt>
                <c:pt idx="174">
                  <c:v>11198.688384330359</c:v>
                </c:pt>
                <c:pt idx="175">
                  <c:v>11263.048662401225</c:v>
                </c:pt>
                <c:pt idx="176">
                  <c:v>11327.408940472089</c:v>
                </c:pt>
                <c:pt idx="177">
                  <c:v>11391.769218542955</c:v>
                </c:pt>
                <c:pt idx="178">
                  <c:v>11456.129496613821</c:v>
                </c:pt>
                <c:pt idx="179">
                  <c:v>11520.489774684685</c:v>
                </c:pt>
                <c:pt idx="180">
                  <c:v>11567.505050022753</c:v>
                </c:pt>
                <c:pt idx="181">
                  <c:v>11623.227609862479</c:v>
                </c:pt>
                <c:pt idx="182">
                  <c:v>11678.996876876197</c:v>
                </c:pt>
                <c:pt idx="183">
                  <c:v>11734.812185141505</c:v>
                </c:pt>
                <c:pt idx="184">
                  <c:v>11790.672880800921</c:v>
                </c:pt>
                <c:pt idx="185">
                  <c:v>11846.578321802885</c:v>
                </c:pt>
                <c:pt idx="186">
                  <c:v>11902.52787764906</c:v>
                </c:pt>
                <c:pt idx="187">
                  <c:v>11958.520929147673</c:v>
                </c:pt>
                <c:pt idx="188">
                  <c:v>12014.556868172875</c:v>
                </c:pt>
                <c:pt idx="189">
                  <c:v>12070.635097429798</c:v>
                </c:pt>
                <c:pt idx="190">
                  <c:v>12126.755030225328</c:v>
                </c:pt>
                <c:pt idx="191">
                  <c:v>12182.916090244305</c:v>
                </c:pt>
                <c:pt idx="192">
                  <c:v>12239.117711331111</c:v>
                </c:pt>
                <c:pt idx="193">
                  <c:v>12295.359337276457</c:v>
                </c:pt>
                <c:pt idx="194">
                  <c:v>12351.640421609221</c:v>
                </c:pt>
                <c:pt idx="195">
                  <c:v>12407.960427393273</c:v>
                </c:pt>
                <c:pt idx="196">
                  <c:v>12464.318827029063</c:v>
                </c:pt>
                <c:pt idx="197">
                  <c:v>12520.715102059943</c:v>
                </c:pt>
                <c:pt idx="198">
                  <c:v>12577.148742983036</c:v>
                </c:pt>
                <c:pt idx="199">
                  <c:v>12633.619249064564</c:v>
                </c:pt>
                <c:pt idx="200">
                  <c:v>12690.126128159511</c:v>
                </c:pt>
                <c:pt idx="201">
                  <c:v>12746.668896535508</c:v>
                </c:pt>
                <c:pt idx="202">
                  <c:v>12803.247078700853</c:v>
                </c:pt>
                <c:pt idx="203">
                  <c:v>12859.860207236514</c:v>
                </c:pt>
                <c:pt idx="204">
                  <c:v>12916.507822632071</c:v>
                </c:pt>
                <c:pt idx="205">
                  <c:v>12973.189473125445</c:v>
                </c:pt>
                <c:pt idx="206">
                  <c:v>13029.904714546356</c:v>
                </c:pt>
                <c:pt idx="207">
                  <c:v>13086.653110163381</c:v>
                </c:pt>
                <c:pt idx="208">
                  <c:v>13143.43423053456</c:v>
                </c:pt>
                <c:pt idx="209">
                  <c:v>13200.247653361406</c:v>
                </c:pt>
                <c:pt idx="210">
                  <c:v>13257.092963346304</c:v>
                </c:pt>
                <c:pt idx="211">
                  <c:v>13313.969752053143</c:v>
                </c:pt>
                <c:pt idx="212">
                  <c:v>13370.877617771128</c:v>
                </c:pt>
                <c:pt idx="213">
                  <c:v>13427.816165381733</c:v>
                </c:pt>
                <c:pt idx="214">
                  <c:v>13484.785006228616</c:v>
                </c:pt>
                <c:pt idx="215">
                  <c:v>13541.783757990539</c:v>
                </c:pt>
                <c:pt idx="216">
                  <c:v>13598.812044557115</c:v>
                </c:pt>
                <c:pt idx="217">
                  <c:v>13655.869495907391</c:v>
                </c:pt>
                <c:pt idx="218">
                  <c:v>13712.955747991147</c:v>
                </c:pt>
                <c:pt idx="219">
                  <c:v>13770.070442612847</c:v>
                </c:pt>
                <c:pt idx="220">
                  <c:v>13827.213227318205</c:v>
                </c:pt>
                <c:pt idx="221">
                  <c:v>13884.383755283277</c:v>
                </c:pt>
                <c:pt idx="222">
                  <c:v>13941.581685206022</c:v>
                </c:pt>
                <c:pt idx="223">
                  <c:v>13998.806681200251</c:v>
                </c:pt>
                <c:pt idx="224">
                  <c:v>14056.058412691973</c:v>
                </c:pt>
                <c:pt idx="225">
                  <c:v>14113.33655431797</c:v>
                </c:pt>
                <c:pt idx="226">
                  <c:v>14170.640785826656</c:v>
                </c:pt>
                <c:pt idx="227">
                  <c:v>14227.970791981093</c:v>
                </c:pt>
                <c:pt idx="228">
                  <c:v>14285.326262464127</c:v>
                </c:pt>
                <c:pt idx="229">
                  <c:v>14342.706891785618</c:v>
                </c:pt>
                <c:pt idx="230">
                  <c:v>14400.112379191665</c:v>
                </c:pt>
                <c:pt idx="231">
                  <c:v>14457.542428575836</c:v>
                </c:pt>
                <c:pt idx="232">
                  <c:v>14514.996748392301</c:v>
                </c:pt>
                <c:pt idx="233">
                  <c:v>14572.475051570846</c:v>
                </c:pt>
                <c:pt idx="234">
                  <c:v>14629.977055433734</c:v>
                </c:pt>
                <c:pt idx="235">
                  <c:v>14687.502481614338</c:v>
                </c:pt>
                <c:pt idx="236">
                  <c:v>14745.051055977534</c:v>
                </c:pt>
                <c:pt idx="237">
                  <c:v>14802.622508541794</c:v>
                </c:pt>
                <c:pt idx="238">
                  <c:v>14860.216573402933</c:v>
                </c:pt>
                <c:pt idx="239">
                  <c:v>14917.832988659489</c:v>
                </c:pt>
                <c:pt idx="240">
                  <c:v>14975.471496339691</c:v>
                </c:pt>
                <c:pt idx="241">
                  <c:v>15033.131842329954</c:v>
                </c:pt>
                <c:pt idx="242">
                  <c:v>15090.813776304914</c:v>
                </c:pt>
                <c:pt idx="243">
                  <c:v>15148.517051658906</c:v>
                </c:pt>
                <c:pt idx="244">
                  <c:v>15206.241425438906</c:v>
                </c:pt>
                <c:pt idx="245">
                  <c:v>15263.986658278855</c:v>
                </c:pt>
                <c:pt idx="246">
                  <c:v>15321.75251433538</c:v>
                </c:pt>
                <c:pt idx="247">
                  <c:v>15379.538761224841</c:v>
                </c:pt>
                <c:pt idx="248">
                  <c:v>15437.345169961676</c:v>
                </c:pt>
                <c:pt idx="249">
                  <c:v>15495.171514898055</c:v>
                </c:pt>
                <c:pt idx="250">
                  <c:v>15553.017573664734</c:v>
                </c:pt>
                <c:pt idx="251">
                  <c:v>15610.883127113186</c:v>
                </c:pt>
                <c:pt idx="252">
                  <c:v>15668.76795925887</c:v>
                </c:pt>
                <c:pt idx="253">
                  <c:v>15726.671857225692</c:v>
                </c:pt>
                <c:pt idx="254">
                  <c:v>15784.594611191604</c:v>
                </c:pt>
                <c:pt idx="255">
                  <c:v>15842.536014335281</c:v>
                </c:pt>
                <c:pt idx="256">
                  <c:v>15900.495862783931</c:v>
                </c:pt>
                <c:pt idx="257">
                  <c:v>15958.473955562118</c:v>
                </c:pt>
                <c:pt idx="258">
                  <c:v>16016.470094541653</c:v>
                </c:pt>
                <c:pt idx="259">
                  <c:v>16074.484084392472</c:v>
                </c:pt>
                <c:pt idx="260">
                  <c:v>16132.515732534515</c:v>
                </c:pt>
                <c:pt idx="261">
                  <c:v>16190.564849090584</c:v>
                </c:pt>
                <c:pt idx="262">
                  <c:v>16248.631246840103</c:v>
                </c:pt>
                <c:pt idx="263">
                  <c:v>16306.714741173853</c:v>
                </c:pt>
                <c:pt idx="264">
                  <c:v>16364.815150049566</c:v>
                </c:pt>
                <c:pt idx="265">
                  <c:v>16422.932293948423</c:v>
                </c:pt>
                <c:pt idx="266">
                  <c:v>16481.065995832407</c:v>
                </c:pt>
                <c:pt idx="267">
                  <c:v>16539.216081102502</c:v>
                </c:pt>
                <c:pt idx="268">
                  <c:v>16597.382377557708</c:v>
                </c:pt>
                <c:pt idx="269">
                  <c:v>16655.564715354856</c:v>
                </c:pt>
                <c:pt idx="270">
                  <c:v>16713.762926969237</c:v>
                </c:pt>
                <c:pt idx="271">
                  <c:v>16771.976847155973</c:v>
                </c:pt>
                <c:pt idx="272">
                  <c:v>16830.206312912142</c:v>
                </c:pt>
                <c:pt idx="273">
                  <c:v>16888.451163439669</c:v>
                </c:pt>
                <c:pt idx="274">
                  <c:v>16946.711240108878</c:v>
                </c:pt>
                <c:pt idx="275">
                  <c:v>17004.986386422825</c:v>
                </c:pt>
                <c:pt idx="276">
                  <c:v>17063.276447982247</c:v>
                </c:pt>
                <c:pt idx="277">
                  <c:v>17121.581272451236</c:v>
                </c:pt>
                <c:pt idx="278">
                  <c:v>17179.900709523532</c:v>
                </c:pt>
                <c:pt idx="279">
                  <c:v>17238.234610889496</c:v>
                </c:pt>
                <c:pt idx="280">
                  <c:v>17296.58283020369</c:v>
                </c:pt>
                <c:pt idx="281">
                  <c:v>17354.945223053066</c:v>
                </c:pt>
                <c:pt idx="282">
                  <c:v>17413.321646925811</c:v>
                </c:pt>
                <c:pt idx="283">
                  <c:v>17471.711961180696</c:v>
                </c:pt>
                <c:pt idx="284">
                  <c:v>17530.116027017091</c:v>
                </c:pt>
                <c:pt idx="285">
                  <c:v>17588.533707445466</c:v>
                </c:pt>
                <c:pt idx="286">
                  <c:v>17646.96486725851</c:v>
                </c:pt>
                <c:pt idx="287">
                  <c:v>17705.409373002767</c:v>
                </c:pt>
                <c:pt idx="288">
                  <c:v>17763.867092950772</c:v>
                </c:pt>
                <c:pt idx="289">
                  <c:v>17822.337897073758</c:v>
                </c:pt>
                <c:pt idx="290">
                  <c:v>17880.821657014829</c:v>
                </c:pt>
                <c:pt idx="291">
                  <c:v>17939.318246062667</c:v>
                </c:pt>
                <c:pt idx="292">
                  <c:v>17997.827539125668</c:v>
                </c:pt>
                <c:pt idx="293">
                  <c:v>18056.349412706622</c:v>
                </c:pt>
                <c:pt idx="294">
                  <c:v>18114.88374487781</c:v>
                </c:pt>
                <c:pt idx="295">
                  <c:v>18173.430415256578</c:v>
                </c:pt>
                <c:pt idx="296">
                  <c:v>18231.989304981358</c:v>
                </c:pt>
                <c:pt idx="297">
                  <c:v>18290.560296688112</c:v>
                </c:pt>
                <c:pt idx="298">
                  <c:v>18349.143274487218</c:v>
                </c:pt>
                <c:pt idx="299">
                  <c:v>18407.738123940766</c:v>
                </c:pt>
                <c:pt idx="300">
                  <c:v>18466.344732040296</c:v>
                </c:pt>
                <c:pt idx="301">
                  <c:v>18524.96298718487</c:v>
                </c:pt>
                <c:pt idx="302">
                  <c:v>18583.592779159626</c:v>
                </c:pt>
                <c:pt idx="303">
                  <c:v>18642.233999114615</c:v>
                </c:pt>
                <c:pt idx="304">
                  <c:v>18700.886539544143</c:v>
                </c:pt>
                <c:pt idx="305">
                  <c:v>18759.550294266352</c:v>
                </c:pt>
                <c:pt idx="306">
                  <c:v>18818.225158403257</c:v>
                </c:pt>
                <c:pt idx="307">
                  <c:v>18876.911028361097</c:v>
                </c:pt>
                <c:pt idx="308">
                  <c:v>18935.607801811046</c:v>
                </c:pt>
                <c:pt idx="309">
                  <c:v>18994.315377670271</c:v>
                </c:pt>
                <c:pt idx="310">
                  <c:v>19053.033656083277</c:v>
                </c:pt>
                <c:pt idx="311">
                  <c:v>19111.762538403669</c:v>
                </c:pt>
                <c:pt idx="312">
                  <c:v>19170.501927176163</c:v>
                </c:pt>
                <c:pt idx="313">
                  <c:v>19229.25172611891</c:v>
                </c:pt>
                <c:pt idx="314">
                  <c:v>19288.011840106177</c:v>
                </c:pt>
                <c:pt idx="315">
                  <c:v>19346.782175151307</c:v>
                </c:pt>
                <c:pt idx="316">
                  <c:v>19405.562638389951</c:v>
                </c:pt>
                <c:pt idx="317">
                  <c:v>19464.353138063598</c:v>
                </c:pt>
                <c:pt idx="318">
                  <c:v>19523.153583503452</c:v>
                </c:pt>
                <c:pt idx="319">
                  <c:v>19581.963885114492</c:v>
                </c:pt>
                <c:pt idx="320">
                  <c:v>19640.783954359867</c:v>
                </c:pt>
                <c:pt idx="321">
                  <c:v>19699.61370374553</c:v>
                </c:pt>
                <c:pt idx="322">
                  <c:v>19758.453046805167</c:v>
                </c:pt>
                <c:pt idx="323">
                  <c:v>19817.301898085352</c:v>
                </c:pt>
                <c:pt idx="324">
                  <c:v>19876.160173130957</c:v>
                </c:pt>
                <c:pt idx="325">
                  <c:v>19935.02778847083</c:v>
                </c:pt>
                <c:pt idx="326">
                  <c:v>19993.904661603705</c:v>
                </c:pt>
                <c:pt idx="327">
                  <c:v>20052.790710984333</c:v>
                </c:pt>
                <c:pt idx="328">
                  <c:v>20111.685856009877</c:v>
                </c:pt>
                <c:pt idx="329">
                  <c:v>20170.590017006522</c:v>
                </c:pt>
                <c:pt idx="330">
                  <c:v>20229.503115216292</c:v>
                </c:pt>
                <c:pt idx="331">
                  <c:v>20288.425072784117</c:v>
                </c:pt>
                <c:pt idx="332">
                  <c:v>20347.3558127451</c:v>
                </c:pt>
                <c:pt idx="333">
                  <c:v>20406.295259011993</c:v>
                </c:pt>
                <c:pt idx="334">
                  <c:v>20465.243336362906</c:v>
                </c:pt>
                <c:pt idx="335">
                  <c:v>20524.199970429152</c:v>
                </c:pt>
                <c:pt idx="336">
                  <c:v>20583.165087683406</c:v>
                </c:pt>
                <c:pt idx="337">
                  <c:v>20642.138615427935</c:v>
                </c:pt>
                <c:pt idx="338">
                  <c:v>20701.120481783109</c:v>
                </c:pt>
                <c:pt idx="339">
                  <c:v>20760.110615676072</c:v>
                </c:pt>
                <c:pt idx="340">
                  <c:v>20819.10894682958</c:v>
                </c:pt>
                <c:pt idx="341">
                  <c:v>20878.115405751065</c:v>
                </c:pt>
                <c:pt idx="342">
                  <c:v>20937.129923721812</c:v>
                </c:pt>
                <c:pt idx="343">
                  <c:v>20996.152432786388</c:v>
                </c:pt>
                <c:pt idx="344">
                  <c:v>21055.182865742183</c:v>
                </c:pt>
                <c:pt idx="345">
                  <c:v>21114.221156129155</c:v>
                </c:pt>
                <c:pt idx="346">
                  <c:v>21173.267238219698</c:v>
                </c:pt>
                <c:pt idx="347">
                  <c:v>21232.321047008743</c:v>
                </c:pt>
                <c:pt idx="348">
                  <c:v>21291.38251820394</c:v>
                </c:pt>
                <c:pt idx="349">
                  <c:v>21350.451588216052</c:v>
                </c:pt>
                <c:pt idx="350">
                  <c:v>21409.528194149476</c:v>
                </c:pt>
                <c:pt idx="351">
                  <c:v>21468.612273792929</c:v>
                </c:pt>
                <c:pt idx="352">
                  <c:v>21527.703765610273</c:v>
                </c:pt>
                <c:pt idx="353">
                  <c:v>21586.802608731472</c:v>
                </c:pt>
                <c:pt idx="354">
                  <c:v>21645.908742943742</c:v>
                </c:pt>
                <c:pt idx="355">
                  <c:v>21705.022108682773</c:v>
                </c:pt>
                <c:pt idx="356">
                  <c:v>21764.142647024128</c:v>
                </c:pt>
                <c:pt idx="357">
                  <c:v>21823.270299674794</c:v>
                </c:pt>
                <c:pt idx="358">
                  <c:v>21882.405008964819</c:v>
                </c:pt>
                <c:pt idx="359">
                  <c:v>21941.546717839115</c:v>
                </c:pt>
                <c:pt idx="360">
                  <c:v>22000.695369849363</c:v>
                </c:pt>
                <c:pt idx="361">
                  <c:v>22059.85090914608</c:v>
                </c:pt>
                <c:pt idx="362">
                  <c:v>22119.013280470768</c:v>
                </c:pt>
                <c:pt idx="363">
                  <c:v>22178.182429148208</c:v>
                </c:pt>
                <c:pt idx="364">
                  <c:v>22237.358301078875</c:v>
                </c:pt>
                <c:pt idx="365">
                  <c:v>22296.540842731451</c:v>
                </c:pt>
                <c:pt idx="366">
                  <c:v>22355.730001135482</c:v>
                </c:pt>
                <c:pt idx="367">
                  <c:v>22414.925723874116</c:v>
                </c:pt>
                <c:pt idx="368">
                  <c:v>22474.127959076963</c:v>
                </c:pt>
                <c:pt idx="369">
                  <c:v>22533.336655413095</c:v>
                </c:pt>
                <c:pt idx="370">
                  <c:v>22592.551762084098</c:v>
                </c:pt>
                <c:pt idx="371">
                  <c:v>22651.773228817252</c:v>
                </c:pt>
                <c:pt idx="372">
                  <c:v>22711.001005858849</c:v>
                </c:pt>
                <c:pt idx="373">
                  <c:v>22770.235043967568</c:v>
                </c:pt>
                <c:pt idx="374">
                  <c:v>22829.475294407945</c:v>
                </c:pt>
                <c:pt idx="375">
                  <c:v>22888.721708943987</c:v>
                </c:pt>
                <c:pt idx="376">
                  <c:v>22947.974239832845</c:v>
                </c:pt>
                <c:pt idx="377">
                  <c:v>23007.232839818596</c:v>
                </c:pt>
                <c:pt idx="378">
                  <c:v>23066.497462126092</c:v>
                </c:pt>
                <c:pt idx="379">
                  <c:v>23125.768060454961</c:v>
                </c:pt>
                <c:pt idx="380">
                  <c:v>23185.044588973629</c:v>
                </c:pt>
                <c:pt idx="381">
                  <c:v>23244.327002313465</c:v>
                </c:pt>
                <c:pt idx="382">
                  <c:v>23303.615255563014</c:v>
                </c:pt>
                <c:pt idx="383">
                  <c:v>23362.909304262321</c:v>
                </c:pt>
                <c:pt idx="384">
                  <c:v>23422.209104397301</c:v>
                </c:pt>
                <c:pt idx="385">
                  <c:v>23481.514612394229</c:v>
                </c:pt>
                <c:pt idx="386">
                  <c:v>23540.825785114306</c:v>
                </c:pt>
                <c:pt idx="387">
                  <c:v>23600.142579848296</c:v>
                </c:pt>
                <c:pt idx="388">
                  <c:v>23659.464954311243</c:v>
                </c:pt>
                <c:pt idx="389">
                  <c:v>23718.792866637246</c:v>
                </c:pt>
                <c:pt idx="390">
                  <c:v>23778.126275374372</c:v>
                </c:pt>
                <c:pt idx="391">
                  <c:v>23837.465139479566</c:v>
                </c:pt>
                <c:pt idx="392">
                  <c:v>23896.809418313671</c:v>
                </c:pt>
                <c:pt idx="393">
                  <c:v>23956.159071636535</c:v>
                </c:pt>
                <c:pt idx="394">
                  <c:v>24015.514059602159</c:v>
                </c:pt>
                <c:pt idx="395">
                  <c:v>24074.874342753938</c:v>
                </c:pt>
                <c:pt idx="396">
                  <c:v>24134.239882019931</c:v>
                </c:pt>
                <c:pt idx="397">
                  <c:v>24193.610638708276</c:v>
                </c:pt>
                <c:pt idx="398">
                  <c:v>24252.986574502578</c:v>
                </c:pt>
                <c:pt idx="399">
                  <c:v>24312.367651457422</c:v>
                </c:pt>
                <c:pt idx="400">
                  <c:v>24371.753831993938</c:v>
                </c:pt>
                <c:pt idx="401">
                  <c:v>24431.145078895428</c:v>
                </c:pt>
                <c:pt idx="402">
                  <c:v>24490.541355303041</c:v>
                </c:pt>
                <c:pt idx="403">
                  <c:v>24549.942624711526</c:v>
                </c:pt>
                <c:pt idx="404">
                  <c:v>24609.348850965038</c:v>
                </c:pt>
                <c:pt idx="405">
                  <c:v>24668.759998253005</c:v>
                </c:pt>
                <c:pt idx="406">
                  <c:v>24728.176031106064</c:v>
                </c:pt>
                <c:pt idx="407">
                  <c:v>24787.596914392005</c:v>
                </c:pt>
                <c:pt idx="408">
                  <c:v>24847.022613311852</c:v>
                </c:pt>
                <c:pt idx="409">
                  <c:v>24906.453093395947</c:v>
                </c:pt>
                <c:pt idx="410">
                  <c:v>24965.88832050006</c:v>
                </c:pt>
                <c:pt idx="411">
                  <c:v>25025.328260801638</c:v>
                </c:pt>
                <c:pt idx="412">
                  <c:v>25084.772880796034</c:v>
                </c:pt>
                <c:pt idx="413">
                  <c:v>25144.222147292814</c:v>
                </c:pt>
                <c:pt idx="414">
                  <c:v>25203.676027412108</c:v>
                </c:pt>
                <c:pt idx="415">
                  <c:v>25263.134488581021</c:v>
                </c:pt>
                <c:pt idx="416">
                  <c:v>25322.597498530111</c:v>
                </c:pt>
                <c:pt idx="417">
                  <c:v>25382.065025289838</c:v>
                </c:pt>
                <c:pt idx="418">
                  <c:v>25441.53703718718</c:v>
                </c:pt>
                <c:pt idx="419">
                  <c:v>25501.01350284219</c:v>
                </c:pt>
                <c:pt idx="420">
                  <c:v>25560.494391164651</c:v>
                </c:pt>
                <c:pt idx="421">
                  <c:v>25619.97967135076</c:v>
                </c:pt>
                <c:pt idx="422">
                  <c:v>25679.46931287989</c:v>
                </c:pt>
                <c:pt idx="423">
                  <c:v>25738.963285511345</c:v>
                </c:pt>
                <c:pt idx="424">
                  <c:v>25798.461559281182</c:v>
                </c:pt>
                <c:pt idx="425">
                  <c:v>25857.9641044991</c:v>
                </c:pt>
                <c:pt idx="426">
                  <c:v>25917.470891745321</c:v>
                </c:pt>
                <c:pt idx="427">
                  <c:v>25976.981891867566</c:v>
                </c:pt>
                <c:pt idx="428">
                  <c:v>26036.497075978012</c:v>
                </c:pt>
                <c:pt idx="429">
                  <c:v>26096.016415450365</c:v>
                </c:pt>
                <c:pt idx="430">
                  <c:v>26155.539881916895</c:v>
                </c:pt>
                <c:pt idx="431">
                  <c:v>26215.06744726557</c:v>
                </c:pt>
                <c:pt idx="432">
                  <c:v>26274.599083637178</c:v>
                </c:pt>
                <c:pt idx="433">
                  <c:v>26334.134763422539</c:v>
                </c:pt>
                <c:pt idx="434">
                  <c:v>26393.674459259713</c:v>
                </c:pt>
                <c:pt idx="435">
                  <c:v>26453.218144031252</c:v>
                </c:pt>
                <c:pt idx="436">
                  <c:v>26512.765790861526</c:v>
                </c:pt>
                <c:pt idx="437">
                  <c:v>26572.31737311402</c:v>
                </c:pt>
                <c:pt idx="438">
                  <c:v>26631.872864388723</c:v>
                </c:pt>
                <c:pt idx="439">
                  <c:v>26691.432238519508</c:v>
                </c:pt>
                <c:pt idx="440">
                  <c:v>26750.995469571586</c:v>
                </c:pt>
                <c:pt idx="441">
                  <c:v>26810.562531838979</c:v>
                </c:pt>
                <c:pt idx="442">
                  <c:v>26870.13339984198</c:v>
                </c:pt>
                <c:pt idx="443">
                  <c:v>26929.708048324734</c:v>
                </c:pt>
                <c:pt idx="444">
                  <c:v>26989.286452252782</c:v>
                </c:pt>
                <c:pt idx="445">
                  <c:v>27048.868586810655</c:v>
                </c:pt>
                <c:pt idx="446">
                  <c:v>27108.454427399505</c:v>
                </c:pt>
                <c:pt idx="447">
                  <c:v>27168.043949634775</c:v>
                </c:pt>
                <c:pt idx="448">
                  <c:v>27227.637129343864</c:v>
                </c:pt>
                <c:pt idx="449">
                  <c:v>27287.233942563871</c:v>
                </c:pt>
                <c:pt idx="450">
                  <c:v>35285.868666634175</c:v>
                </c:pt>
                <c:pt idx="451">
                  <c:v>35089.836062930641</c:v>
                </c:pt>
                <c:pt idx="452">
                  <c:v>34893.803459227114</c:v>
                </c:pt>
                <c:pt idx="453">
                  <c:v>34697.770855523588</c:v>
                </c:pt>
                <c:pt idx="454">
                  <c:v>34501.738251820054</c:v>
                </c:pt>
                <c:pt idx="455">
                  <c:v>34305.705648116527</c:v>
                </c:pt>
                <c:pt idx="456">
                  <c:v>34109.673044412993</c:v>
                </c:pt>
                <c:pt idx="457">
                  <c:v>33913.64044070946</c:v>
                </c:pt>
                <c:pt idx="458">
                  <c:v>33717.607837005933</c:v>
                </c:pt>
                <c:pt idx="459">
                  <c:v>33521.575233302399</c:v>
                </c:pt>
                <c:pt idx="460">
                  <c:v>33325.542629598873</c:v>
                </c:pt>
                <c:pt idx="461">
                  <c:v>33129.510025895346</c:v>
                </c:pt>
                <c:pt idx="462">
                  <c:v>32933.477422191812</c:v>
                </c:pt>
                <c:pt idx="463">
                  <c:v>32737.444818488282</c:v>
                </c:pt>
                <c:pt idx="464">
                  <c:v>32541.412214784752</c:v>
                </c:pt>
                <c:pt idx="465">
                  <c:v>32345.379611081222</c:v>
                </c:pt>
                <c:pt idx="466">
                  <c:v>32149.347007377695</c:v>
                </c:pt>
                <c:pt idx="467">
                  <c:v>31953.314403674165</c:v>
                </c:pt>
                <c:pt idx="468">
                  <c:v>31757.281799970631</c:v>
                </c:pt>
                <c:pt idx="469">
                  <c:v>31561.249196267101</c:v>
                </c:pt>
                <c:pt idx="470">
                  <c:v>31365.216592563575</c:v>
                </c:pt>
                <c:pt idx="471">
                  <c:v>31169.183988860048</c:v>
                </c:pt>
                <c:pt idx="472">
                  <c:v>30973.151385156514</c:v>
                </c:pt>
                <c:pt idx="473">
                  <c:v>30777.118781452984</c:v>
                </c:pt>
                <c:pt idx="474">
                  <c:v>30581.086177749454</c:v>
                </c:pt>
                <c:pt idx="475">
                  <c:v>30385.053574045927</c:v>
                </c:pt>
                <c:pt idx="476">
                  <c:v>30189.020970342397</c:v>
                </c:pt>
                <c:pt idx="477">
                  <c:v>29992.988366638867</c:v>
                </c:pt>
                <c:pt idx="478">
                  <c:v>29796.955762935337</c:v>
                </c:pt>
                <c:pt idx="479">
                  <c:v>29600.923159231803</c:v>
                </c:pt>
                <c:pt idx="480">
                  <c:v>29404.890555528276</c:v>
                </c:pt>
                <c:pt idx="481">
                  <c:v>29208.857951824746</c:v>
                </c:pt>
                <c:pt idx="482">
                  <c:v>29012.825348121216</c:v>
                </c:pt>
                <c:pt idx="483">
                  <c:v>28816.792744417686</c:v>
                </c:pt>
                <c:pt idx="484">
                  <c:v>28620.760140714156</c:v>
                </c:pt>
                <c:pt idx="485">
                  <c:v>28424.727537010629</c:v>
                </c:pt>
                <c:pt idx="486">
                  <c:v>28228.694933307095</c:v>
                </c:pt>
                <c:pt idx="487">
                  <c:v>28032.662329603558</c:v>
                </c:pt>
                <c:pt idx="488">
                  <c:v>27836.629725900035</c:v>
                </c:pt>
                <c:pt idx="489">
                  <c:v>27640.597122196505</c:v>
                </c:pt>
                <c:pt idx="490">
                  <c:v>27444.564518492974</c:v>
                </c:pt>
                <c:pt idx="491">
                  <c:v>27248.531914789448</c:v>
                </c:pt>
                <c:pt idx="492">
                  <c:v>27052.499311085918</c:v>
                </c:pt>
                <c:pt idx="493">
                  <c:v>26856.466707382384</c:v>
                </c:pt>
                <c:pt idx="494">
                  <c:v>26660.434103678857</c:v>
                </c:pt>
                <c:pt idx="495">
                  <c:v>26464.401499975324</c:v>
                </c:pt>
                <c:pt idx="496">
                  <c:v>26268.368896271793</c:v>
                </c:pt>
                <c:pt idx="497">
                  <c:v>26072.336292568267</c:v>
                </c:pt>
                <c:pt idx="498">
                  <c:v>25876.303688864729</c:v>
                </c:pt>
                <c:pt idx="499">
                  <c:v>25680.271085161206</c:v>
                </c:pt>
                <c:pt idx="500">
                  <c:v>25484.238481457673</c:v>
                </c:pt>
                <c:pt idx="501">
                  <c:v>25288.205877754146</c:v>
                </c:pt>
                <c:pt idx="502">
                  <c:v>25092.173274050616</c:v>
                </c:pt>
                <c:pt idx="503">
                  <c:v>24896.140670347086</c:v>
                </c:pt>
                <c:pt idx="504">
                  <c:v>24700.108066643556</c:v>
                </c:pt>
                <c:pt idx="505">
                  <c:v>24504.075462940022</c:v>
                </c:pt>
                <c:pt idx="506">
                  <c:v>24308.042859236495</c:v>
                </c:pt>
                <c:pt idx="507">
                  <c:v>24112.010255532961</c:v>
                </c:pt>
                <c:pt idx="508">
                  <c:v>23915.977651829431</c:v>
                </c:pt>
                <c:pt idx="509">
                  <c:v>23719.945048125901</c:v>
                </c:pt>
                <c:pt idx="510">
                  <c:v>23523.912444422378</c:v>
                </c:pt>
                <c:pt idx="511">
                  <c:v>23327.879840718848</c:v>
                </c:pt>
                <c:pt idx="512">
                  <c:v>23131.847237015321</c:v>
                </c:pt>
                <c:pt idx="513">
                  <c:v>22935.814633311787</c:v>
                </c:pt>
                <c:pt idx="514">
                  <c:v>22739.782029608254</c:v>
                </c:pt>
                <c:pt idx="515">
                  <c:v>22543.749425904727</c:v>
                </c:pt>
                <c:pt idx="516">
                  <c:v>22347.716822201193</c:v>
                </c:pt>
                <c:pt idx="517">
                  <c:v>22151.684218497667</c:v>
                </c:pt>
                <c:pt idx="518">
                  <c:v>21955.651614794133</c:v>
                </c:pt>
                <c:pt idx="519">
                  <c:v>21759.619011090599</c:v>
                </c:pt>
                <c:pt idx="520">
                  <c:v>21563.586407387076</c:v>
                </c:pt>
                <c:pt idx="521">
                  <c:v>21367.553803683546</c:v>
                </c:pt>
                <c:pt idx="522">
                  <c:v>21171.521199980016</c:v>
                </c:pt>
                <c:pt idx="523">
                  <c:v>20975.488596276482</c:v>
                </c:pt>
                <c:pt idx="524">
                  <c:v>20779.455992572952</c:v>
                </c:pt>
                <c:pt idx="525">
                  <c:v>20583.423388869425</c:v>
                </c:pt>
                <c:pt idx="526">
                  <c:v>20387.390785165895</c:v>
                </c:pt>
                <c:pt idx="527">
                  <c:v>20191.358181462365</c:v>
                </c:pt>
                <c:pt idx="528">
                  <c:v>19995.325577758831</c:v>
                </c:pt>
                <c:pt idx="529">
                  <c:v>19799.292974055308</c:v>
                </c:pt>
                <c:pt idx="530">
                  <c:v>19603.260370351774</c:v>
                </c:pt>
                <c:pt idx="531">
                  <c:v>19407.227766648244</c:v>
                </c:pt>
                <c:pt idx="532">
                  <c:v>19211.195162944714</c:v>
                </c:pt>
                <c:pt idx="533">
                  <c:v>19015.162559241187</c:v>
                </c:pt>
                <c:pt idx="534">
                  <c:v>18819.129955537657</c:v>
                </c:pt>
                <c:pt idx="535">
                  <c:v>18623.097351834123</c:v>
                </c:pt>
                <c:pt idx="536">
                  <c:v>18427.064748130597</c:v>
                </c:pt>
                <c:pt idx="537">
                  <c:v>18231.032144427063</c:v>
                </c:pt>
                <c:pt idx="538">
                  <c:v>18034.999540723529</c:v>
                </c:pt>
                <c:pt idx="539">
                  <c:v>17838.966937020006</c:v>
                </c:pt>
                <c:pt idx="540">
                  <c:v>17642.934333316472</c:v>
                </c:pt>
                <c:pt idx="541">
                  <c:v>17446.901729612946</c:v>
                </c:pt>
                <c:pt idx="542">
                  <c:v>17250.869125909419</c:v>
                </c:pt>
                <c:pt idx="543">
                  <c:v>17054.836522205886</c:v>
                </c:pt>
                <c:pt idx="544">
                  <c:v>16858.803918502359</c:v>
                </c:pt>
                <c:pt idx="545">
                  <c:v>16662.771314798822</c:v>
                </c:pt>
                <c:pt idx="546">
                  <c:v>16466.738711095291</c:v>
                </c:pt>
                <c:pt idx="547">
                  <c:v>16270.706107391761</c:v>
                </c:pt>
                <c:pt idx="548">
                  <c:v>16074.673503688235</c:v>
                </c:pt>
                <c:pt idx="549">
                  <c:v>15878.640899984704</c:v>
                </c:pt>
                <c:pt idx="550">
                  <c:v>15682.608296281178</c:v>
                </c:pt>
                <c:pt idx="551">
                  <c:v>15486.575692577642</c:v>
                </c:pt>
                <c:pt idx="552">
                  <c:v>15290.543088874116</c:v>
                </c:pt>
                <c:pt idx="553">
                  <c:v>15094.510485170586</c:v>
                </c:pt>
                <c:pt idx="554">
                  <c:v>14898.477881467059</c:v>
                </c:pt>
                <c:pt idx="555">
                  <c:v>14702.445277763522</c:v>
                </c:pt>
                <c:pt idx="556">
                  <c:v>14506.412674059991</c:v>
                </c:pt>
                <c:pt idx="557">
                  <c:v>14310.380070356465</c:v>
                </c:pt>
                <c:pt idx="558">
                  <c:v>14114.347466652933</c:v>
                </c:pt>
                <c:pt idx="559">
                  <c:v>13918.314862949408</c:v>
                </c:pt>
                <c:pt idx="560">
                  <c:v>13722.282259245872</c:v>
                </c:pt>
                <c:pt idx="561">
                  <c:v>13526.249655542348</c:v>
                </c:pt>
                <c:pt idx="562">
                  <c:v>13330.217051838816</c:v>
                </c:pt>
                <c:pt idx="563">
                  <c:v>13134.184448135291</c:v>
                </c:pt>
                <c:pt idx="564">
                  <c:v>12938.151844431755</c:v>
                </c:pt>
                <c:pt idx="565">
                  <c:v>12742.119240728229</c:v>
                </c:pt>
                <c:pt idx="566">
                  <c:v>12546.086637024689</c:v>
                </c:pt>
                <c:pt idx="567">
                  <c:v>12350.054033321165</c:v>
                </c:pt>
                <c:pt idx="568">
                  <c:v>12154.021429617633</c:v>
                </c:pt>
                <c:pt idx="569">
                  <c:v>11957.988825914106</c:v>
                </c:pt>
                <c:pt idx="570">
                  <c:v>11761.956222210571</c:v>
                </c:pt>
                <c:pt idx="571">
                  <c:v>11565.923618507044</c:v>
                </c:pt>
                <c:pt idx="572">
                  <c:v>11369.891014803514</c:v>
                </c:pt>
                <c:pt idx="573">
                  <c:v>11173.858411099987</c:v>
                </c:pt>
                <c:pt idx="574">
                  <c:v>10977.825807396455</c:v>
                </c:pt>
                <c:pt idx="575">
                  <c:v>10781.793203692925</c:v>
                </c:pt>
                <c:pt idx="576">
                  <c:v>10585.760599989388</c:v>
                </c:pt>
                <c:pt idx="577">
                  <c:v>10389.727996285863</c:v>
                </c:pt>
                <c:pt idx="578">
                  <c:v>10193.695392582336</c:v>
                </c:pt>
                <c:pt idx="579">
                  <c:v>9997.6627888788043</c:v>
                </c:pt>
                <c:pt idx="580">
                  <c:v>9801.630185175276</c:v>
                </c:pt>
                <c:pt idx="581">
                  <c:v>9605.5975814717422</c:v>
                </c:pt>
                <c:pt idx="582">
                  <c:v>9409.5649777682174</c:v>
                </c:pt>
                <c:pt idx="583">
                  <c:v>9213.5323740646854</c:v>
                </c:pt>
                <c:pt idx="584">
                  <c:v>9017.4997703611607</c:v>
                </c:pt>
                <c:pt idx="585">
                  <c:v>8821.4671666576232</c:v>
                </c:pt>
                <c:pt idx="586">
                  <c:v>8625.4345629541003</c:v>
                </c:pt>
                <c:pt idx="587">
                  <c:v>8429.4019592505592</c:v>
                </c:pt>
                <c:pt idx="588">
                  <c:v>8233.3693555470345</c:v>
                </c:pt>
                <c:pt idx="589">
                  <c:v>8037.3367518435034</c:v>
                </c:pt>
                <c:pt idx="590">
                  <c:v>7841.3041481399787</c:v>
                </c:pt>
                <c:pt idx="591">
                  <c:v>7645.2715444364449</c:v>
                </c:pt>
                <c:pt idx="592">
                  <c:v>7449.2389407329129</c:v>
                </c:pt>
                <c:pt idx="593">
                  <c:v>7253.2063370293799</c:v>
                </c:pt>
                <c:pt idx="594">
                  <c:v>7057.1737333258543</c:v>
                </c:pt>
                <c:pt idx="595">
                  <c:v>6861.1411296223232</c:v>
                </c:pt>
                <c:pt idx="596">
                  <c:v>6665.1085259187976</c:v>
                </c:pt>
                <c:pt idx="597">
                  <c:v>6469.0759222152719</c:v>
                </c:pt>
                <c:pt idx="598">
                  <c:v>6273.0433185117327</c:v>
                </c:pt>
                <c:pt idx="599">
                  <c:v>6077.010714808207</c:v>
                </c:pt>
                <c:pt idx="600">
                  <c:v>5880.9781111046741</c:v>
                </c:pt>
                <c:pt idx="601">
                  <c:v>5684.9455074011421</c:v>
                </c:pt>
                <c:pt idx="602">
                  <c:v>5488.912903697611</c:v>
                </c:pt>
                <c:pt idx="603">
                  <c:v>5292.8802999940854</c:v>
                </c:pt>
                <c:pt idx="604">
                  <c:v>5096.8476962905524</c:v>
                </c:pt>
                <c:pt idx="605">
                  <c:v>4900.8150925870286</c:v>
                </c:pt>
                <c:pt idx="606">
                  <c:v>4704.7824888834957</c:v>
                </c:pt>
                <c:pt idx="607">
                  <c:v>4508.7498851799701</c:v>
                </c:pt>
                <c:pt idx="608">
                  <c:v>4312.7172814764308</c:v>
                </c:pt>
                <c:pt idx="609">
                  <c:v>4116.6846777729052</c:v>
                </c:pt>
                <c:pt idx="610">
                  <c:v>3920.6520740693736</c:v>
                </c:pt>
                <c:pt idx="611">
                  <c:v>3724.6194703658421</c:v>
                </c:pt>
                <c:pt idx="612">
                  <c:v>3528.5868666623087</c:v>
                </c:pt>
                <c:pt idx="613">
                  <c:v>3332.5542629587831</c:v>
                </c:pt>
                <c:pt idx="614">
                  <c:v>3136.5216592552533</c:v>
                </c:pt>
                <c:pt idx="615">
                  <c:v>2940.4890555517263</c:v>
                </c:pt>
                <c:pt idx="616">
                  <c:v>2744.4564518481993</c:v>
                </c:pt>
                <c:pt idx="617">
                  <c:v>2548.4238481446678</c:v>
                </c:pt>
                <c:pt idx="618">
                  <c:v>2352.3912444411426</c:v>
                </c:pt>
                <c:pt idx="619">
                  <c:v>2156.3586407376047</c:v>
                </c:pt>
                <c:pt idx="620">
                  <c:v>1960.3260370340774</c:v>
                </c:pt>
                <c:pt idx="621">
                  <c:v>1764.2934333305377</c:v>
                </c:pt>
                <c:pt idx="622">
                  <c:v>1568.2608296270125</c:v>
                </c:pt>
                <c:pt idx="623">
                  <c:v>1372.228225923481</c:v>
                </c:pt>
                <c:pt idx="624">
                  <c:v>1176.1956222199558</c:v>
                </c:pt>
                <c:pt idx="625">
                  <c:v>980.16301851642424</c:v>
                </c:pt>
                <c:pt idx="626">
                  <c:v>784.13041481289702</c:v>
                </c:pt>
                <c:pt idx="627">
                  <c:v>588.09781110936729</c:v>
                </c:pt>
                <c:pt idx="628">
                  <c:v>392.06520740584205</c:v>
                </c:pt>
                <c:pt idx="629">
                  <c:v>196.03260370230237</c:v>
                </c:pt>
                <c:pt idx="630">
                  <c:v>1.2292062313639895E-9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0-4787-A723-41D70A8D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4511"/>
        <c:axId val="2133475759"/>
      </c:scatterChart>
      <c:valAx>
        <c:axId val="21334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5759"/>
        <c:crosses val="autoZero"/>
        <c:crossBetween val="midCat"/>
      </c:valAx>
      <c:valAx>
        <c:axId val="21334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7'!$J$54:$J$684</c:f>
              <c:numCache>
                <c:formatCode>General</c:formatCode>
                <c:ptCount val="631"/>
                <c:pt idx="0">
                  <c:v>643.60278070864217</c:v>
                </c:pt>
                <c:pt idx="1">
                  <c:v>643.60278070864217</c:v>
                </c:pt>
                <c:pt idx="2">
                  <c:v>643.60278070864217</c:v>
                </c:pt>
                <c:pt idx="3">
                  <c:v>643.60278070864217</c:v>
                </c:pt>
                <c:pt idx="4">
                  <c:v>643.60278070864217</c:v>
                </c:pt>
                <c:pt idx="5">
                  <c:v>643.60278070864217</c:v>
                </c:pt>
                <c:pt idx="6">
                  <c:v>643.60278070864217</c:v>
                </c:pt>
                <c:pt idx="7">
                  <c:v>643.60278070864217</c:v>
                </c:pt>
                <c:pt idx="8">
                  <c:v>643.60278070864217</c:v>
                </c:pt>
                <c:pt idx="9">
                  <c:v>643.60278070864217</c:v>
                </c:pt>
                <c:pt idx="10">
                  <c:v>643.60278070864217</c:v>
                </c:pt>
                <c:pt idx="11">
                  <c:v>643.60278070864217</c:v>
                </c:pt>
                <c:pt idx="12">
                  <c:v>643.60278070864217</c:v>
                </c:pt>
                <c:pt idx="13">
                  <c:v>643.60278070864217</c:v>
                </c:pt>
                <c:pt idx="14">
                  <c:v>643.60278070864217</c:v>
                </c:pt>
                <c:pt idx="15">
                  <c:v>643.60278070864217</c:v>
                </c:pt>
                <c:pt idx="16">
                  <c:v>643.60278070864217</c:v>
                </c:pt>
                <c:pt idx="17">
                  <c:v>643.60278070864217</c:v>
                </c:pt>
                <c:pt idx="18">
                  <c:v>643.60278070864217</c:v>
                </c:pt>
                <c:pt idx="19">
                  <c:v>643.60278070864217</c:v>
                </c:pt>
                <c:pt idx="20">
                  <c:v>643.60278070864217</c:v>
                </c:pt>
                <c:pt idx="21">
                  <c:v>643.60278070864217</c:v>
                </c:pt>
                <c:pt idx="22">
                  <c:v>643.60278070864217</c:v>
                </c:pt>
                <c:pt idx="23">
                  <c:v>643.60278070864217</c:v>
                </c:pt>
                <c:pt idx="24">
                  <c:v>643.60278070864217</c:v>
                </c:pt>
                <c:pt idx="25">
                  <c:v>643.60278070864217</c:v>
                </c:pt>
                <c:pt idx="26">
                  <c:v>643.60278070864217</c:v>
                </c:pt>
                <c:pt idx="27">
                  <c:v>643.60278070864217</c:v>
                </c:pt>
                <c:pt idx="28">
                  <c:v>643.60278070864217</c:v>
                </c:pt>
                <c:pt idx="29">
                  <c:v>643.60278070864217</c:v>
                </c:pt>
                <c:pt idx="30">
                  <c:v>643.60278070864217</c:v>
                </c:pt>
                <c:pt idx="31">
                  <c:v>643.60278070864217</c:v>
                </c:pt>
                <c:pt idx="32">
                  <c:v>643.60278070864217</c:v>
                </c:pt>
                <c:pt idx="33">
                  <c:v>643.60278070864217</c:v>
                </c:pt>
                <c:pt idx="34">
                  <c:v>643.60278070864217</c:v>
                </c:pt>
                <c:pt idx="35">
                  <c:v>643.60278070864217</c:v>
                </c:pt>
                <c:pt idx="36">
                  <c:v>643.60278070864217</c:v>
                </c:pt>
                <c:pt idx="37">
                  <c:v>643.60278070864217</c:v>
                </c:pt>
                <c:pt idx="38">
                  <c:v>643.60278070864217</c:v>
                </c:pt>
                <c:pt idx="39">
                  <c:v>643.60278070864217</c:v>
                </c:pt>
                <c:pt idx="40">
                  <c:v>643.60278070864217</c:v>
                </c:pt>
                <c:pt idx="41">
                  <c:v>643.60278070864217</c:v>
                </c:pt>
                <c:pt idx="42">
                  <c:v>643.60278070864217</c:v>
                </c:pt>
                <c:pt idx="43">
                  <c:v>643.60278070864217</c:v>
                </c:pt>
                <c:pt idx="44">
                  <c:v>643.60278070864217</c:v>
                </c:pt>
                <c:pt idx="45">
                  <c:v>643.60278070864217</c:v>
                </c:pt>
                <c:pt idx="46">
                  <c:v>643.60278070864217</c:v>
                </c:pt>
                <c:pt idx="47">
                  <c:v>643.60278070864217</c:v>
                </c:pt>
                <c:pt idx="48">
                  <c:v>643.60278070864217</c:v>
                </c:pt>
                <c:pt idx="49">
                  <c:v>643.60278070864217</c:v>
                </c:pt>
                <c:pt idx="50">
                  <c:v>643.60278070864217</c:v>
                </c:pt>
                <c:pt idx="51">
                  <c:v>643.60278070864217</c:v>
                </c:pt>
                <c:pt idx="52">
                  <c:v>643.60278070864217</c:v>
                </c:pt>
                <c:pt idx="53">
                  <c:v>643.60278070864217</c:v>
                </c:pt>
                <c:pt idx="54">
                  <c:v>643.60278070864217</c:v>
                </c:pt>
                <c:pt idx="55">
                  <c:v>643.60278070864217</c:v>
                </c:pt>
                <c:pt idx="56">
                  <c:v>643.60278070864217</c:v>
                </c:pt>
                <c:pt idx="57">
                  <c:v>643.60278070864217</c:v>
                </c:pt>
                <c:pt idx="58">
                  <c:v>643.60278070864217</c:v>
                </c:pt>
                <c:pt idx="59">
                  <c:v>643.60278070864217</c:v>
                </c:pt>
                <c:pt idx="60">
                  <c:v>643.60278070864217</c:v>
                </c:pt>
                <c:pt idx="61">
                  <c:v>643.60278070864217</c:v>
                </c:pt>
                <c:pt idx="62">
                  <c:v>643.60278070864217</c:v>
                </c:pt>
                <c:pt idx="63">
                  <c:v>643.60278070864217</c:v>
                </c:pt>
                <c:pt idx="64">
                  <c:v>643.60278070864217</c:v>
                </c:pt>
                <c:pt idx="65">
                  <c:v>643.60278070864217</c:v>
                </c:pt>
                <c:pt idx="66">
                  <c:v>643.60278070864217</c:v>
                </c:pt>
                <c:pt idx="67">
                  <c:v>643.60278070864217</c:v>
                </c:pt>
                <c:pt idx="68">
                  <c:v>643.60278070864217</c:v>
                </c:pt>
                <c:pt idx="69">
                  <c:v>643.60278070864217</c:v>
                </c:pt>
                <c:pt idx="70">
                  <c:v>643.60278070864217</c:v>
                </c:pt>
                <c:pt idx="71">
                  <c:v>643.60278070864217</c:v>
                </c:pt>
                <c:pt idx="72">
                  <c:v>643.60278070864217</c:v>
                </c:pt>
                <c:pt idx="73">
                  <c:v>643.60278070864217</c:v>
                </c:pt>
                <c:pt idx="74">
                  <c:v>643.60278070864217</c:v>
                </c:pt>
                <c:pt idx="75">
                  <c:v>643.60278070864217</c:v>
                </c:pt>
                <c:pt idx="76">
                  <c:v>643.60278070864217</c:v>
                </c:pt>
                <c:pt idx="77">
                  <c:v>643.60278070864217</c:v>
                </c:pt>
                <c:pt idx="78">
                  <c:v>643.60278070864217</c:v>
                </c:pt>
                <c:pt idx="79">
                  <c:v>643.60278070864217</c:v>
                </c:pt>
                <c:pt idx="80">
                  <c:v>643.60278070864217</c:v>
                </c:pt>
                <c:pt idx="81">
                  <c:v>643.60278070864217</c:v>
                </c:pt>
                <c:pt idx="82">
                  <c:v>643.60278070864217</c:v>
                </c:pt>
                <c:pt idx="83">
                  <c:v>643.60278070864217</c:v>
                </c:pt>
                <c:pt idx="84">
                  <c:v>643.60278070864217</c:v>
                </c:pt>
                <c:pt idx="85">
                  <c:v>643.60278070864217</c:v>
                </c:pt>
                <c:pt idx="86">
                  <c:v>643.60278070864217</c:v>
                </c:pt>
                <c:pt idx="87">
                  <c:v>643.60278070864217</c:v>
                </c:pt>
                <c:pt idx="88">
                  <c:v>643.60278070864217</c:v>
                </c:pt>
                <c:pt idx="89">
                  <c:v>643.60278070864217</c:v>
                </c:pt>
                <c:pt idx="90">
                  <c:v>643.60278070864217</c:v>
                </c:pt>
                <c:pt idx="91">
                  <c:v>643.60278070864217</c:v>
                </c:pt>
                <c:pt idx="92">
                  <c:v>643.60278070864217</c:v>
                </c:pt>
                <c:pt idx="93">
                  <c:v>643.60278070864217</c:v>
                </c:pt>
                <c:pt idx="94">
                  <c:v>643.60278070864217</c:v>
                </c:pt>
                <c:pt idx="95">
                  <c:v>643.60278070864217</c:v>
                </c:pt>
                <c:pt idx="96">
                  <c:v>643.60278070864217</c:v>
                </c:pt>
                <c:pt idx="97">
                  <c:v>643.60278070864217</c:v>
                </c:pt>
                <c:pt idx="98">
                  <c:v>643.60278070864217</c:v>
                </c:pt>
                <c:pt idx="99">
                  <c:v>643.60278070864217</c:v>
                </c:pt>
                <c:pt idx="100">
                  <c:v>643.60278070864217</c:v>
                </c:pt>
                <c:pt idx="101">
                  <c:v>643.60278070864217</c:v>
                </c:pt>
                <c:pt idx="102">
                  <c:v>643.60278070864217</c:v>
                </c:pt>
                <c:pt idx="103">
                  <c:v>643.60278070864217</c:v>
                </c:pt>
                <c:pt idx="104">
                  <c:v>643.60278070864217</c:v>
                </c:pt>
                <c:pt idx="105">
                  <c:v>643.60278070864217</c:v>
                </c:pt>
                <c:pt idx="106">
                  <c:v>643.60278070864217</c:v>
                </c:pt>
                <c:pt idx="107">
                  <c:v>643.60278070864217</c:v>
                </c:pt>
                <c:pt idx="108">
                  <c:v>643.60278070864217</c:v>
                </c:pt>
                <c:pt idx="109">
                  <c:v>643.60278070864217</c:v>
                </c:pt>
                <c:pt idx="110">
                  <c:v>643.60278070864217</c:v>
                </c:pt>
                <c:pt idx="111">
                  <c:v>643.60278070864217</c:v>
                </c:pt>
                <c:pt idx="112">
                  <c:v>643.60278070864217</c:v>
                </c:pt>
                <c:pt idx="113">
                  <c:v>643.60278070864217</c:v>
                </c:pt>
                <c:pt idx="114">
                  <c:v>643.60278070864217</c:v>
                </c:pt>
                <c:pt idx="115">
                  <c:v>643.60278070864217</c:v>
                </c:pt>
                <c:pt idx="116">
                  <c:v>643.60278070864217</c:v>
                </c:pt>
                <c:pt idx="117">
                  <c:v>643.60278070864217</c:v>
                </c:pt>
                <c:pt idx="118">
                  <c:v>643.60278070864217</c:v>
                </c:pt>
                <c:pt idx="119">
                  <c:v>643.60278070864217</c:v>
                </c:pt>
                <c:pt idx="120">
                  <c:v>643.60278070864217</c:v>
                </c:pt>
                <c:pt idx="121">
                  <c:v>643.60278070864217</c:v>
                </c:pt>
                <c:pt idx="122">
                  <c:v>643.60278070864217</c:v>
                </c:pt>
                <c:pt idx="123">
                  <c:v>643.60278070864217</c:v>
                </c:pt>
                <c:pt idx="124">
                  <c:v>643.60278070864217</c:v>
                </c:pt>
                <c:pt idx="125">
                  <c:v>643.60278070864217</c:v>
                </c:pt>
                <c:pt idx="126">
                  <c:v>643.60278070864217</c:v>
                </c:pt>
                <c:pt idx="127">
                  <c:v>643.60278070864217</c:v>
                </c:pt>
                <c:pt idx="128">
                  <c:v>643.60278070864217</c:v>
                </c:pt>
                <c:pt idx="129">
                  <c:v>643.60278070864217</c:v>
                </c:pt>
                <c:pt idx="130">
                  <c:v>643.60278070864217</c:v>
                </c:pt>
                <c:pt idx="131">
                  <c:v>643.60278070864217</c:v>
                </c:pt>
                <c:pt idx="132">
                  <c:v>643.60278070864217</c:v>
                </c:pt>
                <c:pt idx="133">
                  <c:v>643.60278070864217</c:v>
                </c:pt>
                <c:pt idx="134">
                  <c:v>643.60278070864217</c:v>
                </c:pt>
                <c:pt idx="135">
                  <c:v>643.60278070864217</c:v>
                </c:pt>
                <c:pt idx="136">
                  <c:v>643.60278070864217</c:v>
                </c:pt>
                <c:pt idx="137">
                  <c:v>643.60278070864217</c:v>
                </c:pt>
                <c:pt idx="138">
                  <c:v>643.60278070864217</c:v>
                </c:pt>
                <c:pt idx="139">
                  <c:v>643.60278070864217</c:v>
                </c:pt>
                <c:pt idx="140">
                  <c:v>643.60278070864217</c:v>
                </c:pt>
                <c:pt idx="141">
                  <c:v>643.60278070864217</c:v>
                </c:pt>
                <c:pt idx="142">
                  <c:v>643.60278070864217</c:v>
                </c:pt>
                <c:pt idx="143">
                  <c:v>643.60278070864217</c:v>
                </c:pt>
                <c:pt idx="144">
                  <c:v>643.60278070864217</c:v>
                </c:pt>
                <c:pt idx="145">
                  <c:v>643.60278070864217</c:v>
                </c:pt>
                <c:pt idx="146">
                  <c:v>643.60278070864217</c:v>
                </c:pt>
                <c:pt idx="147">
                  <c:v>643.60278070864217</c:v>
                </c:pt>
                <c:pt idx="148">
                  <c:v>643.60278070864217</c:v>
                </c:pt>
                <c:pt idx="149">
                  <c:v>643.60278070864217</c:v>
                </c:pt>
                <c:pt idx="150">
                  <c:v>643.60278070864217</c:v>
                </c:pt>
                <c:pt idx="151">
                  <c:v>643.60278070864217</c:v>
                </c:pt>
                <c:pt idx="152">
                  <c:v>643.60278070864217</c:v>
                </c:pt>
                <c:pt idx="153">
                  <c:v>643.60278070864217</c:v>
                </c:pt>
                <c:pt idx="154">
                  <c:v>643.60278070864217</c:v>
                </c:pt>
                <c:pt idx="155">
                  <c:v>643.60278070864217</c:v>
                </c:pt>
                <c:pt idx="156">
                  <c:v>643.60278070864217</c:v>
                </c:pt>
                <c:pt idx="157">
                  <c:v>643.60278070864217</c:v>
                </c:pt>
                <c:pt idx="158">
                  <c:v>643.60278070864217</c:v>
                </c:pt>
                <c:pt idx="159">
                  <c:v>643.60278070864217</c:v>
                </c:pt>
                <c:pt idx="160">
                  <c:v>643.60278070864217</c:v>
                </c:pt>
                <c:pt idx="161">
                  <c:v>643.60278070864217</c:v>
                </c:pt>
                <c:pt idx="162">
                  <c:v>643.60278070864217</c:v>
                </c:pt>
                <c:pt idx="163">
                  <c:v>643.60278070864217</c:v>
                </c:pt>
                <c:pt idx="164">
                  <c:v>643.60278070864217</c:v>
                </c:pt>
                <c:pt idx="165">
                  <c:v>643.60278070864217</c:v>
                </c:pt>
                <c:pt idx="166">
                  <c:v>643.60278070864217</c:v>
                </c:pt>
                <c:pt idx="167">
                  <c:v>643.60278070864217</c:v>
                </c:pt>
                <c:pt idx="168">
                  <c:v>643.60278070864217</c:v>
                </c:pt>
                <c:pt idx="169">
                  <c:v>643.60278070864217</c:v>
                </c:pt>
                <c:pt idx="170">
                  <c:v>643.60278070864217</c:v>
                </c:pt>
                <c:pt idx="171">
                  <c:v>643.60278070864217</c:v>
                </c:pt>
                <c:pt idx="172">
                  <c:v>643.60278070864217</c:v>
                </c:pt>
                <c:pt idx="173">
                  <c:v>643.60278070864217</c:v>
                </c:pt>
                <c:pt idx="174">
                  <c:v>643.60278070864217</c:v>
                </c:pt>
                <c:pt idx="175">
                  <c:v>643.60278070864217</c:v>
                </c:pt>
                <c:pt idx="176">
                  <c:v>643.60278070864217</c:v>
                </c:pt>
                <c:pt idx="177">
                  <c:v>643.60278070864217</c:v>
                </c:pt>
                <c:pt idx="178">
                  <c:v>643.60278070864217</c:v>
                </c:pt>
                <c:pt idx="179">
                  <c:v>643.60278070864217</c:v>
                </c:pt>
                <c:pt idx="180">
                  <c:v>726.33248673678577</c:v>
                </c:pt>
                <c:pt idx="181">
                  <c:v>726.33248673678577</c:v>
                </c:pt>
                <c:pt idx="182">
                  <c:v>726.33248673678577</c:v>
                </c:pt>
                <c:pt idx="183">
                  <c:v>726.33248673678577</c:v>
                </c:pt>
                <c:pt idx="184">
                  <c:v>726.33248673678577</c:v>
                </c:pt>
                <c:pt idx="185">
                  <c:v>726.33248673678577</c:v>
                </c:pt>
                <c:pt idx="186">
                  <c:v>726.33248673678577</c:v>
                </c:pt>
                <c:pt idx="187">
                  <c:v>726.33248673678577</c:v>
                </c:pt>
                <c:pt idx="188">
                  <c:v>726.33248673678577</c:v>
                </c:pt>
                <c:pt idx="189">
                  <c:v>726.33248673678577</c:v>
                </c:pt>
                <c:pt idx="190">
                  <c:v>726.33248673678577</c:v>
                </c:pt>
                <c:pt idx="191">
                  <c:v>726.33248673678577</c:v>
                </c:pt>
                <c:pt idx="192">
                  <c:v>726.33248673678577</c:v>
                </c:pt>
                <c:pt idx="193">
                  <c:v>726.33248673678577</c:v>
                </c:pt>
                <c:pt idx="194">
                  <c:v>726.33248673678577</c:v>
                </c:pt>
                <c:pt idx="195">
                  <c:v>726.33248673678577</c:v>
                </c:pt>
                <c:pt idx="196">
                  <c:v>726.33248673678577</c:v>
                </c:pt>
                <c:pt idx="197">
                  <c:v>726.33248673678577</c:v>
                </c:pt>
                <c:pt idx="198">
                  <c:v>726.33248673678577</c:v>
                </c:pt>
                <c:pt idx="199">
                  <c:v>726.33248673678577</c:v>
                </c:pt>
                <c:pt idx="200">
                  <c:v>726.33248673678577</c:v>
                </c:pt>
                <c:pt idx="201">
                  <c:v>726.33248673678577</c:v>
                </c:pt>
                <c:pt idx="202">
                  <c:v>726.33248673678577</c:v>
                </c:pt>
                <c:pt idx="203">
                  <c:v>726.33248673678577</c:v>
                </c:pt>
                <c:pt idx="204">
                  <c:v>726.33248673678577</c:v>
                </c:pt>
                <c:pt idx="205">
                  <c:v>726.33248673678577</c:v>
                </c:pt>
                <c:pt idx="206">
                  <c:v>726.33248673678577</c:v>
                </c:pt>
                <c:pt idx="207">
                  <c:v>726.33248673678577</c:v>
                </c:pt>
                <c:pt idx="208">
                  <c:v>726.33248673678577</c:v>
                </c:pt>
                <c:pt idx="209">
                  <c:v>726.33248673678577</c:v>
                </c:pt>
                <c:pt idx="210">
                  <c:v>726.33248673678577</c:v>
                </c:pt>
                <c:pt idx="211">
                  <c:v>726.33248673678577</c:v>
                </c:pt>
                <c:pt idx="212">
                  <c:v>726.33248673678577</c:v>
                </c:pt>
                <c:pt idx="213">
                  <c:v>726.33248673678577</c:v>
                </c:pt>
                <c:pt idx="214">
                  <c:v>726.33248673678577</c:v>
                </c:pt>
                <c:pt idx="215">
                  <c:v>726.33248673678577</c:v>
                </c:pt>
                <c:pt idx="216">
                  <c:v>726.33248673678577</c:v>
                </c:pt>
                <c:pt idx="217">
                  <c:v>726.33248673678577</c:v>
                </c:pt>
                <c:pt idx="218">
                  <c:v>726.33248673678577</c:v>
                </c:pt>
                <c:pt idx="219">
                  <c:v>726.33248673678577</c:v>
                </c:pt>
                <c:pt idx="220">
                  <c:v>726.33248673678577</c:v>
                </c:pt>
                <c:pt idx="221">
                  <c:v>726.33248673678577</c:v>
                </c:pt>
                <c:pt idx="222">
                  <c:v>726.33248673678577</c:v>
                </c:pt>
                <c:pt idx="223">
                  <c:v>726.33248673678577</c:v>
                </c:pt>
                <c:pt idx="224">
                  <c:v>726.33248673678577</c:v>
                </c:pt>
                <c:pt idx="225">
                  <c:v>726.33248673678577</c:v>
                </c:pt>
                <c:pt idx="226">
                  <c:v>726.33248673678577</c:v>
                </c:pt>
                <c:pt idx="227">
                  <c:v>726.33248673678577</c:v>
                </c:pt>
                <c:pt idx="228">
                  <c:v>726.33248673678577</c:v>
                </c:pt>
                <c:pt idx="229">
                  <c:v>726.33248673678577</c:v>
                </c:pt>
                <c:pt idx="230">
                  <c:v>726.33248673678577</c:v>
                </c:pt>
                <c:pt idx="231">
                  <c:v>726.33248673678577</c:v>
                </c:pt>
                <c:pt idx="232">
                  <c:v>726.33248673678577</c:v>
                </c:pt>
                <c:pt idx="233">
                  <c:v>726.33248673678577</c:v>
                </c:pt>
                <c:pt idx="234">
                  <c:v>726.33248673678577</c:v>
                </c:pt>
                <c:pt idx="235">
                  <c:v>726.33248673678577</c:v>
                </c:pt>
                <c:pt idx="236">
                  <c:v>726.33248673678577</c:v>
                </c:pt>
                <c:pt idx="237">
                  <c:v>726.33248673678577</c:v>
                </c:pt>
                <c:pt idx="238">
                  <c:v>726.33248673678577</c:v>
                </c:pt>
                <c:pt idx="239">
                  <c:v>726.33248673678577</c:v>
                </c:pt>
                <c:pt idx="240">
                  <c:v>726.33248673678577</c:v>
                </c:pt>
                <c:pt idx="241">
                  <c:v>726.33248673678577</c:v>
                </c:pt>
                <c:pt idx="242">
                  <c:v>726.33248673678577</c:v>
                </c:pt>
                <c:pt idx="243">
                  <c:v>726.33248673678577</c:v>
                </c:pt>
                <c:pt idx="244">
                  <c:v>726.33248673678577</c:v>
                </c:pt>
                <c:pt idx="245">
                  <c:v>726.33248673678577</c:v>
                </c:pt>
                <c:pt idx="246">
                  <c:v>726.33248673678577</c:v>
                </c:pt>
                <c:pt idx="247">
                  <c:v>726.33248673678577</c:v>
                </c:pt>
                <c:pt idx="248">
                  <c:v>726.33248673678577</c:v>
                </c:pt>
                <c:pt idx="249">
                  <c:v>726.33248673678577</c:v>
                </c:pt>
                <c:pt idx="250">
                  <c:v>726.33248673678577</c:v>
                </c:pt>
                <c:pt idx="251">
                  <c:v>726.33248673678577</c:v>
                </c:pt>
                <c:pt idx="252">
                  <c:v>726.33248673678577</c:v>
                </c:pt>
                <c:pt idx="253">
                  <c:v>726.33248673678577</c:v>
                </c:pt>
                <c:pt idx="254">
                  <c:v>726.33248673678577</c:v>
                </c:pt>
                <c:pt idx="255">
                  <c:v>726.33248673678577</c:v>
                </c:pt>
                <c:pt idx="256">
                  <c:v>726.33248673678577</c:v>
                </c:pt>
                <c:pt idx="257">
                  <c:v>726.33248673678577</c:v>
                </c:pt>
                <c:pt idx="258">
                  <c:v>726.33248673678577</c:v>
                </c:pt>
                <c:pt idx="259">
                  <c:v>726.33248673678577</c:v>
                </c:pt>
                <c:pt idx="260">
                  <c:v>726.33248673678577</c:v>
                </c:pt>
                <c:pt idx="261">
                  <c:v>726.33248673678577</c:v>
                </c:pt>
                <c:pt idx="262">
                  <c:v>726.33248673678577</c:v>
                </c:pt>
                <c:pt idx="263">
                  <c:v>726.33248673678577</c:v>
                </c:pt>
                <c:pt idx="264">
                  <c:v>726.33248673678577</c:v>
                </c:pt>
                <c:pt idx="265">
                  <c:v>726.33248673678577</c:v>
                </c:pt>
                <c:pt idx="266">
                  <c:v>726.33248673678577</c:v>
                </c:pt>
                <c:pt idx="267">
                  <c:v>726.33248673678577</c:v>
                </c:pt>
                <c:pt idx="268">
                  <c:v>726.33248673678577</c:v>
                </c:pt>
                <c:pt idx="269">
                  <c:v>726.33248673678577</c:v>
                </c:pt>
                <c:pt idx="270">
                  <c:v>726.33248673678577</c:v>
                </c:pt>
                <c:pt idx="271">
                  <c:v>726.33248673678577</c:v>
                </c:pt>
                <c:pt idx="272">
                  <c:v>726.33248673678577</c:v>
                </c:pt>
                <c:pt idx="273">
                  <c:v>726.33248673678577</c:v>
                </c:pt>
                <c:pt idx="274">
                  <c:v>726.33248673678577</c:v>
                </c:pt>
                <c:pt idx="275">
                  <c:v>726.33248673678577</c:v>
                </c:pt>
                <c:pt idx="276">
                  <c:v>726.33248673678577</c:v>
                </c:pt>
                <c:pt idx="277">
                  <c:v>726.33248673678577</c:v>
                </c:pt>
                <c:pt idx="278">
                  <c:v>726.33248673678577</c:v>
                </c:pt>
                <c:pt idx="279">
                  <c:v>726.33248673678577</c:v>
                </c:pt>
                <c:pt idx="280">
                  <c:v>726.33248673678577</c:v>
                </c:pt>
                <c:pt idx="281">
                  <c:v>726.33248673678577</c:v>
                </c:pt>
                <c:pt idx="282">
                  <c:v>726.33248673678577</c:v>
                </c:pt>
                <c:pt idx="283">
                  <c:v>726.33248673678577</c:v>
                </c:pt>
                <c:pt idx="284">
                  <c:v>726.33248673678577</c:v>
                </c:pt>
                <c:pt idx="285">
                  <c:v>726.33248673678577</c:v>
                </c:pt>
                <c:pt idx="286">
                  <c:v>726.33248673678577</c:v>
                </c:pt>
                <c:pt idx="287">
                  <c:v>726.33248673678577</c:v>
                </c:pt>
                <c:pt idx="288">
                  <c:v>726.33248673678577</c:v>
                </c:pt>
                <c:pt idx="289">
                  <c:v>726.33248673678577</c:v>
                </c:pt>
                <c:pt idx="290">
                  <c:v>726.33248673678577</c:v>
                </c:pt>
                <c:pt idx="291">
                  <c:v>726.33248673678577</c:v>
                </c:pt>
                <c:pt idx="292">
                  <c:v>726.33248673678577</c:v>
                </c:pt>
                <c:pt idx="293">
                  <c:v>726.33248673678577</c:v>
                </c:pt>
                <c:pt idx="294">
                  <c:v>726.33248673678577</c:v>
                </c:pt>
                <c:pt idx="295">
                  <c:v>726.33248673678577</c:v>
                </c:pt>
                <c:pt idx="296">
                  <c:v>726.33248673678577</c:v>
                </c:pt>
                <c:pt idx="297">
                  <c:v>726.33248673678577</c:v>
                </c:pt>
                <c:pt idx="298">
                  <c:v>726.33248673678577</c:v>
                </c:pt>
                <c:pt idx="299">
                  <c:v>726.33248673678577</c:v>
                </c:pt>
                <c:pt idx="300">
                  <c:v>726.33248673678577</c:v>
                </c:pt>
                <c:pt idx="301">
                  <c:v>726.33248673678577</c:v>
                </c:pt>
                <c:pt idx="302">
                  <c:v>726.33248673678577</c:v>
                </c:pt>
                <c:pt idx="303">
                  <c:v>726.33248673678577</c:v>
                </c:pt>
                <c:pt idx="304">
                  <c:v>726.33248673678577</c:v>
                </c:pt>
                <c:pt idx="305">
                  <c:v>726.33248673678577</c:v>
                </c:pt>
                <c:pt idx="306">
                  <c:v>726.33248673678577</c:v>
                </c:pt>
                <c:pt idx="307">
                  <c:v>726.33248673678577</c:v>
                </c:pt>
                <c:pt idx="308">
                  <c:v>726.33248673678577</c:v>
                </c:pt>
                <c:pt idx="309">
                  <c:v>726.33248673678577</c:v>
                </c:pt>
                <c:pt idx="310">
                  <c:v>726.33248673678577</c:v>
                </c:pt>
                <c:pt idx="311">
                  <c:v>726.33248673678577</c:v>
                </c:pt>
                <c:pt idx="312">
                  <c:v>726.33248673678577</c:v>
                </c:pt>
                <c:pt idx="313">
                  <c:v>726.33248673678577</c:v>
                </c:pt>
                <c:pt idx="314">
                  <c:v>726.33248673678577</c:v>
                </c:pt>
                <c:pt idx="315">
                  <c:v>726.33248673678577</c:v>
                </c:pt>
                <c:pt idx="316">
                  <c:v>726.33248673678577</c:v>
                </c:pt>
                <c:pt idx="317">
                  <c:v>726.33248673678577</c:v>
                </c:pt>
                <c:pt idx="318">
                  <c:v>726.33248673678577</c:v>
                </c:pt>
                <c:pt idx="319">
                  <c:v>726.33248673678577</c:v>
                </c:pt>
                <c:pt idx="320">
                  <c:v>726.33248673678577</c:v>
                </c:pt>
                <c:pt idx="321">
                  <c:v>726.33248673678577</c:v>
                </c:pt>
                <c:pt idx="322">
                  <c:v>726.33248673678577</c:v>
                </c:pt>
                <c:pt idx="323">
                  <c:v>726.33248673678577</c:v>
                </c:pt>
                <c:pt idx="324">
                  <c:v>726.33248673678577</c:v>
                </c:pt>
                <c:pt idx="325">
                  <c:v>726.33248673678577</c:v>
                </c:pt>
                <c:pt idx="326">
                  <c:v>726.33248673678577</c:v>
                </c:pt>
                <c:pt idx="327">
                  <c:v>726.33248673678577</c:v>
                </c:pt>
                <c:pt idx="328">
                  <c:v>726.33248673678577</c:v>
                </c:pt>
                <c:pt idx="329">
                  <c:v>726.33248673678577</c:v>
                </c:pt>
                <c:pt idx="330">
                  <c:v>726.33248673678577</c:v>
                </c:pt>
                <c:pt idx="331">
                  <c:v>726.33248673678577</c:v>
                </c:pt>
                <c:pt idx="332">
                  <c:v>726.33248673678577</c:v>
                </c:pt>
                <c:pt idx="333">
                  <c:v>726.33248673678577</c:v>
                </c:pt>
                <c:pt idx="334">
                  <c:v>726.33248673678577</c:v>
                </c:pt>
                <c:pt idx="335">
                  <c:v>726.33248673678577</c:v>
                </c:pt>
                <c:pt idx="336">
                  <c:v>726.33248673678577</c:v>
                </c:pt>
                <c:pt idx="337">
                  <c:v>726.33248673678577</c:v>
                </c:pt>
                <c:pt idx="338">
                  <c:v>726.33248673678577</c:v>
                </c:pt>
                <c:pt idx="339">
                  <c:v>726.33248673678577</c:v>
                </c:pt>
                <c:pt idx="340">
                  <c:v>726.33248673678577</c:v>
                </c:pt>
                <c:pt idx="341">
                  <c:v>726.33248673678577</c:v>
                </c:pt>
                <c:pt idx="342">
                  <c:v>726.33248673678577</c:v>
                </c:pt>
                <c:pt idx="343">
                  <c:v>726.33248673678577</c:v>
                </c:pt>
                <c:pt idx="344">
                  <c:v>726.33248673678577</c:v>
                </c:pt>
                <c:pt idx="345">
                  <c:v>726.33248673678577</c:v>
                </c:pt>
                <c:pt idx="346">
                  <c:v>726.33248673678577</c:v>
                </c:pt>
                <c:pt idx="347">
                  <c:v>726.33248673678577</c:v>
                </c:pt>
                <c:pt idx="348">
                  <c:v>726.33248673678577</c:v>
                </c:pt>
                <c:pt idx="349">
                  <c:v>726.33248673678577</c:v>
                </c:pt>
                <c:pt idx="350">
                  <c:v>726.33248673678577</c:v>
                </c:pt>
                <c:pt idx="351">
                  <c:v>726.33248673678577</c:v>
                </c:pt>
                <c:pt idx="352">
                  <c:v>726.33248673678577</c:v>
                </c:pt>
                <c:pt idx="353">
                  <c:v>726.33248673678577</c:v>
                </c:pt>
                <c:pt idx="354">
                  <c:v>726.33248673678577</c:v>
                </c:pt>
                <c:pt idx="355">
                  <c:v>726.33248673678577</c:v>
                </c:pt>
                <c:pt idx="356">
                  <c:v>726.33248673678577</c:v>
                </c:pt>
                <c:pt idx="357">
                  <c:v>726.33248673678577</c:v>
                </c:pt>
                <c:pt idx="358">
                  <c:v>726.33248673678577</c:v>
                </c:pt>
                <c:pt idx="359">
                  <c:v>726.33248673678577</c:v>
                </c:pt>
                <c:pt idx="360">
                  <c:v>726.33248673678577</c:v>
                </c:pt>
                <c:pt idx="361">
                  <c:v>726.33248673678577</c:v>
                </c:pt>
                <c:pt idx="362">
                  <c:v>726.33248673678577</c:v>
                </c:pt>
                <c:pt idx="363">
                  <c:v>726.33248673678577</c:v>
                </c:pt>
                <c:pt idx="364">
                  <c:v>726.33248673678577</c:v>
                </c:pt>
                <c:pt idx="365">
                  <c:v>726.33248673678577</c:v>
                </c:pt>
                <c:pt idx="366">
                  <c:v>726.33248673678577</c:v>
                </c:pt>
                <c:pt idx="367">
                  <c:v>726.33248673678577</c:v>
                </c:pt>
                <c:pt idx="368">
                  <c:v>726.33248673678577</c:v>
                </c:pt>
                <c:pt idx="369">
                  <c:v>726.33248673678577</c:v>
                </c:pt>
                <c:pt idx="370">
                  <c:v>726.33248673678577</c:v>
                </c:pt>
                <c:pt idx="371">
                  <c:v>726.33248673678577</c:v>
                </c:pt>
                <c:pt idx="372">
                  <c:v>726.33248673678577</c:v>
                </c:pt>
                <c:pt idx="373">
                  <c:v>726.33248673678577</c:v>
                </c:pt>
                <c:pt idx="374">
                  <c:v>726.33248673678577</c:v>
                </c:pt>
                <c:pt idx="375">
                  <c:v>726.33248673678577</c:v>
                </c:pt>
                <c:pt idx="376">
                  <c:v>726.33248673678577</c:v>
                </c:pt>
                <c:pt idx="377">
                  <c:v>726.33248673678577</c:v>
                </c:pt>
                <c:pt idx="378">
                  <c:v>726.33248673678577</c:v>
                </c:pt>
                <c:pt idx="379">
                  <c:v>726.33248673678577</c:v>
                </c:pt>
                <c:pt idx="380">
                  <c:v>726.33248673678577</c:v>
                </c:pt>
                <c:pt idx="381">
                  <c:v>726.33248673678577</c:v>
                </c:pt>
                <c:pt idx="382">
                  <c:v>726.33248673678577</c:v>
                </c:pt>
                <c:pt idx="383">
                  <c:v>726.33248673678577</c:v>
                </c:pt>
                <c:pt idx="384">
                  <c:v>726.33248673678577</c:v>
                </c:pt>
                <c:pt idx="385">
                  <c:v>726.33248673678577</c:v>
                </c:pt>
                <c:pt idx="386">
                  <c:v>726.33248673678577</c:v>
                </c:pt>
                <c:pt idx="387">
                  <c:v>726.33248673678577</c:v>
                </c:pt>
                <c:pt idx="388">
                  <c:v>726.33248673678577</c:v>
                </c:pt>
                <c:pt idx="389">
                  <c:v>726.33248673678577</c:v>
                </c:pt>
                <c:pt idx="390">
                  <c:v>726.33248673678577</c:v>
                </c:pt>
                <c:pt idx="391">
                  <c:v>726.33248673678577</c:v>
                </c:pt>
                <c:pt idx="392">
                  <c:v>726.33248673678577</c:v>
                </c:pt>
                <c:pt idx="393">
                  <c:v>726.33248673678577</c:v>
                </c:pt>
                <c:pt idx="394">
                  <c:v>726.33248673678577</c:v>
                </c:pt>
                <c:pt idx="395">
                  <c:v>726.33248673678577</c:v>
                </c:pt>
                <c:pt idx="396">
                  <c:v>726.33248673678577</c:v>
                </c:pt>
                <c:pt idx="397">
                  <c:v>726.33248673678577</c:v>
                </c:pt>
                <c:pt idx="398">
                  <c:v>726.33248673678577</c:v>
                </c:pt>
                <c:pt idx="399">
                  <c:v>726.33248673678577</c:v>
                </c:pt>
                <c:pt idx="400">
                  <c:v>726.33248673678577</c:v>
                </c:pt>
                <c:pt idx="401">
                  <c:v>726.33248673678577</c:v>
                </c:pt>
                <c:pt idx="402">
                  <c:v>726.33248673678577</c:v>
                </c:pt>
                <c:pt idx="403">
                  <c:v>726.33248673678577</c:v>
                </c:pt>
                <c:pt idx="404">
                  <c:v>726.33248673678577</c:v>
                </c:pt>
                <c:pt idx="405">
                  <c:v>726.33248673678577</c:v>
                </c:pt>
                <c:pt idx="406">
                  <c:v>726.33248673678577</c:v>
                </c:pt>
                <c:pt idx="407">
                  <c:v>726.33248673678577</c:v>
                </c:pt>
                <c:pt idx="408">
                  <c:v>726.33248673678577</c:v>
                </c:pt>
                <c:pt idx="409">
                  <c:v>726.33248673678577</c:v>
                </c:pt>
                <c:pt idx="410">
                  <c:v>726.33248673678577</c:v>
                </c:pt>
                <c:pt idx="411">
                  <c:v>726.33248673678577</c:v>
                </c:pt>
                <c:pt idx="412">
                  <c:v>726.33248673678577</c:v>
                </c:pt>
                <c:pt idx="413">
                  <c:v>726.33248673678577</c:v>
                </c:pt>
                <c:pt idx="414">
                  <c:v>726.33248673678577</c:v>
                </c:pt>
                <c:pt idx="415">
                  <c:v>726.33248673678577</c:v>
                </c:pt>
                <c:pt idx="416">
                  <c:v>726.33248673678577</c:v>
                </c:pt>
                <c:pt idx="417">
                  <c:v>726.33248673678577</c:v>
                </c:pt>
                <c:pt idx="418">
                  <c:v>726.33248673678577</c:v>
                </c:pt>
                <c:pt idx="419">
                  <c:v>726.33248673678577</c:v>
                </c:pt>
                <c:pt idx="420">
                  <c:v>726.33248673678577</c:v>
                </c:pt>
                <c:pt idx="421">
                  <c:v>726.33248673678577</c:v>
                </c:pt>
                <c:pt idx="422">
                  <c:v>726.33248673678577</c:v>
                </c:pt>
                <c:pt idx="423">
                  <c:v>726.33248673678577</c:v>
                </c:pt>
                <c:pt idx="424">
                  <c:v>726.33248673678577</c:v>
                </c:pt>
                <c:pt idx="425">
                  <c:v>726.33248673678577</c:v>
                </c:pt>
                <c:pt idx="426">
                  <c:v>726.33248673678577</c:v>
                </c:pt>
                <c:pt idx="427">
                  <c:v>726.33248673678577</c:v>
                </c:pt>
                <c:pt idx="428">
                  <c:v>726.33248673678577</c:v>
                </c:pt>
                <c:pt idx="429">
                  <c:v>726.33248673678577</c:v>
                </c:pt>
                <c:pt idx="430">
                  <c:v>726.33248673678577</c:v>
                </c:pt>
                <c:pt idx="431">
                  <c:v>726.33248673678577</c:v>
                </c:pt>
                <c:pt idx="432">
                  <c:v>726.33248673678577</c:v>
                </c:pt>
                <c:pt idx="433">
                  <c:v>726.33248673678577</c:v>
                </c:pt>
                <c:pt idx="434">
                  <c:v>726.33248673678577</c:v>
                </c:pt>
                <c:pt idx="435">
                  <c:v>726.33248673678577</c:v>
                </c:pt>
                <c:pt idx="436">
                  <c:v>726.33248673678577</c:v>
                </c:pt>
                <c:pt idx="437">
                  <c:v>726.33248673678577</c:v>
                </c:pt>
                <c:pt idx="438">
                  <c:v>726.33248673678577</c:v>
                </c:pt>
                <c:pt idx="439">
                  <c:v>726.33248673678577</c:v>
                </c:pt>
                <c:pt idx="440">
                  <c:v>726.33248673678577</c:v>
                </c:pt>
                <c:pt idx="441">
                  <c:v>726.33248673678577</c:v>
                </c:pt>
                <c:pt idx="442">
                  <c:v>726.33248673678577</c:v>
                </c:pt>
                <c:pt idx="443">
                  <c:v>726.33248673678577</c:v>
                </c:pt>
                <c:pt idx="444">
                  <c:v>726.33248673678577</c:v>
                </c:pt>
                <c:pt idx="445">
                  <c:v>726.33248673678577</c:v>
                </c:pt>
                <c:pt idx="446">
                  <c:v>726.33248673678577</c:v>
                </c:pt>
                <c:pt idx="447">
                  <c:v>726.33248673678577</c:v>
                </c:pt>
                <c:pt idx="448">
                  <c:v>726.33248673678577</c:v>
                </c:pt>
                <c:pt idx="449">
                  <c:v>726.33248673678577</c:v>
                </c:pt>
                <c:pt idx="450">
                  <c:v>1960.3260370352721</c:v>
                </c:pt>
                <c:pt idx="451">
                  <c:v>1960.3260370352721</c:v>
                </c:pt>
                <c:pt idx="452">
                  <c:v>1960.3260370352721</c:v>
                </c:pt>
                <c:pt idx="453">
                  <c:v>1960.3260370352721</c:v>
                </c:pt>
                <c:pt idx="454">
                  <c:v>1960.3260370352721</c:v>
                </c:pt>
                <c:pt idx="455">
                  <c:v>1960.3260370352721</c:v>
                </c:pt>
                <c:pt idx="456">
                  <c:v>1960.3260370352721</c:v>
                </c:pt>
                <c:pt idx="457">
                  <c:v>1960.3260370352721</c:v>
                </c:pt>
                <c:pt idx="458">
                  <c:v>1960.3260370352721</c:v>
                </c:pt>
                <c:pt idx="459">
                  <c:v>1960.3260370352721</c:v>
                </c:pt>
                <c:pt idx="460">
                  <c:v>1960.3260370352721</c:v>
                </c:pt>
                <c:pt idx="461">
                  <c:v>1960.3260370352721</c:v>
                </c:pt>
                <c:pt idx="462">
                  <c:v>1960.3260370352721</c:v>
                </c:pt>
                <c:pt idx="463">
                  <c:v>1960.3260370352721</c:v>
                </c:pt>
                <c:pt idx="464">
                  <c:v>1960.3260370352721</c:v>
                </c:pt>
                <c:pt idx="465">
                  <c:v>1960.3260370352721</c:v>
                </c:pt>
                <c:pt idx="466">
                  <c:v>1960.3260370352721</c:v>
                </c:pt>
                <c:pt idx="467">
                  <c:v>1960.3260370352721</c:v>
                </c:pt>
                <c:pt idx="468">
                  <c:v>1960.3260370352721</c:v>
                </c:pt>
                <c:pt idx="469">
                  <c:v>1960.3260370352721</c:v>
                </c:pt>
                <c:pt idx="470">
                  <c:v>1960.3260370352721</c:v>
                </c:pt>
                <c:pt idx="471">
                  <c:v>1960.3260370352721</c:v>
                </c:pt>
                <c:pt idx="472">
                  <c:v>1960.3260370352721</c:v>
                </c:pt>
                <c:pt idx="473">
                  <c:v>1960.3260370352721</c:v>
                </c:pt>
                <c:pt idx="474">
                  <c:v>1960.3260370352721</c:v>
                </c:pt>
                <c:pt idx="475">
                  <c:v>1960.3260370352721</c:v>
                </c:pt>
                <c:pt idx="476">
                  <c:v>1960.3260370352721</c:v>
                </c:pt>
                <c:pt idx="477">
                  <c:v>1960.3260370352721</c:v>
                </c:pt>
                <c:pt idx="478">
                  <c:v>1960.3260370352721</c:v>
                </c:pt>
                <c:pt idx="479">
                  <c:v>1960.3260370352721</c:v>
                </c:pt>
                <c:pt idx="480">
                  <c:v>1960.3260370352721</c:v>
                </c:pt>
                <c:pt idx="481">
                  <c:v>1960.3260370352721</c:v>
                </c:pt>
                <c:pt idx="482">
                  <c:v>1960.3260370352721</c:v>
                </c:pt>
                <c:pt idx="483">
                  <c:v>1960.3260370352721</c:v>
                </c:pt>
                <c:pt idx="484">
                  <c:v>1960.3260370352721</c:v>
                </c:pt>
                <c:pt idx="485">
                  <c:v>1960.3260370352721</c:v>
                </c:pt>
                <c:pt idx="486">
                  <c:v>1960.3260370352721</c:v>
                </c:pt>
                <c:pt idx="487">
                  <c:v>1960.3260370352721</c:v>
                </c:pt>
                <c:pt idx="488">
                  <c:v>1960.3260370352721</c:v>
                </c:pt>
                <c:pt idx="489">
                  <c:v>1960.3260370352721</c:v>
                </c:pt>
                <c:pt idx="490">
                  <c:v>1960.3260370352721</c:v>
                </c:pt>
                <c:pt idx="491">
                  <c:v>1960.3260370352721</c:v>
                </c:pt>
                <c:pt idx="492">
                  <c:v>1960.3260370352721</c:v>
                </c:pt>
                <c:pt idx="493">
                  <c:v>1960.3260370352721</c:v>
                </c:pt>
                <c:pt idx="494">
                  <c:v>1960.3260370352721</c:v>
                </c:pt>
                <c:pt idx="495">
                  <c:v>1960.3260370352721</c:v>
                </c:pt>
                <c:pt idx="496">
                  <c:v>1960.3260370352721</c:v>
                </c:pt>
                <c:pt idx="497">
                  <c:v>1960.3260370352721</c:v>
                </c:pt>
                <c:pt idx="498">
                  <c:v>1960.3260370352721</c:v>
                </c:pt>
                <c:pt idx="499">
                  <c:v>1960.3260370352721</c:v>
                </c:pt>
                <c:pt idx="500">
                  <c:v>1960.3260370352721</c:v>
                </c:pt>
                <c:pt idx="501">
                  <c:v>1960.3260370352721</c:v>
                </c:pt>
                <c:pt idx="502">
                  <c:v>1960.3260370352721</c:v>
                </c:pt>
                <c:pt idx="503">
                  <c:v>1960.3260370352721</c:v>
                </c:pt>
                <c:pt idx="504">
                  <c:v>1960.3260370352721</c:v>
                </c:pt>
                <c:pt idx="505">
                  <c:v>1960.3260370352721</c:v>
                </c:pt>
                <c:pt idx="506">
                  <c:v>1960.3260370352721</c:v>
                </c:pt>
                <c:pt idx="507">
                  <c:v>1960.3260370352721</c:v>
                </c:pt>
                <c:pt idx="508">
                  <c:v>1960.3260370352721</c:v>
                </c:pt>
                <c:pt idx="509">
                  <c:v>1960.3260370352721</c:v>
                </c:pt>
                <c:pt idx="510">
                  <c:v>1960.3260370352721</c:v>
                </c:pt>
                <c:pt idx="511">
                  <c:v>1960.3260370352721</c:v>
                </c:pt>
                <c:pt idx="512">
                  <c:v>1960.3260370352721</c:v>
                </c:pt>
                <c:pt idx="513">
                  <c:v>1960.3260370352721</c:v>
                </c:pt>
                <c:pt idx="514">
                  <c:v>1960.3260370352721</c:v>
                </c:pt>
                <c:pt idx="515">
                  <c:v>1960.3260370352721</c:v>
                </c:pt>
                <c:pt idx="516">
                  <c:v>1960.3260370352721</c:v>
                </c:pt>
                <c:pt idx="517">
                  <c:v>1960.3260370352721</c:v>
                </c:pt>
                <c:pt idx="518">
                  <c:v>1960.3260370352721</c:v>
                </c:pt>
                <c:pt idx="519">
                  <c:v>1960.3260370352721</c:v>
                </c:pt>
                <c:pt idx="520">
                  <c:v>1960.3260370352721</c:v>
                </c:pt>
                <c:pt idx="521">
                  <c:v>1960.3260370352721</c:v>
                </c:pt>
                <c:pt idx="522">
                  <c:v>1960.3260370352721</c:v>
                </c:pt>
                <c:pt idx="523">
                  <c:v>1960.3260370352721</c:v>
                </c:pt>
                <c:pt idx="524">
                  <c:v>1960.3260370352721</c:v>
                </c:pt>
                <c:pt idx="525">
                  <c:v>1960.3260370352721</c:v>
                </c:pt>
                <c:pt idx="526">
                  <c:v>1960.3260370352721</c:v>
                </c:pt>
                <c:pt idx="527">
                  <c:v>1960.3260370352721</c:v>
                </c:pt>
                <c:pt idx="528">
                  <c:v>1960.3260370352721</c:v>
                </c:pt>
                <c:pt idx="529">
                  <c:v>1960.3260370352721</c:v>
                </c:pt>
                <c:pt idx="530">
                  <c:v>1960.3260370352721</c:v>
                </c:pt>
                <c:pt idx="531">
                  <c:v>1960.3260370352721</c:v>
                </c:pt>
                <c:pt idx="532">
                  <c:v>1960.3260370352721</c:v>
                </c:pt>
                <c:pt idx="533">
                  <c:v>1960.3260370352721</c:v>
                </c:pt>
                <c:pt idx="534">
                  <c:v>1960.3260370352721</c:v>
                </c:pt>
                <c:pt idx="535">
                  <c:v>1960.3260370352721</c:v>
                </c:pt>
                <c:pt idx="536">
                  <c:v>1960.3260370352721</c:v>
                </c:pt>
                <c:pt idx="537">
                  <c:v>1960.3260370352721</c:v>
                </c:pt>
                <c:pt idx="538">
                  <c:v>1960.3260370352721</c:v>
                </c:pt>
                <c:pt idx="539">
                  <c:v>1960.3260370352721</c:v>
                </c:pt>
                <c:pt idx="540">
                  <c:v>1960.3260370352721</c:v>
                </c:pt>
                <c:pt idx="541">
                  <c:v>1960.3260370352721</c:v>
                </c:pt>
                <c:pt idx="542">
                  <c:v>1960.3260370352721</c:v>
                </c:pt>
                <c:pt idx="543">
                  <c:v>1960.3260370352721</c:v>
                </c:pt>
                <c:pt idx="544">
                  <c:v>1960.3260370352721</c:v>
                </c:pt>
                <c:pt idx="545">
                  <c:v>1960.3260370352721</c:v>
                </c:pt>
                <c:pt idx="546">
                  <c:v>1960.3260370352721</c:v>
                </c:pt>
                <c:pt idx="547">
                  <c:v>1960.3260370352721</c:v>
                </c:pt>
                <c:pt idx="548">
                  <c:v>1960.3260370352721</c:v>
                </c:pt>
                <c:pt idx="549">
                  <c:v>1960.3260370352721</c:v>
                </c:pt>
                <c:pt idx="550">
                  <c:v>1960.3260370352721</c:v>
                </c:pt>
                <c:pt idx="551">
                  <c:v>1960.3260370352721</c:v>
                </c:pt>
                <c:pt idx="552">
                  <c:v>1960.3260370352721</c:v>
                </c:pt>
                <c:pt idx="553">
                  <c:v>1960.3260370352721</c:v>
                </c:pt>
                <c:pt idx="554">
                  <c:v>1960.3260370352721</c:v>
                </c:pt>
                <c:pt idx="555">
                  <c:v>1960.3260370352721</c:v>
                </c:pt>
                <c:pt idx="556">
                  <c:v>1960.3260370352721</c:v>
                </c:pt>
                <c:pt idx="557">
                  <c:v>1960.3260370352721</c:v>
                </c:pt>
                <c:pt idx="558">
                  <c:v>1960.3260370352721</c:v>
                </c:pt>
                <c:pt idx="559">
                  <c:v>1960.3260370352721</c:v>
                </c:pt>
                <c:pt idx="560">
                  <c:v>1960.3260370352721</c:v>
                </c:pt>
                <c:pt idx="561">
                  <c:v>1960.3260370352721</c:v>
                </c:pt>
                <c:pt idx="562">
                  <c:v>1960.3260370352721</c:v>
                </c:pt>
                <c:pt idx="563">
                  <c:v>1960.3260370352721</c:v>
                </c:pt>
                <c:pt idx="564">
                  <c:v>1960.3260370352721</c:v>
                </c:pt>
                <c:pt idx="565">
                  <c:v>1960.3260370352721</c:v>
                </c:pt>
                <c:pt idx="566">
                  <c:v>1960.3260370352721</c:v>
                </c:pt>
                <c:pt idx="567">
                  <c:v>1960.3260370352721</c:v>
                </c:pt>
                <c:pt idx="568">
                  <c:v>1960.3260370352721</c:v>
                </c:pt>
                <c:pt idx="569">
                  <c:v>1960.3260370352721</c:v>
                </c:pt>
                <c:pt idx="570">
                  <c:v>1960.3260370352721</c:v>
                </c:pt>
                <c:pt idx="571">
                  <c:v>1960.3260370352721</c:v>
                </c:pt>
                <c:pt idx="572">
                  <c:v>1960.3260370352721</c:v>
                </c:pt>
                <c:pt idx="573">
                  <c:v>1960.3260370352721</c:v>
                </c:pt>
                <c:pt idx="574">
                  <c:v>1960.3260370352721</c:v>
                </c:pt>
                <c:pt idx="575">
                  <c:v>1960.3260370352721</c:v>
                </c:pt>
                <c:pt idx="576">
                  <c:v>1960.3260370352721</c:v>
                </c:pt>
                <c:pt idx="577">
                  <c:v>1960.3260370352721</c:v>
                </c:pt>
                <c:pt idx="578">
                  <c:v>1960.3260370352721</c:v>
                </c:pt>
                <c:pt idx="579">
                  <c:v>1960.3260370352721</c:v>
                </c:pt>
                <c:pt idx="580">
                  <c:v>1960.3260370352721</c:v>
                </c:pt>
                <c:pt idx="581">
                  <c:v>1960.3260370352721</c:v>
                </c:pt>
                <c:pt idx="582">
                  <c:v>1960.3260370352721</c:v>
                </c:pt>
                <c:pt idx="583">
                  <c:v>1960.3260370352721</c:v>
                </c:pt>
                <c:pt idx="584">
                  <c:v>1960.3260370352721</c:v>
                </c:pt>
                <c:pt idx="585">
                  <c:v>1960.3260370352721</c:v>
                </c:pt>
                <c:pt idx="586">
                  <c:v>1960.3260370352721</c:v>
                </c:pt>
                <c:pt idx="587">
                  <c:v>1960.3260370352721</c:v>
                </c:pt>
                <c:pt idx="588">
                  <c:v>1960.3260370352721</c:v>
                </c:pt>
                <c:pt idx="589">
                  <c:v>1960.3260370352721</c:v>
                </c:pt>
                <c:pt idx="590">
                  <c:v>1960.3260370352721</c:v>
                </c:pt>
                <c:pt idx="591">
                  <c:v>1960.3260370352721</c:v>
                </c:pt>
                <c:pt idx="592">
                  <c:v>1960.3260370352721</c:v>
                </c:pt>
                <c:pt idx="593">
                  <c:v>1960.3260370352721</c:v>
                </c:pt>
                <c:pt idx="594">
                  <c:v>1960.3260370352721</c:v>
                </c:pt>
                <c:pt idx="595">
                  <c:v>1960.3260370352721</c:v>
                </c:pt>
                <c:pt idx="596">
                  <c:v>1960.3260370352721</c:v>
                </c:pt>
                <c:pt idx="597">
                  <c:v>1960.3260370352721</c:v>
                </c:pt>
                <c:pt idx="598">
                  <c:v>1960.3260370352721</c:v>
                </c:pt>
                <c:pt idx="599">
                  <c:v>1960.3260370352721</c:v>
                </c:pt>
                <c:pt idx="600">
                  <c:v>1960.3260370352721</c:v>
                </c:pt>
                <c:pt idx="601">
                  <c:v>1960.3260370352721</c:v>
                </c:pt>
                <c:pt idx="602">
                  <c:v>1960.3260370352721</c:v>
                </c:pt>
                <c:pt idx="603">
                  <c:v>1960.3260370352721</c:v>
                </c:pt>
                <c:pt idx="604">
                  <c:v>1960.3260370352721</c:v>
                </c:pt>
                <c:pt idx="605">
                  <c:v>1960.3260370352721</c:v>
                </c:pt>
                <c:pt idx="606">
                  <c:v>1960.3260370352721</c:v>
                </c:pt>
                <c:pt idx="607">
                  <c:v>1960.3260370352721</c:v>
                </c:pt>
                <c:pt idx="608">
                  <c:v>1960.3260370352721</c:v>
                </c:pt>
                <c:pt idx="609">
                  <c:v>1960.3260370352721</c:v>
                </c:pt>
                <c:pt idx="610">
                  <c:v>1960.3260370352721</c:v>
                </c:pt>
                <c:pt idx="611">
                  <c:v>1960.3260370352721</c:v>
                </c:pt>
                <c:pt idx="612">
                  <c:v>1960.3260370352721</c:v>
                </c:pt>
                <c:pt idx="613">
                  <c:v>1960.3260370352721</c:v>
                </c:pt>
                <c:pt idx="614">
                  <c:v>1960.3260370352721</c:v>
                </c:pt>
                <c:pt idx="615">
                  <c:v>1960.3260370352721</c:v>
                </c:pt>
                <c:pt idx="616">
                  <c:v>1960.3260370352721</c:v>
                </c:pt>
                <c:pt idx="617">
                  <c:v>1960.3260370352721</c:v>
                </c:pt>
                <c:pt idx="618">
                  <c:v>1960.3260370352721</c:v>
                </c:pt>
                <c:pt idx="619">
                  <c:v>1960.3260370352721</c:v>
                </c:pt>
                <c:pt idx="620">
                  <c:v>1960.3260370352721</c:v>
                </c:pt>
                <c:pt idx="621">
                  <c:v>1960.3260370352721</c:v>
                </c:pt>
                <c:pt idx="622">
                  <c:v>1960.3260370352721</c:v>
                </c:pt>
                <c:pt idx="623">
                  <c:v>1960.3260370352721</c:v>
                </c:pt>
                <c:pt idx="624">
                  <c:v>1960.3260370352721</c:v>
                </c:pt>
                <c:pt idx="625">
                  <c:v>1960.3260370352721</c:v>
                </c:pt>
                <c:pt idx="626">
                  <c:v>1960.3260370352721</c:v>
                </c:pt>
                <c:pt idx="627">
                  <c:v>1960.3260370352721</c:v>
                </c:pt>
                <c:pt idx="628">
                  <c:v>1960.3260370352721</c:v>
                </c:pt>
                <c:pt idx="629">
                  <c:v>1960.3260370352721</c:v>
                </c:pt>
                <c:pt idx="630">
                  <c:v>1960.3260370352721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8-4714-988C-BA34D302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312975"/>
        <c:axId val="2014313391"/>
      </c:scatterChart>
      <c:valAx>
        <c:axId val="20143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3391"/>
        <c:crosses val="autoZero"/>
        <c:crossBetween val="midCat"/>
      </c:valAx>
      <c:valAx>
        <c:axId val="20143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7'!$P$54:$P$684</c:f>
              <c:numCache>
                <c:formatCode>0.00E+00</c:formatCode>
                <c:ptCount val="631"/>
                <c:pt idx="0">
                  <c:v>1.0852711010308054</c:v>
                </c:pt>
                <c:pt idx="1">
                  <c:v>1.0792711010308054</c:v>
                </c:pt>
                <c:pt idx="2">
                  <c:v>1.0732711017683634</c:v>
                </c:pt>
                <c:pt idx="3">
                  <c:v>1.067271103981037</c:v>
                </c:pt>
                <c:pt idx="4">
                  <c:v>1.0612711084063844</c:v>
                </c:pt>
                <c:pt idx="5">
                  <c:v>1.0552711157819634</c:v>
                </c:pt>
                <c:pt idx="6">
                  <c:v>1.0492711268453316</c:v>
                </c:pt>
                <c:pt idx="7">
                  <c:v>1.0432711423340473</c:v>
                </c:pt>
                <c:pt idx="8">
                  <c:v>1.0372711629856686</c:v>
                </c:pt>
                <c:pt idx="9">
                  <c:v>1.0312711895377529</c:v>
                </c:pt>
                <c:pt idx="10">
                  <c:v>1.0252712227278582</c:v>
                </c:pt>
                <c:pt idx="11">
                  <c:v>1.0192712632935426</c:v>
                </c:pt>
                <c:pt idx="12">
                  <c:v>1.013271311972364</c:v>
                </c:pt>
                <c:pt idx="13">
                  <c:v>1.00727136950188</c:v>
                </c:pt>
                <c:pt idx="14">
                  <c:v>1.0012714366196489</c:v>
                </c:pt>
                <c:pt idx="15">
                  <c:v>0.99527151406322789</c:v>
                </c:pt>
                <c:pt idx="16">
                  <c:v>0.98927160257017588</c:v>
                </c:pt>
                <c:pt idx="17">
                  <c:v>0.98327170287805032</c:v>
                </c:pt>
                <c:pt idx="18">
                  <c:v>0.9772718157244088</c:v>
                </c:pt>
                <c:pt idx="19">
                  <c:v>0.97127194184680932</c:v>
                </c:pt>
                <c:pt idx="20">
                  <c:v>0.96527208198281034</c:v>
                </c:pt>
                <c:pt idx="21">
                  <c:v>0.95927223686996899</c:v>
                </c:pt>
                <c:pt idx="22">
                  <c:v>0.95327240724584372</c:v>
                </c:pt>
                <c:pt idx="23">
                  <c:v>0.94727259384799212</c:v>
                </c:pt>
                <c:pt idx="24">
                  <c:v>0.94127279741397218</c:v>
                </c:pt>
                <c:pt idx="25">
                  <c:v>0.93527301868134172</c:v>
                </c:pt>
                <c:pt idx="26">
                  <c:v>0.92927325838765895</c:v>
                </c:pt>
                <c:pt idx="27">
                  <c:v>0.92327351727048168</c:v>
                </c:pt>
                <c:pt idx="28">
                  <c:v>0.91727379606736725</c:v>
                </c:pt>
                <c:pt idx="29">
                  <c:v>0.91127409551587435</c:v>
                </c:pt>
                <c:pt idx="30">
                  <c:v>0.90527441635356032</c:v>
                </c:pt>
                <c:pt idx="31">
                  <c:v>0.8992747593179834</c:v>
                </c:pt>
                <c:pt idx="32">
                  <c:v>0.89327512514670138</c:v>
                </c:pt>
                <c:pt idx="33">
                  <c:v>0.88727551457727183</c:v>
                </c:pt>
                <c:pt idx="34">
                  <c:v>0.88127592834725321</c:v>
                </c:pt>
                <c:pt idx="35">
                  <c:v>0.8752763671942031</c:v>
                </c:pt>
                <c:pt idx="36">
                  <c:v>0.8692768318556795</c:v>
                </c:pt>
                <c:pt idx="37">
                  <c:v>0.86327732306924021</c:v>
                </c:pt>
                <c:pt idx="38">
                  <c:v>0.85727784157244324</c:v>
                </c:pt>
                <c:pt idx="39">
                  <c:v>0.8512783881028464</c:v>
                </c:pt>
                <c:pt idx="40">
                  <c:v>0.84527896339800745</c:v>
                </c:pt>
                <c:pt idx="41">
                  <c:v>0.83927956819548444</c:v>
                </c:pt>
                <c:pt idx="42">
                  <c:v>0.83328020323283558</c:v>
                </c:pt>
                <c:pt idx="43">
                  <c:v>0.82728086924761823</c:v>
                </c:pt>
                <c:pt idx="44">
                  <c:v>0.82128156697739063</c:v>
                </c:pt>
                <c:pt idx="45">
                  <c:v>0.81528229715971057</c:v>
                </c:pt>
                <c:pt idx="46">
                  <c:v>0.80928306053213583</c:v>
                </c:pt>
                <c:pt idx="47">
                  <c:v>0.80328385783222489</c:v>
                </c:pt>
                <c:pt idx="48">
                  <c:v>0.79728468979753486</c:v>
                </c:pt>
                <c:pt idx="49">
                  <c:v>0.79128555716562399</c:v>
                </c:pt>
                <c:pt idx="50">
                  <c:v>0.78528646067405006</c:v>
                </c:pt>
                <c:pt idx="51">
                  <c:v>0.77928740106037109</c:v>
                </c:pt>
                <c:pt idx="52">
                  <c:v>0.77328837906214509</c:v>
                </c:pt>
                <c:pt idx="53">
                  <c:v>0.76728939541692986</c:v>
                </c:pt>
                <c:pt idx="54">
                  <c:v>0.7612904508622832</c:v>
                </c:pt>
                <c:pt idx="55">
                  <c:v>0.7552915461357631</c:v>
                </c:pt>
                <c:pt idx="56">
                  <c:v>0.74929268197492738</c:v>
                </c:pt>
                <c:pt idx="57">
                  <c:v>0.74329385911733425</c:v>
                </c:pt>
                <c:pt idx="58">
                  <c:v>0.73729507830054108</c:v>
                </c:pt>
                <c:pt idx="59">
                  <c:v>0.7312963402621061</c:v>
                </c:pt>
                <c:pt idx="60">
                  <c:v>0.72529764573958733</c:v>
                </c:pt>
                <c:pt idx="61">
                  <c:v>0.71929899547054232</c:v>
                </c:pt>
                <c:pt idx="62">
                  <c:v>0.71330039019252911</c:v>
                </c:pt>
                <c:pt idx="63">
                  <c:v>0.7073018306431057</c:v>
                </c:pt>
                <c:pt idx="64">
                  <c:v>0.70130331755982989</c:v>
                </c:pt>
                <c:pt idx="65">
                  <c:v>0.69530485168025968</c:v>
                </c:pt>
                <c:pt idx="66">
                  <c:v>0.68930643374195311</c:v>
                </c:pt>
                <c:pt idx="67">
                  <c:v>0.6833080644824675</c:v>
                </c:pt>
                <c:pt idx="68">
                  <c:v>0.67730974463936133</c:v>
                </c:pt>
                <c:pt idx="69">
                  <c:v>0.67131147495019217</c:v>
                </c:pt>
                <c:pt idx="70">
                  <c:v>0.66531325615251802</c:v>
                </c:pt>
                <c:pt idx="71">
                  <c:v>0.6593150889838969</c:v>
                </c:pt>
                <c:pt idx="72">
                  <c:v>0.6533169741818865</c:v>
                </c:pt>
                <c:pt idx="73">
                  <c:v>0.64731891248404483</c:v>
                </c:pt>
                <c:pt idx="74">
                  <c:v>0.6413209046279299</c:v>
                </c:pt>
                <c:pt idx="75">
                  <c:v>0.63532295135109951</c:v>
                </c:pt>
                <c:pt idx="76">
                  <c:v>0.62932505339111133</c:v>
                </c:pt>
                <c:pt idx="77">
                  <c:v>0.62332721148552361</c:v>
                </c:pt>
                <c:pt idx="78">
                  <c:v>0.61732942637189414</c:v>
                </c:pt>
                <c:pt idx="79">
                  <c:v>0.61133169878778082</c:v>
                </c:pt>
                <c:pt idx="80">
                  <c:v>0.60533402947074144</c:v>
                </c:pt>
                <c:pt idx="81">
                  <c:v>0.59933641915833402</c:v>
                </c:pt>
                <c:pt idx="82">
                  <c:v>0.59333886858811635</c:v>
                </c:pt>
                <c:pt idx="83">
                  <c:v>0.58734137849764634</c:v>
                </c:pt>
                <c:pt idx="84">
                  <c:v>0.5813439496244821</c:v>
                </c:pt>
                <c:pt idx="85">
                  <c:v>0.57534658270618133</c:v>
                </c:pt>
                <c:pt idx="86">
                  <c:v>0.56934927848030181</c:v>
                </c:pt>
                <c:pt idx="87">
                  <c:v>0.56335203768440167</c:v>
                </c:pt>
                <c:pt idx="88">
                  <c:v>0.55735486105603882</c:v>
                </c:pt>
                <c:pt idx="89">
                  <c:v>0.55135774933277093</c:v>
                </c:pt>
                <c:pt idx="90">
                  <c:v>0.54536070325215613</c:v>
                </c:pt>
                <c:pt idx="91">
                  <c:v>0.53936372355175233</c:v>
                </c:pt>
                <c:pt idx="92">
                  <c:v>0.53336681096911709</c:v>
                </c:pt>
                <c:pt idx="93">
                  <c:v>0.52736996624180876</c:v>
                </c:pt>
                <c:pt idx="94">
                  <c:v>0.52137319010738492</c:v>
                </c:pt>
                <c:pt idx="95">
                  <c:v>0.51537648330340358</c:v>
                </c:pt>
                <c:pt idx="96">
                  <c:v>0.50937984656742274</c:v>
                </c:pt>
                <c:pt idx="97">
                  <c:v>0.50338328063700011</c:v>
                </c:pt>
                <c:pt idx="98">
                  <c:v>0.49738678624969374</c:v>
                </c:pt>
                <c:pt idx="99">
                  <c:v>0.49139036414306142</c:v>
                </c:pt>
                <c:pt idx="100">
                  <c:v>0.48539401505466107</c:v>
                </c:pt>
                <c:pt idx="101">
                  <c:v>0.47939773972205069</c:v>
                </c:pt>
                <c:pt idx="102">
                  <c:v>0.47340153888278796</c:v>
                </c:pt>
                <c:pt idx="103">
                  <c:v>0.46740541327443114</c:v>
                </c:pt>
                <c:pt idx="104">
                  <c:v>0.46140936363453777</c:v>
                </c:pt>
                <c:pt idx="105">
                  <c:v>0.45541339070066594</c:v>
                </c:pt>
                <c:pt idx="106">
                  <c:v>0.4494174952103735</c:v>
                </c:pt>
                <c:pt idx="107">
                  <c:v>0.44342167790121828</c:v>
                </c:pt>
                <c:pt idx="108">
                  <c:v>0.43742593951075837</c:v>
                </c:pt>
                <c:pt idx="109">
                  <c:v>0.43143028077655149</c:v>
                </c:pt>
                <c:pt idx="110">
                  <c:v>0.42543470243615555</c:v>
                </c:pt>
                <c:pt idx="111">
                  <c:v>0.41943920522712846</c:v>
                </c:pt>
                <c:pt idx="112">
                  <c:v>0.41344378988702823</c:v>
                </c:pt>
                <c:pt idx="113">
                  <c:v>0.40744845715341266</c:v>
                </c:pt>
                <c:pt idx="114">
                  <c:v>0.40145320776383964</c:v>
                </c:pt>
                <c:pt idx="115">
                  <c:v>0.39545804245586713</c:v>
                </c:pt>
                <c:pt idx="116">
                  <c:v>0.38946296196705305</c:v>
                </c:pt>
                <c:pt idx="117">
                  <c:v>0.38346796703495517</c:v>
                </c:pt>
                <c:pt idx="118">
                  <c:v>0.37747305839713147</c:v>
                </c:pt>
                <c:pt idx="119">
                  <c:v>0.37147823679113978</c:v>
                </c:pt>
                <c:pt idx="120">
                  <c:v>0.36548350295453813</c:v>
                </c:pt>
                <c:pt idx="121">
                  <c:v>0.35948885762488436</c:v>
                </c:pt>
                <c:pt idx="122">
                  <c:v>0.35349430153973638</c:v>
                </c:pt>
                <c:pt idx="123">
                  <c:v>0.34749983543665203</c:v>
                </c:pt>
                <c:pt idx="124">
                  <c:v>0.34150546005318932</c:v>
                </c:pt>
                <c:pt idx="125">
                  <c:v>0.33551117612690601</c:v>
                </c:pt>
                <c:pt idx="126">
                  <c:v>0.32951698439536009</c:v>
                </c:pt>
                <c:pt idx="127">
                  <c:v>0.32352288559610937</c:v>
                </c:pt>
                <c:pt idx="128">
                  <c:v>0.3175288804667119</c:v>
                </c:pt>
                <c:pt idx="129">
                  <c:v>0.31153496974472539</c:v>
                </c:pt>
                <c:pt idx="130">
                  <c:v>0.30554115416770794</c:v>
                </c:pt>
                <c:pt idx="131">
                  <c:v>0.2995474344732173</c:v>
                </c:pt>
                <c:pt idx="132">
                  <c:v>0.29355381139881148</c:v>
                </c:pt>
                <c:pt idx="133">
                  <c:v>0.28756028568204828</c:v>
                </c:pt>
                <c:pt idx="134">
                  <c:v>0.2815668580604857</c:v>
                </c:pt>
                <c:pt idx="135">
                  <c:v>0.27557352927168149</c:v>
                </c:pt>
                <c:pt idx="136">
                  <c:v>0.26958030005319367</c:v>
                </c:pt>
                <c:pt idx="137">
                  <c:v>0.26358717114258007</c:v>
                </c:pt>
                <c:pt idx="138">
                  <c:v>0.25759414327739866</c:v>
                </c:pt>
                <c:pt idx="139">
                  <c:v>0.25160121719520728</c:v>
                </c:pt>
                <c:pt idx="140">
                  <c:v>0.24560839363356385</c:v>
                </c:pt>
                <c:pt idx="141">
                  <c:v>0.23961567333002629</c:v>
                </c:pt>
                <c:pt idx="142">
                  <c:v>0.23362305702215247</c:v>
                </c:pt>
                <c:pt idx="143">
                  <c:v>0.22763054544750028</c:v>
                </c:pt>
                <c:pt idx="144">
                  <c:v>0.22163813934362764</c:v>
                </c:pt>
                <c:pt idx="145">
                  <c:v>0.21564583944809246</c:v>
                </c:pt>
                <c:pt idx="146">
                  <c:v>0.20965364649845261</c:v>
                </c:pt>
                <c:pt idx="147">
                  <c:v>0.203661561232266</c:v>
                </c:pt>
                <c:pt idx="148">
                  <c:v>0.19766958438709056</c:v>
                </c:pt>
                <c:pt idx="149">
                  <c:v>0.19167771670048414</c:v>
                </c:pt>
                <c:pt idx="150">
                  <c:v>0.18568595891000467</c:v>
                </c:pt>
                <c:pt idx="151">
                  <c:v>0.17969431175321007</c:v>
                </c:pt>
                <c:pt idx="152">
                  <c:v>0.17370277596765818</c:v>
                </c:pt>
                <c:pt idx="153">
                  <c:v>0.16771135229090692</c:v>
                </c:pt>
                <c:pt idx="154">
                  <c:v>0.16172004146051419</c:v>
                </c:pt>
                <c:pt idx="155">
                  <c:v>0.15572884421403788</c:v>
                </c:pt>
                <c:pt idx="156">
                  <c:v>0.14973776128903593</c:v>
                </c:pt>
                <c:pt idx="157">
                  <c:v>0.1437467934230662</c:v>
                </c:pt>
                <c:pt idx="158">
                  <c:v>0.1377559413536866</c:v>
                </c:pt>
                <c:pt idx="159">
                  <c:v>0.13176520581845505</c:v>
                </c:pt>
                <c:pt idx="160">
                  <c:v>0.12577458755492943</c:v>
                </c:pt>
                <c:pt idx="161">
                  <c:v>0.11978408730066764</c:v>
                </c:pt>
                <c:pt idx="162">
                  <c:v>0.11379370579322756</c:v>
                </c:pt>
                <c:pt idx="163">
                  <c:v>0.10780344377016712</c:v>
                </c:pt>
                <c:pt idx="164">
                  <c:v>0.1018133019690442</c:v>
                </c:pt>
                <c:pt idx="165">
                  <c:v>9.5823281127416712E-2</c:v>
                </c:pt>
                <c:pt idx="166">
                  <c:v>8.9833381982842547E-2</c:v>
                </c:pt>
                <c:pt idx="167">
                  <c:v>8.3843605272879596E-2</c:v>
                </c:pt>
                <c:pt idx="168">
                  <c:v>7.7853951735085761E-2</c:v>
                </c:pt>
                <c:pt idx="169">
                  <c:v>7.186442210701896E-2</c:v>
                </c:pt>
                <c:pt idx="170">
                  <c:v>6.5875017126237043E-2</c:v>
                </c:pt>
                <c:pt idx="171">
                  <c:v>5.9885737530297981E-2</c:v>
                </c:pt>
                <c:pt idx="172">
                  <c:v>5.3896584056759622E-2</c:v>
                </c:pt>
                <c:pt idx="173">
                  <c:v>4.7907557443179885E-2</c:v>
                </c:pt>
                <c:pt idx="174">
                  <c:v>4.1918658427116659E-2</c:v>
                </c:pt>
                <c:pt idx="175">
                  <c:v>3.5929887746127848E-2</c:v>
                </c:pt>
                <c:pt idx="176">
                  <c:v>2.9941246137771348E-2</c:v>
                </c:pt>
                <c:pt idx="177">
                  <c:v>2.3952734339605056E-2</c:v>
                </c:pt>
                <c:pt idx="178">
                  <c:v>1.7964353089186882E-2</c:v>
                </c:pt>
                <c:pt idx="179">
                  <c:v>1.1976103124074714E-2</c:v>
                </c:pt>
                <c:pt idx="180">
                  <c:v>5.9879851818264527E-3</c:v>
                </c:pt>
                <c:pt idx="181">
                  <c:v>-5.98785251913974E-3</c:v>
                </c:pt>
                <c:pt idx="182">
                  <c:v>-1.197557247332786E-2</c:v>
                </c:pt>
                <c:pt idx="183">
                  <c:v>-1.7963159960299454E-2</c:v>
                </c:pt>
                <c:pt idx="184">
                  <c:v>-2.3950615077789617E-2</c:v>
                </c:pt>
                <c:pt idx="185">
                  <c:v>-2.9937937923533438E-2</c:v>
                </c:pt>
                <c:pt idx="186">
                  <c:v>-3.5925128595266018E-2</c:v>
                </c:pt>
                <c:pt idx="187">
                  <c:v>-4.1912187190722441E-2</c:v>
                </c:pt>
                <c:pt idx="188">
                  <c:v>-4.7899113807637811E-2</c:v>
                </c:pt>
                <c:pt idx="189">
                  <c:v>-5.3885908543747217E-2</c:v>
                </c:pt>
                <c:pt idx="190">
                  <c:v>-5.9872571496785751E-2</c:v>
                </c:pt>
                <c:pt idx="191">
                  <c:v>-6.5859102764488503E-2</c:v>
                </c:pt>
                <c:pt idx="192">
                  <c:v>-7.1845502444590578E-2</c:v>
                </c:pt>
                <c:pt idx="193">
                  <c:v>-7.783177063482706E-2</c:v>
                </c:pt>
                <c:pt idx="194">
                  <c:v>-8.3817907432933048E-2</c:v>
                </c:pt>
                <c:pt idx="195">
                  <c:v>-8.9803912936643637E-2</c:v>
                </c:pt>
                <c:pt idx="196">
                  <c:v>-9.5789787243693914E-2</c:v>
                </c:pt>
                <c:pt idx="197">
                  <c:v>-0.10177553045181897</c:v>
                </c:pt>
                <c:pt idx="198">
                  <c:v>-0.10776114265875392</c:v>
                </c:pt>
                <c:pt idx="199">
                  <c:v>-0.11374662396223383</c:v>
                </c:pt>
                <c:pt idx="200">
                  <c:v>-0.1197319744599938</c:v>
                </c:pt>
                <c:pt idx="201">
                  <c:v>-0.12571719424976893</c:v>
                </c:pt>
                <c:pt idx="202">
                  <c:v>-0.13170228342929433</c:v>
                </c:pt>
                <c:pt idx="203">
                  <c:v>-0.13768724209630506</c:v>
                </c:pt>
                <c:pt idx="204">
                  <c:v>-0.14367207034853624</c:v>
                </c:pt>
                <c:pt idx="205">
                  <c:v>-0.14965676828372296</c:v>
                </c:pt>
                <c:pt idx="206">
                  <c:v>-0.15564133599960031</c:v>
                </c:pt>
                <c:pt idx="207">
                  <c:v>-0.16162577359390337</c:v>
                </c:pt>
                <c:pt idx="208">
                  <c:v>-0.16761008116436724</c:v>
                </c:pt>
                <c:pt idx="209">
                  <c:v>-0.17359425880872703</c:v>
                </c:pt>
                <c:pt idx="210">
                  <c:v>-0.17957830662471783</c:v>
                </c:pt>
                <c:pt idx="211">
                  <c:v>-0.18556222471007472</c:v>
                </c:pt>
                <c:pt idx="212">
                  <c:v>-0.19154601316253278</c:v>
                </c:pt>
                <c:pt idx="213">
                  <c:v>-0.19752967207982713</c:v>
                </c:pt>
                <c:pt idx="214">
                  <c:v>-0.20351320155969288</c:v>
                </c:pt>
                <c:pt idx="215">
                  <c:v>-0.20949660169986509</c:v>
                </c:pt>
                <c:pt idx="216">
                  <c:v>-0.21547987259807885</c:v>
                </c:pt>
                <c:pt idx="217">
                  <c:v>-0.22146301435206928</c:v>
                </c:pt>
                <c:pt idx="218">
                  <c:v>-0.22744602705957145</c:v>
                </c:pt>
                <c:pt idx="219">
                  <c:v>-0.23342891081832048</c:v>
                </c:pt>
                <c:pt idx="220">
                  <c:v>-0.23941166572605144</c:v>
                </c:pt>
                <c:pt idx="221">
                  <c:v>-0.24539429188049944</c:v>
                </c:pt>
                <c:pt idx="222">
                  <c:v>-0.25137678937939956</c:v>
                </c:pt>
                <c:pt idx="223">
                  <c:v>-0.25735915832048689</c:v>
                </c:pt>
                <c:pt idx="224">
                  <c:v>-0.26334139880149654</c:v>
                </c:pt>
                <c:pt idx="225">
                  <c:v>-0.2693235109201636</c:v>
                </c:pt>
                <c:pt idx="226">
                  <c:v>-0.27530549477422317</c:v>
                </c:pt>
                <c:pt idx="227">
                  <c:v>-0.28128735046141035</c:v>
                </c:pt>
                <c:pt idx="228">
                  <c:v>-0.28726907807946017</c:v>
                </c:pt>
                <c:pt idx="229">
                  <c:v>-0.2932506777261078</c:v>
                </c:pt>
                <c:pt idx="230">
                  <c:v>-0.29923214949908833</c:v>
                </c:pt>
                <c:pt idx="231">
                  <c:v>-0.3052134934961368</c:v>
                </c:pt>
                <c:pt idx="232">
                  <c:v>-0.31119470981498837</c:v>
                </c:pt>
                <c:pt idx="233">
                  <c:v>-0.31717579855337807</c:v>
                </c:pt>
                <c:pt idx="234">
                  <c:v>-0.32315675980904102</c:v>
                </c:pt>
                <c:pt idx="235">
                  <c:v>-0.32913759367971229</c:v>
                </c:pt>
                <c:pt idx="236">
                  <c:v>-0.335118300263127</c:v>
                </c:pt>
                <c:pt idx="237">
                  <c:v>-0.34109887965702024</c:v>
                </c:pt>
                <c:pt idx="238">
                  <c:v>-0.3470793319591271</c:v>
                </c:pt>
                <c:pt idx="239">
                  <c:v>-0.35305965726718269</c:v>
                </c:pt>
                <c:pt idx="240">
                  <c:v>-0.3590398556789221</c:v>
                </c:pt>
                <c:pt idx="241">
                  <c:v>-0.36501992729208044</c:v>
                </c:pt>
                <c:pt idx="242">
                  <c:v>-0.37099987220439273</c:v>
                </c:pt>
                <c:pt idx="243">
                  <c:v>-0.37697969051359415</c:v>
                </c:pt>
                <c:pt idx="244">
                  <c:v>-0.38295938231741977</c:v>
                </c:pt>
                <c:pt idx="245">
                  <c:v>-0.38893894771360465</c:v>
                </c:pt>
                <c:pt idx="246">
                  <c:v>-0.39491838679988389</c:v>
                </c:pt>
                <c:pt idx="247">
                  <c:v>-0.40089769967399264</c:v>
                </c:pt>
                <c:pt idx="248">
                  <c:v>-0.40687688643366593</c:v>
                </c:pt>
                <c:pt idx="249">
                  <c:v>-0.41285594717663887</c:v>
                </c:pt>
                <c:pt idx="250">
                  <c:v>-0.41883488200064656</c:v>
                </c:pt>
                <c:pt idx="251">
                  <c:v>-0.42481369100342409</c:v>
                </c:pt>
                <c:pt idx="252">
                  <c:v>-0.43079237428270656</c:v>
                </c:pt>
                <c:pt idx="253">
                  <c:v>-0.43677093193622907</c:v>
                </c:pt>
                <c:pt idx="254">
                  <c:v>-0.44274936406172671</c:v>
                </c:pt>
                <c:pt idx="255">
                  <c:v>-0.44872767075693454</c:v>
                </c:pt>
                <c:pt idx="256">
                  <c:v>-0.45470585211958769</c:v>
                </c:pt>
                <c:pt idx="257">
                  <c:v>-0.46068390824742123</c:v>
                </c:pt>
                <c:pt idx="258">
                  <c:v>-0.46666183923817028</c:v>
                </c:pt>
                <c:pt idx="259">
                  <c:v>-0.47263964518956991</c:v>
                </c:pt>
                <c:pt idx="260">
                  <c:v>-0.47861732619935526</c:v>
                </c:pt>
                <c:pt idx="261">
                  <c:v>-0.48459488236526138</c:v>
                </c:pt>
                <c:pt idx="262">
                  <c:v>-0.49057231378502336</c:v>
                </c:pt>
                <c:pt idx="263">
                  <c:v>-0.4965496205563763</c:v>
                </c:pt>
                <c:pt idx="264">
                  <c:v>-0.5025268027770553</c:v>
                </c:pt>
                <c:pt idx="265">
                  <c:v>-0.50850386054479546</c:v>
                </c:pt>
                <c:pt idx="266">
                  <c:v>-0.51448079395733182</c:v>
                </c:pt>
                <c:pt idx="267">
                  <c:v>-0.52045760311239953</c:v>
                </c:pt>
                <c:pt idx="268">
                  <c:v>-0.52643428810773374</c:v>
                </c:pt>
                <c:pt idx="269">
                  <c:v>-0.5324108490410695</c:v>
                </c:pt>
                <c:pt idx="270">
                  <c:v>-0.53838728601014185</c:v>
                </c:pt>
                <c:pt idx="271">
                  <c:v>-0.54436359911268595</c:v>
                </c:pt>
                <c:pt idx="272">
                  <c:v>-0.55033978844643683</c:v>
                </c:pt>
                <c:pt idx="273">
                  <c:v>-0.55631585410912954</c:v>
                </c:pt>
                <c:pt idx="274">
                  <c:v>-0.56229179619849934</c:v>
                </c:pt>
                <c:pt idx="275">
                  <c:v>-0.56826761481228116</c:v>
                </c:pt>
                <c:pt idx="276">
                  <c:v>-0.57424331004821016</c:v>
                </c:pt>
                <c:pt idx="277">
                  <c:v>-0.5802188820040215</c:v>
                </c:pt>
                <c:pt idx="278">
                  <c:v>-0.5861943307774502</c:v>
                </c:pt>
                <c:pt idx="279">
                  <c:v>-0.59216965646623132</c:v>
                </c:pt>
                <c:pt idx="280">
                  <c:v>-0.59814485916810001</c:v>
                </c:pt>
                <c:pt idx="281">
                  <c:v>-0.60411993898079142</c:v>
                </c:pt>
                <c:pt idx="282">
                  <c:v>-0.61009489600204048</c:v>
                </c:pt>
                <c:pt idx="283">
                  <c:v>-0.61606973032958245</c:v>
                </c:pt>
                <c:pt idx="284">
                  <c:v>-0.62204444206115228</c:v>
                </c:pt>
                <c:pt idx="285">
                  <c:v>-0.62801903129448522</c:v>
                </c:pt>
                <c:pt idx="286">
                  <c:v>-0.6339934981273162</c:v>
                </c:pt>
                <c:pt idx="287">
                  <c:v>-0.63996784265738049</c:v>
                </c:pt>
                <c:pt idx="288">
                  <c:v>-0.64594206498241302</c:v>
                </c:pt>
                <c:pt idx="289">
                  <c:v>-0.65191616520014894</c:v>
                </c:pt>
                <c:pt idx="290">
                  <c:v>-0.65789014340832341</c:v>
                </c:pt>
                <c:pt idx="291">
                  <c:v>-0.66386399970467147</c:v>
                </c:pt>
                <c:pt idx="292">
                  <c:v>-0.66983773418692816</c:v>
                </c:pt>
                <c:pt idx="293">
                  <c:v>-0.67581134695282863</c:v>
                </c:pt>
                <c:pt idx="294">
                  <c:v>-0.68178483810010804</c:v>
                </c:pt>
                <c:pt idx="295">
                  <c:v>-0.68775820772650131</c:v>
                </c:pt>
                <c:pt idx="296">
                  <c:v>-0.69373145592974372</c:v>
                </c:pt>
                <c:pt idx="297">
                  <c:v>-0.69970458280757031</c:v>
                </c:pt>
                <c:pt idx="298">
                  <c:v>-0.70567758845771611</c:v>
                </c:pt>
                <c:pt idx="299">
                  <c:v>-0.71165047297791617</c:v>
                </c:pt>
                <c:pt idx="300">
                  <c:v>-0.71762323646590576</c:v>
                </c:pt>
                <c:pt idx="301">
                  <c:v>-0.7235958790194198</c:v>
                </c:pt>
                <c:pt idx="302">
                  <c:v>-0.72956840073619345</c:v>
                </c:pt>
                <c:pt idx="303">
                  <c:v>-0.73554080171396186</c:v>
                </c:pt>
                <c:pt idx="304">
                  <c:v>-0.74151308205046007</c:v>
                </c:pt>
                <c:pt idx="305">
                  <c:v>-0.74748524184342313</c:v>
                </c:pt>
                <c:pt idx="306">
                  <c:v>-0.75345728119058619</c:v>
                </c:pt>
                <c:pt idx="307">
                  <c:v>-0.75942920018968441</c:v>
                </c:pt>
                <c:pt idx="308">
                  <c:v>-0.76540099893845281</c:v>
                </c:pt>
                <c:pt idx="309">
                  <c:v>-0.77137267753462646</c:v>
                </c:pt>
                <c:pt idx="310">
                  <c:v>-0.7773442360759405</c:v>
                </c:pt>
                <c:pt idx="311">
                  <c:v>-0.78331567466012997</c:v>
                </c:pt>
                <c:pt idx="312">
                  <c:v>-0.78928699338493002</c:v>
                </c:pt>
                <c:pt idx="313">
                  <c:v>-0.79525819234807571</c:v>
                </c:pt>
                <c:pt idx="314">
                  <c:v>-0.80122927164730218</c:v>
                </c:pt>
                <c:pt idx="315">
                  <c:v>-0.80720023138034447</c:v>
                </c:pt>
                <c:pt idx="316">
                  <c:v>-0.81317107164493763</c:v>
                </c:pt>
                <c:pt idx="317">
                  <c:v>-0.8191417925388168</c:v>
                </c:pt>
                <c:pt idx="318">
                  <c:v>-0.82511239415971716</c:v>
                </c:pt>
                <c:pt idx="319">
                  <c:v>-0.83108287660537372</c:v>
                </c:pt>
                <c:pt idx="320">
                  <c:v>-0.83705323997352155</c:v>
                </c:pt>
                <c:pt idx="321">
                  <c:v>-0.84302348436189578</c:v>
                </c:pt>
                <c:pt idx="322">
                  <c:v>-0.84899360986823147</c:v>
                </c:pt>
                <c:pt idx="323">
                  <c:v>-0.85496361659026376</c:v>
                </c:pt>
                <c:pt idx="324">
                  <c:v>-0.86093350462572782</c:v>
                </c:pt>
                <c:pt idx="325">
                  <c:v>-0.86690327407235857</c:v>
                </c:pt>
                <c:pt idx="326">
                  <c:v>-0.87287292502789116</c:v>
                </c:pt>
                <c:pt idx="327">
                  <c:v>-0.87884245759006074</c:v>
                </c:pt>
                <c:pt idx="328">
                  <c:v>-0.88481187185660237</c:v>
                </c:pt>
                <c:pt idx="329">
                  <c:v>-0.89078116792525119</c:v>
                </c:pt>
                <c:pt idx="330">
                  <c:v>-0.89675034589374225</c:v>
                </c:pt>
                <c:pt idx="331">
                  <c:v>-0.90271940585981059</c:v>
                </c:pt>
                <c:pt idx="332">
                  <c:v>-0.90868834792119135</c:v>
                </c:pt>
                <c:pt idx="333">
                  <c:v>-0.9146571721756197</c:v>
                </c:pt>
                <c:pt idx="334">
                  <c:v>-0.92062587872083068</c:v>
                </c:pt>
                <c:pt idx="335">
                  <c:v>-0.92659446765455933</c:v>
                </c:pt>
                <c:pt idx="336">
                  <c:v>-0.9325629390745408</c:v>
                </c:pt>
                <c:pt idx="337">
                  <c:v>-0.93853129307851013</c:v>
                </c:pt>
                <c:pt idx="338">
                  <c:v>-0.94449952976420248</c:v>
                </c:pt>
                <c:pt idx="339">
                  <c:v>-0.9504676492293529</c:v>
                </c:pt>
                <c:pt idx="340">
                  <c:v>-0.95643565157169652</c:v>
                </c:pt>
                <c:pt idx="341">
                  <c:v>-0.9624035368889684</c:v>
                </c:pt>
                <c:pt idx="342">
                  <c:v>-0.96837130527890369</c:v>
                </c:pt>
                <c:pt idx="343">
                  <c:v>-0.97433895683923744</c:v>
                </c:pt>
                <c:pt idx="344">
                  <c:v>-0.98030649166770467</c:v>
                </c:pt>
                <c:pt idx="345">
                  <c:v>-0.98627390986204055</c:v>
                </c:pt>
                <c:pt idx="346">
                  <c:v>-0.99224121151998024</c:v>
                </c:pt>
                <c:pt idx="347">
                  <c:v>-0.99820839673925876</c:v>
                </c:pt>
                <c:pt idx="348">
                  <c:v>-1.0041754656176112</c:v>
                </c:pt>
                <c:pt idx="349">
                  <c:v>-1.0101424182527725</c:v>
                </c:pt>
                <c:pt idx="350">
                  <c:v>-1.0161092547424782</c:v>
                </c:pt>
                <c:pt idx="351">
                  <c:v>-1.0220759751844628</c:v>
                </c:pt>
                <c:pt idx="352">
                  <c:v>-1.0280425796764618</c:v>
                </c:pt>
                <c:pt idx="353">
                  <c:v>-1.0340090683162102</c:v>
                </c:pt>
                <c:pt idx="354">
                  <c:v>-1.039975441201443</c:v>
                </c:pt>
                <c:pt idx="355">
                  <c:v>-1.0459416984298955</c:v>
                </c:pt>
                <c:pt idx="356">
                  <c:v>-1.0519078400993027</c:v>
                </c:pt>
                <c:pt idx="357">
                  <c:v>-1.0578738663073997</c:v>
                </c:pt>
                <c:pt idx="358">
                  <c:v>-1.0638397771519215</c:v>
                </c:pt>
                <c:pt idx="359">
                  <c:v>-1.0698055727306033</c:v>
                </c:pt>
                <c:pt idx="360">
                  <c:v>-1.0757712531411801</c:v>
                </c:pt>
                <c:pt idx="361">
                  <c:v>-1.0817368184813871</c:v>
                </c:pt>
                <c:pt idx="362">
                  <c:v>-1.0877022688489593</c:v>
                </c:pt>
                <c:pt idx="363">
                  <c:v>-1.0936676043416318</c:v>
                </c:pt>
                <c:pt idx="364">
                  <c:v>-1.0996328250571397</c:v>
                </c:pt>
                <c:pt idx="365">
                  <c:v>-1.1055979310932182</c:v>
                </c:pt>
                <c:pt idx="366">
                  <c:v>-1.1115629225476023</c:v>
                </c:pt>
                <c:pt idx="367">
                  <c:v>-1.1175277995180271</c:v>
                </c:pt>
                <c:pt idx="368">
                  <c:v>-1.1234925621022276</c:v>
                </c:pt>
                <c:pt idx="369">
                  <c:v>-1.129457210397939</c:v>
                </c:pt>
                <c:pt idx="370">
                  <c:v>-1.1354217445028965</c:v>
                </c:pt>
                <c:pt idx="371">
                  <c:v>-1.1413861645148351</c:v>
                </c:pt>
                <c:pt idx="372">
                  <c:v>-1.1473504705314899</c:v>
                </c:pt>
                <c:pt idx="373">
                  <c:v>-1.1533146626505959</c:v>
                </c:pt>
                <c:pt idx="374">
                  <c:v>-1.1592787409698884</c:v>
                </c:pt>
                <c:pt idx="375">
                  <c:v>-1.1652427055871022</c:v>
                </c:pt>
                <c:pt idx="376">
                  <c:v>-1.1712065565999725</c:v>
                </c:pt>
                <c:pt idx="377">
                  <c:v>-1.1771702941062345</c:v>
                </c:pt>
                <c:pt idx="378">
                  <c:v>-1.1831339182036233</c:v>
                </c:pt>
                <c:pt idx="379">
                  <c:v>-1.1890974289898739</c:v>
                </c:pt>
                <c:pt idx="380">
                  <c:v>-1.1950608265627214</c:v>
                </c:pt>
                <c:pt idx="381">
                  <c:v>-1.2010241110199009</c:v>
                </c:pt>
                <c:pt idx="382">
                  <c:v>-1.2069872824591477</c:v>
                </c:pt>
                <c:pt idx="383">
                  <c:v>-1.2129503409781965</c:v>
                </c:pt>
                <c:pt idx="384">
                  <c:v>-1.2189132866747827</c:v>
                </c:pt>
                <c:pt idx="385">
                  <c:v>-1.2248761196466413</c:v>
                </c:pt>
                <c:pt idx="386">
                  <c:v>-1.2308388399915073</c:v>
                </c:pt>
                <c:pt idx="387">
                  <c:v>-1.2368014478071159</c:v>
                </c:pt>
                <c:pt idx="388">
                  <c:v>-1.2427639431912021</c:v>
                </c:pt>
                <c:pt idx="389">
                  <c:v>-1.2487263262415011</c:v>
                </c:pt>
                <c:pt idx="390">
                  <c:v>-1.254688597055748</c:v>
                </c:pt>
                <c:pt idx="391">
                  <c:v>-1.260650755731678</c:v>
                </c:pt>
                <c:pt idx="392">
                  <c:v>-1.2666128023670258</c:v>
                </c:pt>
                <c:pt idx="393">
                  <c:v>-1.2725747370595268</c:v>
                </c:pt>
                <c:pt idx="394">
                  <c:v>-1.2785365599069161</c:v>
                </c:pt>
                <c:pt idx="395">
                  <c:v>-1.2844982710069286</c:v>
                </c:pt>
                <c:pt idx="396">
                  <c:v>-1.2904598704572996</c:v>
                </c:pt>
                <c:pt idx="397">
                  <c:v>-1.2964213583557642</c:v>
                </c:pt>
                <c:pt idx="398">
                  <c:v>-1.3023827348000574</c:v>
                </c:pt>
                <c:pt idx="399">
                  <c:v>-1.3083439998879143</c:v>
                </c:pt>
                <c:pt idx="400">
                  <c:v>-1.31430515371707</c:v>
                </c:pt>
                <c:pt idx="401">
                  <c:v>-1.3202661963852595</c:v>
                </c:pt>
                <c:pt idx="402">
                  <c:v>-1.326227127990218</c:v>
                </c:pt>
                <c:pt idx="403">
                  <c:v>-1.3321879486296806</c:v>
                </c:pt>
                <c:pt idx="404">
                  <c:v>-1.3381486584013824</c:v>
                </c:pt>
                <c:pt idx="405">
                  <c:v>-1.3441092574030584</c:v>
                </c:pt>
                <c:pt idx="406">
                  <c:v>-1.3500697457324438</c:v>
                </c:pt>
                <c:pt idx="407">
                  <c:v>-1.3560301234872736</c:v>
                </c:pt>
                <c:pt idx="408">
                  <c:v>-1.3619903907652831</c:v>
                </c:pt>
                <c:pt idx="409">
                  <c:v>-1.3679505476642071</c:v>
                </c:pt>
                <c:pt idx="410">
                  <c:v>-1.3739105942817809</c:v>
                </c:pt>
                <c:pt idx="411">
                  <c:v>-1.3798705307157395</c:v>
                </c:pt>
                <c:pt idx="412">
                  <c:v>-1.385830357063818</c:v>
                </c:pt>
                <c:pt idx="413">
                  <c:v>-1.3917900734237516</c:v>
                </c:pt>
                <c:pt idx="414">
                  <c:v>-1.3977496798932754</c:v>
                </c:pt>
                <c:pt idx="415">
                  <c:v>-1.4037091765701242</c:v>
                </c:pt>
                <c:pt idx="416">
                  <c:v>-1.4096685635520334</c:v>
                </c:pt>
                <c:pt idx="417">
                  <c:v>-1.415627840936738</c:v>
                </c:pt>
                <c:pt idx="418">
                  <c:v>-1.4215870088219731</c:v>
                </c:pt>
                <c:pt idx="419">
                  <c:v>-1.4275460673054736</c:v>
                </c:pt>
                <c:pt idx="420">
                  <c:v>-1.433505016484975</c:v>
                </c:pt>
                <c:pt idx="421">
                  <c:v>-1.4394638564582121</c:v>
                </c:pt>
                <c:pt idx="422">
                  <c:v>-1.4454225873229201</c:v>
                </c:pt>
                <c:pt idx="423">
                  <c:v>-1.4513812091768339</c:v>
                </c:pt>
                <c:pt idx="424">
                  <c:v>-1.4573397221176887</c:v>
                </c:pt>
                <c:pt idx="425">
                  <c:v>-1.4632981262432196</c:v>
                </c:pt>
                <c:pt idx="426">
                  <c:v>-1.4692564216511619</c:v>
                </c:pt>
                <c:pt idx="427">
                  <c:v>-1.4752146084392506</c:v>
                </c:pt>
                <c:pt idx="428">
                  <c:v>-1.4811726867052206</c:v>
                </c:pt>
                <c:pt idx="429">
                  <c:v>-1.4871306565468072</c:v>
                </c:pt>
                <c:pt idx="430">
                  <c:v>-1.4930885180617453</c:v>
                </c:pt>
                <c:pt idx="431">
                  <c:v>-1.4990462713477701</c:v>
                </c:pt>
                <c:pt idx="432">
                  <c:v>-1.5050039165026168</c:v>
                </c:pt>
                <c:pt idx="433">
                  <c:v>-1.5109614536240203</c:v>
                </c:pt>
                <c:pt idx="434">
                  <c:v>-1.5169188828097158</c:v>
                </c:pt>
                <c:pt idx="435">
                  <c:v>-1.5228762041574384</c:v>
                </c:pt>
                <c:pt idx="436">
                  <c:v>-1.5288334177649232</c:v>
                </c:pt>
                <c:pt idx="437">
                  <c:v>-1.5347905237299053</c:v>
                </c:pt>
                <c:pt idx="438">
                  <c:v>-1.5407475221501197</c:v>
                </c:pt>
                <c:pt idx="439">
                  <c:v>-1.5467044131233014</c:v>
                </c:pt>
                <c:pt idx="440">
                  <c:v>-1.5526611967471857</c:v>
                </c:pt>
                <c:pt idx="441">
                  <c:v>-1.5586178731195077</c:v>
                </c:pt>
                <c:pt idx="442">
                  <c:v>-1.5645744423380026</c:v>
                </c:pt>
                <c:pt idx="443">
                  <c:v>-1.5705309045004052</c:v>
                </c:pt>
                <c:pt idx="444">
                  <c:v>-1.5764872597044508</c:v>
                </c:pt>
                <c:pt idx="445">
                  <c:v>-1.5824435080478743</c:v>
                </c:pt>
                <c:pt idx="446">
                  <c:v>-1.588399649628411</c:v>
                </c:pt>
                <c:pt idx="447">
                  <c:v>-1.5943556845437958</c:v>
                </c:pt>
                <c:pt idx="448">
                  <c:v>-1.600311612891764</c:v>
                </c:pt>
                <c:pt idx="449">
                  <c:v>-1.6062674347700505</c:v>
                </c:pt>
                <c:pt idx="450">
                  <c:v>-1.6122238522501422</c:v>
                </c:pt>
                <c:pt idx="451">
                  <c:v>-1.6181808620231404</c:v>
                </c:pt>
                <c:pt idx="452">
                  <c:v>-1.6241384607801459</c:v>
                </c:pt>
                <c:pt idx="453">
                  <c:v>-1.6300966452122601</c:v>
                </c:pt>
                <c:pt idx="454">
                  <c:v>-1.6360554120105837</c:v>
                </c:pt>
                <c:pt idx="455">
                  <c:v>-1.6420147578662181</c:v>
                </c:pt>
                <c:pt idx="456">
                  <c:v>-1.6479746794702643</c:v>
                </c:pt>
                <c:pt idx="457">
                  <c:v>-1.6539351735138235</c:v>
                </c:pt>
                <c:pt idx="458">
                  <c:v>-1.6598962366879966</c:v>
                </c:pt>
                <c:pt idx="459">
                  <c:v>-1.6658578656838845</c:v>
                </c:pt>
                <c:pt idx="460">
                  <c:v>-1.6718200571925885</c:v>
                </c:pt>
                <c:pt idx="461">
                  <c:v>-1.6777828079052099</c:v>
                </c:pt>
                <c:pt idx="462">
                  <c:v>-1.6837461145128496</c:v>
                </c:pt>
                <c:pt idx="463">
                  <c:v>-1.6897099737066086</c:v>
                </c:pt>
                <c:pt idx="464">
                  <c:v>-1.6956743821775879</c:v>
                </c:pt>
                <c:pt idx="465">
                  <c:v>-1.7016393366168887</c:v>
                </c:pt>
                <c:pt idx="466">
                  <c:v>-1.7076048337156122</c:v>
                </c:pt>
                <c:pt idx="467">
                  <c:v>-1.7135708701648593</c:v>
                </c:pt>
                <c:pt idx="468">
                  <c:v>-1.7195374426557313</c:v>
                </c:pt>
                <c:pt idx="469">
                  <c:v>-1.7255045478793289</c:v>
                </c:pt>
                <c:pt idx="470">
                  <c:v>-1.7314721825267536</c:v>
                </c:pt>
                <c:pt idx="471">
                  <c:v>-1.7374403432891063</c:v>
                </c:pt>
                <c:pt idx="472">
                  <c:v>-1.743409026857488</c:v>
                </c:pt>
                <c:pt idx="473">
                  <c:v>-1.7493782299229999</c:v>
                </c:pt>
                <c:pt idx="474">
                  <c:v>-1.755347949176743</c:v>
                </c:pt>
                <c:pt idx="475">
                  <c:v>-1.7613181813098184</c:v>
                </c:pt>
                <c:pt idx="476">
                  <c:v>-1.7672889230133273</c:v>
                </c:pt>
                <c:pt idx="477">
                  <c:v>-1.7732601709783706</c:v>
                </c:pt>
                <c:pt idx="478">
                  <c:v>-1.7792319218960495</c:v>
                </c:pt>
                <c:pt idx="479">
                  <c:v>-1.7852041724574652</c:v>
                </c:pt>
                <c:pt idx="480">
                  <c:v>-1.7911769193537186</c:v>
                </c:pt>
                <c:pt idx="481">
                  <c:v>-1.7971501592759107</c:v>
                </c:pt>
                <c:pt idx="482">
                  <c:v>-1.8031238889151429</c:v>
                </c:pt>
                <c:pt idx="483">
                  <c:v>-1.8090981049625159</c:v>
                </c:pt>
                <c:pt idx="484">
                  <c:v>-1.8150728041091311</c:v>
                </c:pt>
                <c:pt idx="485">
                  <c:v>-1.8210479830460893</c:v>
                </c:pt>
                <c:pt idx="486">
                  <c:v>-1.8270236384644918</c:v>
                </c:pt>
                <c:pt idx="487">
                  <c:v>-1.8329997670554397</c:v>
                </c:pt>
                <c:pt idx="488">
                  <c:v>-1.838976365510034</c:v>
                </c:pt>
                <c:pt idx="489">
                  <c:v>-1.8449534305193758</c:v>
                </c:pt>
                <c:pt idx="490">
                  <c:v>-1.8509309587745659</c:v>
                </c:pt>
                <c:pt idx="491">
                  <c:v>-1.8569089469667057</c:v>
                </c:pt>
                <c:pt idx="492">
                  <c:v>-1.8628873917868964</c:v>
                </c:pt>
                <c:pt idx="493">
                  <c:v>-1.8688662899262389</c:v>
                </c:pt>
                <c:pt idx="494">
                  <c:v>-1.8748456380758343</c:v>
                </c:pt>
                <c:pt idx="495">
                  <c:v>-1.8808254329267835</c:v>
                </c:pt>
                <c:pt idx="496">
                  <c:v>-1.8868056711701877</c:v>
                </c:pt>
                <c:pt idx="497">
                  <c:v>-1.8927863494971482</c:v>
                </c:pt>
                <c:pt idx="498">
                  <c:v>-1.8987674645987658</c:v>
                </c:pt>
                <c:pt idx="499">
                  <c:v>-1.9047490131661418</c:v>
                </c:pt>
                <c:pt idx="500">
                  <c:v>-1.910730991890377</c:v>
                </c:pt>
                <c:pt idx="501">
                  <c:v>-1.9167133974625727</c:v>
                </c:pt>
                <c:pt idx="502">
                  <c:v>-1.9226962265738301</c:v>
                </c:pt>
                <c:pt idx="503">
                  <c:v>-1.9286794759152501</c:v>
                </c:pt>
                <c:pt idx="504">
                  <c:v>-1.9346631421779337</c:v>
                </c:pt>
                <c:pt idx="505">
                  <c:v>-1.940647222052982</c:v>
                </c:pt>
                <c:pt idx="506">
                  <c:v>-1.9466317122314962</c:v>
                </c:pt>
                <c:pt idx="507">
                  <c:v>-1.9526166094045774</c:v>
                </c:pt>
                <c:pt idx="508">
                  <c:v>-1.9586019102633265</c:v>
                </c:pt>
                <c:pt idx="509">
                  <c:v>-1.964587611498845</c:v>
                </c:pt>
                <c:pt idx="510">
                  <c:v>-1.9705737098022336</c:v>
                </c:pt>
                <c:pt idx="511">
                  <c:v>-1.9765602018645934</c:v>
                </c:pt>
                <c:pt idx="512">
                  <c:v>-1.9825470843770254</c:v>
                </c:pt>
                <c:pt idx="513">
                  <c:v>-1.9885343540306311</c:v>
                </c:pt>
                <c:pt idx="514">
                  <c:v>-1.9945220075165111</c:v>
                </c:pt>
                <c:pt idx="515">
                  <c:v>-2.0005100415257666</c:v>
                </c:pt>
                <c:pt idx="516">
                  <c:v>-2.0064984527494989</c:v>
                </c:pt>
                <c:pt idx="517">
                  <c:v>-2.0124872378788092</c:v>
                </c:pt>
                <c:pt idx="518">
                  <c:v>-2.0184763936047982</c:v>
                </c:pt>
                <c:pt idx="519">
                  <c:v>-2.024465916618567</c:v>
                </c:pt>
                <c:pt idx="520">
                  <c:v>-2.030455803611217</c:v>
                </c:pt>
                <c:pt idx="521">
                  <c:v>-2.0364460512738489</c:v>
                </c:pt>
                <c:pt idx="522">
                  <c:v>-2.0424366562975642</c:v>
                </c:pt>
                <c:pt idx="523">
                  <c:v>-2.0484276153734635</c:v>
                </c:pt>
                <c:pt idx="524">
                  <c:v>-2.0544189251926483</c:v>
                </c:pt>
                <c:pt idx="525">
                  <c:v>-2.0604105824462198</c:v>
                </c:pt>
                <c:pt idx="526">
                  <c:v>-2.0664025838252784</c:v>
                </c:pt>
                <c:pt idx="527">
                  <c:v>-2.0723949260209258</c:v>
                </c:pt>
                <c:pt idx="528">
                  <c:v>-2.078387605724263</c:v>
                </c:pt>
                <c:pt idx="529">
                  <c:v>-2.0843806196263905</c:v>
                </c:pt>
                <c:pt idx="530">
                  <c:v>-2.0903739644184101</c:v>
                </c:pt>
                <c:pt idx="531">
                  <c:v>-2.0963676367914226</c:v>
                </c:pt>
                <c:pt idx="532">
                  <c:v>-2.1023616334365292</c:v>
                </c:pt>
                <c:pt idx="533">
                  <c:v>-2.1083559510448309</c:v>
                </c:pt>
                <c:pt idx="534">
                  <c:v>-2.1143505863074283</c:v>
                </c:pt>
                <c:pt idx="535">
                  <c:v>-2.1203455359154231</c:v>
                </c:pt>
                <c:pt idx="536">
                  <c:v>-2.1263407965599161</c:v>
                </c:pt>
                <c:pt idx="537">
                  <c:v>-2.1323363649320086</c:v>
                </c:pt>
                <c:pt idx="538">
                  <c:v>-2.1383322377228016</c:v>
                </c:pt>
                <c:pt idx="539">
                  <c:v>-2.144328411623396</c:v>
                </c:pt>
                <c:pt idx="540">
                  <c:v>-2.1503248833248931</c:v>
                </c:pt>
                <c:pt idx="541">
                  <c:v>-2.1563216495183943</c:v>
                </c:pt>
                <c:pt idx="542">
                  <c:v>-2.1623187068950003</c:v>
                </c:pt>
                <c:pt idx="543">
                  <c:v>-2.168316052145812</c:v>
                </c:pt>
                <c:pt idx="544">
                  <c:v>-2.1743136819619306</c:v>
                </c:pt>
                <c:pt idx="545">
                  <c:v>-2.1803115930344572</c:v>
                </c:pt>
                <c:pt idx="546">
                  <c:v>-2.1863097820544932</c:v>
                </c:pt>
                <c:pt idx="547">
                  <c:v>-2.1923082457131393</c:v>
                </c:pt>
                <c:pt idx="548">
                  <c:v>-2.1983069807014965</c:v>
                </c:pt>
                <c:pt idx="549">
                  <c:v>-2.2043059837106664</c:v>
                </c:pt>
                <c:pt idx="550">
                  <c:v>-2.2103052514317496</c:v>
                </c:pt>
                <c:pt idx="551">
                  <c:v>-2.2163047805558476</c:v>
                </c:pt>
                <c:pt idx="552">
                  <c:v>-2.2223045677740609</c:v>
                </c:pt>
                <c:pt idx="553">
                  <c:v>-2.2283046097774912</c:v>
                </c:pt>
                <c:pt idx="554">
                  <c:v>-2.2343049032572391</c:v>
                </c:pt>
                <c:pt idx="555">
                  <c:v>-2.240305444904406</c:v>
                </c:pt>
                <c:pt idx="556">
                  <c:v>-2.2463062314100926</c:v>
                </c:pt>
                <c:pt idx="557">
                  <c:v>-2.2523072594654003</c:v>
                </c:pt>
                <c:pt idx="558">
                  <c:v>-2.2583085257614304</c:v>
                </c:pt>
                <c:pt idx="559">
                  <c:v>-2.2643100269892833</c:v>
                </c:pt>
                <c:pt idx="560">
                  <c:v>-2.2703117598400606</c:v>
                </c:pt>
                <c:pt idx="561">
                  <c:v>-2.2763137210048634</c:v>
                </c:pt>
                <c:pt idx="562">
                  <c:v>-2.2823159071747927</c:v>
                </c:pt>
                <c:pt idx="563">
                  <c:v>-2.2883183150409492</c:v>
                </c:pt>
                <c:pt idx="564">
                  <c:v>-2.2943209412944343</c:v>
                </c:pt>
                <c:pt idx="565">
                  <c:v>-2.3003237826263492</c:v>
                </c:pt>
                <c:pt idx="566">
                  <c:v>-2.3063268357277948</c:v>
                </c:pt>
                <c:pt idx="567">
                  <c:v>-2.3123300972898724</c:v>
                </c:pt>
                <c:pt idx="568">
                  <c:v>-2.3183335640036828</c:v>
                </c:pt>
                <c:pt idx="569">
                  <c:v>-2.3243372325603273</c:v>
                </c:pt>
                <c:pt idx="570">
                  <c:v>-2.3303410996509069</c:v>
                </c:pt>
                <c:pt idx="571">
                  <c:v>-2.3363451619665225</c:v>
                </c:pt>
                <c:pt idx="572">
                  <c:v>-2.3423494161982754</c:v>
                </c:pt>
                <c:pt idx="573">
                  <c:v>-2.3483538590372666</c:v>
                </c:pt>
                <c:pt idx="574">
                  <c:v>-2.3543584871745975</c:v>
                </c:pt>
                <c:pt idx="575">
                  <c:v>-2.3603632973013688</c:v>
                </c:pt>
                <c:pt idx="576">
                  <c:v>-2.3663682861086817</c:v>
                </c:pt>
                <c:pt idx="577">
                  <c:v>-2.372373450287637</c:v>
                </c:pt>
                <c:pt idx="578">
                  <c:v>-2.3783787865293364</c:v>
                </c:pt>
                <c:pt idx="579">
                  <c:v>-2.3843842915248805</c:v>
                </c:pt>
                <c:pt idx="580">
                  <c:v>-2.3903899619653703</c:v>
                </c:pt>
                <c:pt idx="581">
                  <c:v>-2.3963957945419074</c:v>
                </c:pt>
                <c:pt idx="582">
                  <c:v>-2.4024017859455924</c:v>
                </c:pt>
                <c:pt idx="583">
                  <c:v>-2.4084079328675267</c:v>
                </c:pt>
                <c:pt idx="584">
                  <c:v>-2.4144142319988111</c:v>
                </c:pt>
                <c:pt idx="585">
                  <c:v>-2.420420680030547</c:v>
                </c:pt>
                <c:pt idx="586">
                  <c:v>-2.426427273653835</c:v>
                </c:pt>
                <c:pt idx="587">
                  <c:v>-2.4324340095597767</c:v>
                </c:pt>
                <c:pt idx="588">
                  <c:v>-2.4384408844394732</c:v>
                </c:pt>
                <c:pt idx="589">
                  <c:v>-2.4444478949840249</c:v>
                </c:pt>
                <c:pt idx="590">
                  <c:v>-2.4504550378845336</c:v>
                </c:pt>
                <c:pt idx="591">
                  <c:v>-2.4564623098321001</c:v>
                </c:pt>
                <c:pt idx="592">
                  <c:v>-2.4624697075178257</c:v>
                </c:pt>
                <c:pt idx="593">
                  <c:v>-2.4684772276328109</c:v>
                </c:pt>
                <c:pt idx="594">
                  <c:v>-2.4744848668681572</c:v>
                </c:pt>
                <c:pt idx="595">
                  <c:v>-2.4804926219149657</c:v>
                </c:pt>
                <c:pt idx="596">
                  <c:v>-2.4865004894643374</c:v>
                </c:pt>
                <c:pt idx="597">
                  <c:v>-2.4925084662073735</c:v>
                </c:pt>
                <c:pt idx="598">
                  <c:v>-2.498516548835175</c:v>
                </c:pt>
                <c:pt idx="599">
                  <c:v>-2.504524734038843</c:v>
                </c:pt>
                <c:pt idx="600">
                  <c:v>-2.5105330185094785</c:v>
                </c:pt>
                <c:pt idx="601">
                  <c:v>-2.5165413989381826</c:v>
                </c:pt>
                <c:pt idx="602">
                  <c:v>-2.5225498720160564</c:v>
                </c:pt>
                <c:pt idx="603">
                  <c:v>-2.5285584344342009</c:v>
                </c:pt>
                <c:pt idx="604">
                  <c:v>-2.5345670828837172</c:v>
                </c:pt>
                <c:pt idx="605">
                  <c:v>-2.5405758140557069</c:v>
                </c:pt>
                <c:pt idx="606">
                  <c:v>-2.5465846246412704</c:v>
                </c:pt>
                <c:pt idx="607">
                  <c:v>-2.552593511331509</c:v>
                </c:pt>
                <c:pt idx="608">
                  <c:v>-2.5586024708175237</c:v>
                </c:pt>
                <c:pt idx="609">
                  <c:v>-2.5646114997904159</c:v>
                </c:pt>
                <c:pt idx="610">
                  <c:v>-2.5706205949412864</c:v>
                </c:pt>
                <c:pt idx="611">
                  <c:v>-2.5766297529612361</c:v>
                </c:pt>
                <c:pt idx="612">
                  <c:v>-2.5826389705413666</c:v>
                </c:pt>
                <c:pt idx="613">
                  <c:v>-2.5886482443727785</c:v>
                </c:pt>
                <c:pt idx="614">
                  <c:v>-2.5946575711465734</c:v>
                </c:pt>
                <c:pt idx="615">
                  <c:v>-2.6006669475538517</c:v>
                </c:pt>
                <c:pt idx="616">
                  <c:v>-2.6066763702857152</c:v>
                </c:pt>
                <c:pt idx="617">
                  <c:v>-2.6126858360332643</c:v>
                </c:pt>
                <c:pt idx="618">
                  <c:v>-2.6186953414876006</c:v>
                </c:pt>
                <c:pt idx="619">
                  <c:v>-2.6247048833398252</c:v>
                </c:pt>
                <c:pt idx="620">
                  <c:v>-2.6307144582810387</c:v>
                </c:pt>
                <c:pt idx="621">
                  <c:v>-2.6367240630023425</c:v>
                </c:pt>
                <c:pt idx="622">
                  <c:v>-2.6427336941948378</c:v>
                </c:pt>
                <c:pt idx="623">
                  <c:v>-2.6487433485496257</c:v>
                </c:pt>
                <c:pt idx="624">
                  <c:v>-2.6547530227578067</c:v>
                </c:pt>
                <c:pt idx="625">
                  <c:v>-2.6607627135104823</c:v>
                </c:pt>
                <c:pt idx="626">
                  <c:v>-2.6667724174987537</c:v>
                </c:pt>
                <c:pt idx="627">
                  <c:v>-2.6727821314137219</c:v>
                </c:pt>
                <c:pt idx="628">
                  <c:v>-2.6787918519464879</c:v>
                </c:pt>
                <c:pt idx="629">
                  <c:v>-2.6848015757881529</c:v>
                </c:pt>
                <c:pt idx="630">
                  <c:v>-2.6908112996298179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3-4518-9D04-A1D42AFD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1647"/>
        <c:axId val="1821182063"/>
      </c:scatterChart>
      <c:valAx>
        <c:axId val="182118164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2063"/>
        <c:crosses val="autoZero"/>
        <c:crossBetween val="midCat"/>
      </c:valAx>
      <c:valAx>
        <c:axId val="18211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7'!$R$54:$R$684</c:f>
              <c:numCache>
                <c:formatCode>0.00E+00</c:formatCode>
                <c:ptCount val="631"/>
                <c:pt idx="0">
                  <c:v>0.05</c:v>
                </c:pt>
                <c:pt idx="1">
                  <c:v>4.9999997973576328E-2</c:v>
                </c:pt>
                <c:pt idx="2">
                  <c:v>4.9999993920728986E-2</c:v>
                </c:pt>
                <c:pt idx="3">
                  <c:v>4.9999987841457968E-2</c:v>
                </c:pt>
                <c:pt idx="4">
                  <c:v>4.9999979735763277E-2</c:v>
                </c:pt>
                <c:pt idx="5">
                  <c:v>4.999996960364491E-2</c:v>
                </c:pt>
                <c:pt idx="6">
                  <c:v>4.9999957445102876E-2</c:v>
                </c:pt>
                <c:pt idx="7">
                  <c:v>4.999994326013716E-2</c:v>
                </c:pt>
                <c:pt idx="8">
                  <c:v>4.9999927048747783E-2</c:v>
                </c:pt>
                <c:pt idx="9">
                  <c:v>4.9999908810934725E-2</c:v>
                </c:pt>
                <c:pt idx="10">
                  <c:v>4.9999888546697999E-2</c:v>
                </c:pt>
                <c:pt idx="11">
                  <c:v>4.9999866256037598E-2</c:v>
                </c:pt>
                <c:pt idx="12">
                  <c:v>4.9999841938953522E-2</c:v>
                </c:pt>
                <c:pt idx="13">
                  <c:v>4.9999815595445772E-2</c:v>
                </c:pt>
                <c:pt idx="14">
                  <c:v>4.9999787225514354E-2</c:v>
                </c:pt>
                <c:pt idx="15">
                  <c:v>4.9999756829159261E-2</c:v>
                </c:pt>
                <c:pt idx="16">
                  <c:v>4.9999724406380494E-2</c:v>
                </c:pt>
                <c:pt idx="17">
                  <c:v>4.9999689957178059E-2</c:v>
                </c:pt>
                <c:pt idx="18">
                  <c:v>4.9999653481551949E-2</c:v>
                </c:pt>
                <c:pt idx="19">
                  <c:v>4.9999614979502165E-2</c:v>
                </c:pt>
                <c:pt idx="20">
                  <c:v>4.9999574451028705E-2</c:v>
                </c:pt>
                <c:pt idx="21">
                  <c:v>4.9999531896131579E-2</c:v>
                </c:pt>
                <c:pt idx="22">
                  <c:v>4.999948731481077E-2</c:v>
                </c:pt>
                <c:pt idx="23">
                  <c:v>4.9999440707066301E-2</c:v>
                </c:pt>
                <c:pt idx="24">
                  <c:v>4.9999392072898149E-2</c:v>
                </c:pt>
                <c:pt idx="25">
                  <c:v>4.9999341412306331E-2</c:v>
                </c:pt>
                <c:pt idx="26">
                  <c:v>4.999928872529083E-2</c:v>
                </c:pt>
                <c:pt idx="27">
                  <c:v>4.9999234011851669E-2</c:v>
                </c:pt>
                <c:pt idx="28">
                  <c:v>4.9999177271988826E-2</c:v>
                </c:pt>
                <c:pt idx="29">
                  <c:v>4.9999118505702315E-2</c:v>
                </c:pt>
                <c:pt idx="30">
                  <c:v>4.999905771299213E-2</c:v>
                </c:pt>
                <c:pt idx="31">
                  <c:v>4.999899489385827E-2</c:v>
                </c:pt>
                <c:pt idx="32">
                  <c:v>4.9998930048300742E-2</c:v>
                </c:pt>
                <c:pt idx="33">
                  <c:v>4.9998863176319533E-2</c:v>
                </c:pt>
                <c:pt idx="34">
                  <c:v>4.9998794277914656E-2</c:v>
                </c:pt>
                <c:pt idx="35">
                  <c:v>4.9998723353086111E-2</c:v>
                </c:pt>
                <c:pt idx="36">
                  <c:v>4.9998650401833884E-2</c:v>
                </c:pt>
                <c:pt idx="37">
                  <c:v>4.999857542415799E-2</c:v>
                </c:pt>
                <c:pt idx="38">
                  <c:v>4.9998498420058421E-2</c:v>
                </c:pt>
                <c:pt idx="39">
                  <c:v>4.9998419389535184E-2</c:v>
                </c:pt>
                <c:pt idx="40">
                  <c:v>4.9998338332588266E-2</c:v>
                </c:pt>
                <c:pt idx="41">
                  <c:v>4.999825524921768E-2</c:v>
                </c:pt>
                <c:pt idx="42">
                  <c:v>4.9998170139423419E-2</c:v>
                </c:pt>
                <c:pt idx="43">
                  <c:v>4.999808300320549E-2</c:v>
                </c:pt>
                <c:pt idx="44">
                  <c:v>4.9997993840563887E-2</c:v>
                </c:pt>
                <c:pt idx="45">
                  <c:v>4.9997902651498609E-2</c:v>
                </c:pt>
                <c:pt idx="46">
                  <c:v>4.9997809436009656E-2</c:v>
                </c:pt>
                <c:pt idx="47">
                  <c:v>4.9997714194097029E-2</c:v>
                </c:pt>
                <c:pt idx="48">
                  <c:v>4.9997616925760734E-2</c:v>
                </c:pt>
                <c:pt idx="49">
                  <c:v>4.9997517631000764E-2</c:v>
                </c:pt>
                <c:pt idx="50">
                  <c:v>4.9997416309817126E-2</c:v>
                </c:pt>
                <c:pt idx="51">
                  <c:v>4.9997312962209807E-2</c:v>
                </c:pt>
                <c:pt idx="52">
                  <c:v>4.999720758817882E-2</c:v>
                </c:pt>
                <c:pt idx="53">
                  <c:v>4.9997100187724158E-2</c:v>
                </c:pt>
                <c:pt idx="54">
                  <c:v>4.9996990760845822E-2</c:v>
                </c:pt>
                <c:pt idx="55">
                  <c:v>4.9996879307543818E-2</c:v>
                </c:pt>
                <c:pt idx="56">
                  <c:v>4.9996765827818139E-2</c:v>
                </c:pt>
                <c:pt idx="57">
                  <c:v>4.9996650321668785E-2</c:v>
                </c:pt>
                <c:pt idx="58">
                  <c:v>4.9996532789095764E-2</c:v>
                </c:pt>
                <c:pt idx="59">
                  <c:v>4.9996413230099061E-2</c:v>
                </c:pt>
                <c:pt idx="60">
                  <c:v>4.9996291644678691E-2</c:v>
                </c:pt>
                <c:pt idx="61">
                  <c:v>4.9996168032834652E-2</c:v>
                </c:pt>
                <c:pt idx="62">
                  <c:v>4.9996042394566932E-2</c:v>
                </c:pt>
                <c:pt idx="63">
                  <c:v>4.9995914729875544E-2</c:v>
                </c:pt>
                <c:pt idx="64">
                  <c:v>4.9995785038760482E-2</c:v>
                </c:pt>
                <c:pt idx="65">
                  <c:v>4.9995653321221745E-2</c:v>
                </c:pt>
                <c:pt idx="66">
                  <c:v>4.999551957725934E-2</c:v>
                </c:pt>
                <c:pt idx="67">
                  <c:v>4.999538380687326E-2</c:v>
                </c:pt>
                <c:pt idx="68">
                  <c:v>4.9995246010063506E-2</c:v>
                </c:pt>
                <c:pt idx="69">
                  <c:v>4.9995106186830077E-2</c:v>
                </c:pt>
                <c:pt idx="70">
                  <c:v>4.999496433717298E-2</c:v>
                </c:pt>
                <c:pt idx="71">
                  <c:v>4.9994820461092208E-2</c:v>
                </c:pt>
                <c:pt idx="72">
                  <c:v>4.9994674558587762E-2</c:v>
                </c:pt>
                <c:pt idx="73">
                  <c:v>4.9994526629659641E-2</c:v>
                </c:pt>
                <c:pt idx="74">
                  <c:v>4.9994376674307853E-2</c:v>
                </c:pt>
                <c:pt idx="75">
                  <c:v>4.9994224692532389E-2</c:v>
                </c:pt>
                <c:pt idx="76">
                  <c:v>4.9994070684333251E-2</c:v>
                </c:pt>
                <c:pt idx="77">
                  <c:v>4.9993914649710446E-2</c:v>
                </c:pt>
                <c:pt idx="78">
                  <c:v>4.9993756588663965E-2</c:v>
                </c:pt>
                <c:pt idx="79">
                  <c:v>4.999359650119381E-2</c:v>
                </c:pt>
                <c:pt idx="80">
                  <c:v>4.999343438729998E-2</c:v>
                </c:pt>
                <c:pt idx="81">
                  <c:v>4.9993270246982476E-2</c:v>
                </c:pt>
                <c:pt idx="82">
                  <c:v>4.9993104080241303E-2</c:v>
                </c:pt>
                <c:pt idx="83">
                  <c:v>4.9992935887076456E-2</c:v>
                </c:pt>
                <c:pt idx="84">
                  <c:v>4.9992765667487941E-2</c:v>
                </c:pt>
                <c:pt idx="85">
                  <c:v>4.9992593421475745E-2</c:v>
                </c:pt>
                <c:pt idx="86">
                  <c:v>4.9992419149039881E-2</c:v>
                </c:pt>
                <c:pt idx="87">
                  <c:v>4.9992242850180342E-2</c:v>
                </c:pt>
                <c:pt idx="88">
                  <c:v>4.9992064524897135E-2</c:v>
                </c:pt>
                <c:pt idx="89">
                  <c:v>4.9991884173190254E-2</c:v>
                </c:pt>
                <c:pt idx="90">
                  <c:v>4.9991701795059698E-2</c:v>
                </c:pt>
                <c:pt idx="91">
                  <c:v>4.9991517390505467E-2</c:v>
                </c:pt>
                <c:pt idx="92">
                  <c:v>4.9991330959527562E-2</c:v>
                </c:pt>
                <c:pt idx="93">
                  <c:v>4.9991142502125989E-2</c:v>
                </c:pt>
                <c:pt idx="94">
                  <c:v>4.9990952018300741E-2</c:v>
                </c:pt>
                <c:pt idx="95">
                  <c:v>4.9990759508051819E-2</c:v>
                </c:pt>
                <c:pt idx="96">
                  <c:v>4.9990564971379228E-2</c:v>
                </c:pt>
                <c:pt idx="97">
                  <c:v>4.9990368408282963E-2</c:v>
                </c:pt>
                <c:pt idx="98">
                  <c:v>4.9990169818763024E-2</c:v>
                </c:pt>
                <c:pt idx="99">
                  <c:v>4.9989969202819409E-2</c:v>
                </c:pt>
                <c:pt idx="100">
                  <c:v>4.9989766560452127E-2</c:v>
                </c:pt>
                <c:pt idx="101">
                  <c:v>4.998956189166117E-2</c:v>
                </c:pt>
                <c:pt idx="102">
                  <c:v>4.9989355196446539E-2</c:v>
                </c:pt>
                <c:pt idx="103">
                  <c:v>4.9989146474808233E-2</c:v>
                </c:pt>
                <c:pt idx="104">
                  <c:v>4.9988935726746259E-2</c:v>
                </c:pt>
                <c:pt idx="105">
                  <c:v>4.998872295226061E-2</c:v>
                </c:pt>
                <c:pt idx="106">
                  <c:v>4.9988508151351287E-2</c:v>
                </c:pt>
                <c:pt idx="107">
                  <c:v>4.9988291324018296E-2</c:v>
                </c:pt>
                <c:pt idx="108">
                  <c:v>4.998807247026163E-2</c:v>
                </c:pt>
                <c:pt idx="109">
                  <c:v>4.9987851590081289E-2</c:v>
                </c:pt>
                <c:pt idx="110">
                  <c:v>4.9987628683477274E-2</c:v>
                </c:pt>
                <c:pt idx="111">
                  <c:v>4.9987403750449584E-2</c:v>
                </c:pt>
                <c:pt idx="112">
                  <c:v>4.9987176790998226E-2</c:v>
                </c:pt>
                <c:pt idx="113">
                  <c:v>4.9986947805123194E-2</c:v>
                </c:pt>
                <c:pt idx="114">
                  <c:v>4.9986716792824494E-2</c:v>
                </c:pt>
                <c:pt idx="115">
                  <c:v>4.9986483754102112E-2</c:v>
                </c:pt>
                <c:pt idx="116">
                  <c:v>4.9986248688956063E-2</c:v>
                </c:pt>
                <c:pt idx="117">
                  <c:v>4.9986011597386339E-2</c:v>
                </c:pt>
                <c:pt idx="118">
                  <c:v>4.9985772479392947E-2</c:v>
                </c:pt>
                <c:pt idx="119">
                  <c:v>4.998553133497588E-2</c:v>
                </c:pt>
                <c:pt idx="120">
                  <c:v>4.9985288164135139E-2</c:v>
                </c:pt>
                <c:pt idx="121">
                  <c:v>4.9985042966870723E-2</c:v>
                </c:pt>
                <c:pt idx="122">
                  <c:v>4.9984795743182632E-2</c:v>
                </c:pt>
                <c:pt idx="123">
                  <c:v>4.9984546493070874E-2</c:v>
                </c:pt>
                <c:pt idx="124">
                  <c:v>4.998429521653544E-2</c:v>
                </c:pt>
                <c:pt idx="125">
                  <c:v>4.9984041913576333E-2</c:v>
                </c:pt>
                <c:pt idx="126">
                  <c:v>4.9983786584193557E-2</c:v>
                </c:pt>
                <c:pt idx="127">
                  <c:v>4.9983529228387107E-2</c:v>
                </c:pt>
                <c:pt idx="128">
                  <c:v>4.9983269846156982E-2</c:v>
                </c:pt>
                <c:pt idx="129">
                  <c:v>4.9983008437503182E-2</c:v>
                </c:pt>
                <c:pt idx="130">
                  <c:v>4.9982745002425714E-2</c:v>
                </c:pt>
                <c:pt idx="131">
                  <c:v>4.9982479540924572E-2</c:v>
                </c:pt>
                <c:pt idx="132">
                  <c:v>4.9982212052999755E-2</c:v>
                </c:pt>
                <c:pt idx="133">
                  <c:v>4.9981942538651264E-2</c:v>
                </c:pt>
                <c:pt idx="134">
                  <c:v>4.9981670997879105E-2</c:v>
                </c:pt>
                <c:pt idx="135">
                  <c:v>4.9981397430683271E-2</c:v>
                </c:pt>
                <c:pt idx="136">
                  <c:v>4.9981121837063762E-2</c:v>
                </c:pt>
                <c:pt idx="137">
                  <c:v>4.9980844217020585E-2</c:v>
                </c:pt>
                <c:pt idx="138">
                  <c:v>4.9980564570553727E-2</c:v>
                </c:pt>
                <c:pt idx="139">
                  <c:v>4.9980282897663202E-2</c:v>
                </c:pt>
                <c:pt idx="140">
                  <c:v>4.9979999198349008E-2</c:v>
                </c:pt>
                <c:pt idx="141">
                  <c:v>4.9979713472611133E-2</c:v>
                </c:pt>
                <c:pt idx="142">
                  <c:v>4.997942572044959E-2</c:v>
                </c:pt>
                <c:pt idx="143">
                  <c:v>4.9979135941864372E-2</c:v>
                </c:pt>
                <c:pt idx="144">
                  <c:v>4.997884413685548E-2</c:v>
                </c:pt>
                <c:pt idx="145">
                  <c:v>4.997855030542292E-2</c:v>
                </c:pt>
                <c:pt idx="146">
                  <c:v>4.9978254447566685E-2</c:v>
                </c:pt>
                <c:pt idx="147">
                  <c:v>4.9977956563286775E-2</c:v>
                </c:pt>
                <c:pt idx="148">
                  <c:v>4.9977656652583191E-2</c:v>
                </c:pt>
                <c:pt idx="149">
                  <c:v>4.9977354715455939E-2</c:v>
                </c:pt>
                <c:pt idx="150">
                  <c:v>4.9977050751905013E-2</c:v>
                </c:pt>
                <c:pt idx="151">
                  <c:v>4.9976744761930411E-2</c:v>
                </c:pt>
                <c:pt idx="152">
                  <c:v>4.9976436745532142E-2</c:v>
                </c:pt>
                <c:pt idx="153">
                  <c:v>4.9976126702710198E-2</c:v>
                </c:pt>
                <c:pt idx="154">
                  <c:v>4.997581463346458E-2</c:v>
                </c:pt>
                <c:pt idx="155">
                  <c:v>4.9975500537795287E-2</c:v>
                </c:pt>
                <c:pt idx="156">
                  <c:v>4.9975184415702319E-2</c:v>
                </c:pt>
                <c:pt idx="157">
                  <c:v>4.9974866267185683E-2</c:v>
                </c:pt>
                <c:pt idx="158">
                  <c:v>4.9974546092245373E-2</c:v>
                </c:pt>
                <c:pt idx="159">
                  <c:v>4.9974223890881395E-2</c:v>
                </c:pt>
                <c:pt idx="160">
                  <c:v>4.9973899663093735E-2</c:v>
                </c:pt>
                <c:pt idx="161">
                  <c:v>4.9973573408882407E-2</c:v>
                </c:pt>
                <c:pt idx="162">
                  <c:v>4.9973245128247405E-2</c:v>
                </c:pt>
                <c:pt idx="163">
                  <c:v>4.9972914821188735E-2</c:v>
                </c:pt>
                <c:pt idx="164">
                  <c:v>4.9972582487706384E-2</c:v>
                </c:pt>
                <c:pt idx="165">
                  <c:v>4.9972248127800364E-2</c:v>
                </c:pt>
                <c:pt idx="166">
                  <c:v>4.9971911741470677E-2</c:v>
                </c:pt>
                <c:pt idx="167">
                  <c:v>4.9971573328717309E-2</c:v>
                </c:pt>
                <c:pt idx="168">
                  <c:v>4.9971232889540272E-2</c:v>
                </c:pt>
                <c:pt idx="169">
                  <c:v>4.9970890423939561E-2</c:v>
                </c:pt>
                <c:pt idx="170">
                  <c:v>4.9970545931915175E-2</c:v>
                </c:pt>
                <c:pt idx="171">
                  <c:v>4.9970199413467122E-2</c:v>
                </c:pt>
                <c:pt idx="172">
                  <c:v>4.9969850868595386E-2</c:v>
                </c:pt>
                <c:pt idx="173">
                  <c:v>4.9969500297299983E-2</c:v>
                </c:pt>
                <c:pt idx="174">
                  <c:v>4.9969147699580913E-2</c:v>
                </c:pt>
                <c:pt idx="175">
                  <c:v>4.996879307543816E-2</c:v>
                </c:pt>
                <c:pt idx="176">
                  <c:v>4.996843642487174E-2</c:v>
                </c:pt>
                <c:pt idx="177">
                  <c:v>4.9968077747881645E-2</c:v>
                </c:pt>
                <c:pt idx="178">
                  <c:v>4.9967717044467883E-2</c:v>
                </c:pt>
                <c:pt idx="179">
                  <c:v>4.9967354314630438E-2</c:v>
                </c:pt>
                <c:pt idx="180">
                  <c:v>4.9966990176895695E-2</c:v>
                </c:pt>
                <c:pt idx="181">
                  <c:v>4.9966624017093099E-2</c:v>
                </c:pt>
                <c:pt idx="182">
                  <c:v>4.9966255835222649E-2</c:v>
                </c:pt>
                <c:pt idx="183">
                  <c:v>4.9965885631284346E-2</c:v>
                </c:pt>
                <c:pt idx="184">
                  <c:v>4.9965513405278189E-2</c:v>
                </c:pt>
                <c:pt idx="185">
                  <c:v>4.9965139157204179E-2</c:v>
                </c:pt>
                <c:pt idx="186">
                  <c:v>4.9964762887062315E-2</c:v>
                </c:pt>
                <c:pt idx="187">
                  <c:v>4.9964384594852598E-2</c:v>
                </c:pt>
                <c:pt idx="188">
                  <c:v>4.9964004280575021E-2</c:v>
                </c:pt>
                <c:pt idx="189">
                  <c:v>4.9963621944229597E-2</c:v>
                </c:pt>
                <c:pt idx="190">
                  <c:v>4.996323758581632E-2</c:v>
                </c:pt>
                <c:pt idx="191">
                  <c:v>4.9962851205335189E-2</c:v>
                </c:pt>
                <c:pt idx="192">
                  <c:v>4.9962462802786205E-2</c:v>
                </c:pt>
                <c:pt idx="193">
                  <c:v>4.9962072378169367E-2</c:v>
                </c:pt>
                <c:pt idx="194">
                  <c:v>4.9961679931484676E-2</c:v>
                </c:pt>
                <c:pt idx="195">
                  <c:v>4.9961285462732132E-2</c:v>
                </c:pt>
                <c:pt idx="196">
                  <c:v>4.9960888971911734E-2</c:v>
                </c:pt>
                <c:pt idx="197">
                  <c:v>4.9960490459023482E-2</c:v>
                </c:pt>
                <c:pt idx="198">
                  <c:v>4.9960089924067377E-2</c:v>
                </c:pt>
                <c:pt idx="199">
                  <c:v>4.9959687367043426E-2</c:v>
                </c:pt>
                <c:pt idx="200">
                  <c:v>4.9959282787951614E-2</c:v>
                </c:pt>
                <c:pt idx="201">
                  <c:v>4.9958876186791949E-2</c:v>
                </c:pt>
                <c:pt idx="202">
                  <c:v>4.9958467563564431E-2</c:v>
                </c:pt>
                <c:pt idx="203">
                  <c:v>4.9958056918269059E-2</c:v>
                </c:pt>
                <c:pt idx="204">
                  <c:v>4.9957644250905833E-2</c:v>
                </c:pt>
                <c:pt idx="205">
                  <c:v>4.9957229561474754E-2</c:v>
                </c:pt>
                <c:pt idx="206">
                  <c:v>4.9956812849975822E-2</c:v>
                </c:pt>
                <c:pt idx="207">
                  <c:v>4.9956394116409036E-2</c:v>
                </c:pt>
                <c:pt idx="208">
                  <c:v>4.9955973360774404E-2</c:v>
                </c:pt>
                <c:pt idx="209">
                  <c:v>4.9955550583071912E-2</c:v>
                </c:pt>
                <c:pt idx="210">
                  <c:v>4.9955125783301566E-2</c:v>
                </c:pt>
                <c:pt idx="211">
                  <c:v>4.9954698961463366E-2</c:v>
                </c:pt>
                <c:pt idx="212">
                  <c:v>4.9954270117557313E-2</c:v>
                </c:pt>
                <c:pt idx="213">
                  <c:v>4.9953839251583414E-2</c:v>
                </c:pt>
                <c:pt idx="214">
                  <c:v>4.9953406363541654E-2</c:v>
                </c:pt>
                <c:pt idx="215">
                  <c:v>4.9952971453432041E-2</c:v>
                </c:pt>
                <c:pt idx="216">
                  <c:v>4.9952534521254581E-2</c:v>
                </c:pt>
                <c:pt idx="217">
                  <c:v>4.9952095567009261E-2</c:v>
                </c:pt>
                <c:pt idx="218">
                  <c:v>4.9951654590696087E-2</c:v>
                </c:pt>
                <c:pt idx="219">
                  <c:v>4.995121159231506E-2</c:v>
                </c:pt>
                <c:pt idx="220">
                  <c:v>4.9950766571866187E-2</c:v>
                </c:pt>
                <c:pt idx="221">
                  <c:v>4.9950319529349453E-2</c:v>
                </c:pt>
                <c:pt idx="222">
                  <c:v>4.9949870464764866E-2</c:v>
                </c:pt>
                <c:pt idx="223">
                  <c:v>4.9949419378112432E-2</c:v>
                </c:pt>
                <c:pt idx="224">
                  <c:v>4.9948966269392138E-2</c:v>
                </c:pt>
                <c:pt idx="225">
                  <c:v>4.994851113860399E-2</c:v>
                </c:pt>
                <c:pt idx="226">
                  <c:v>4.9948053985747996E-2</c:v>
                </c:pt>
                <c:pt idx="227">
                  <c:v>4.9947594810824142E-2</c:v>
                </c:pt>
                <c:pt idx="228">
                  <c:v>4.9947133613832441E-2</c:v>
                </c:pt>
                <c:pt idx="229">
                  <c:v>4.994667039477288E-2</c:v>
                </c:pt>
                <c:pt idx="230">
                  <c:v>4.9946205153645472E-2</c:v>
                </c:pt>
                <c:pt idx="231">
                  <c:v>4.9945737890450204E-2</c:v>
                </c:pt>
                <c:pt idx="232">
                  <c:v>4.9945268605187089E-2</c:v>
                </c:pt>
                <c:pt idx="233">
                  <c:v>4.9944797297856114E-2</c:v>
                </c:pt>
                <c:pt idx="234">
                  <c:v>4.9944323968457285E-2</c:v>
                </c:pt>
                <c:pt idx="235">
                  <c:v>4.994384861699061E-2</c:v>
                </c:pt>
                <c:pt idx="236">
                  <c:v>4.9943371243456075E-2</c:v>
                </c:pt>
                <c:pt idx="237">
                  <c:v>4.9942891847853693E-2</c:v>
                </c:pt>
                <c:pt idx="238">
                  <c:v>4.9942410430183458E-2</c:v>
                </c:pt>
                <c:pt idx="239">
                  <c:v>4.9941926990445362E-2</c:v>
                </c:pt>
                <c:pt idx="240">
                  <c:v>4.994144152863942E-2</c:v>
                </c:pt>
                <c:pt idx="241">
                  <c:v>4.9940954044765618E-2</c:v>
                </c:pt>
                <c:pt idx="242">
                  <c:v>4.9940464538823968E-2</c:v>
                </c:pt>
                <c:pt idx="243">
                  <c:v>4.9939973010814459E-2</c:v>
                </c:pt>
                <c:pt idx="244">
                  <c:v>4.9939479460737103E-2</c:v>
                </c:pt>
                <c:pt idx="245">
                  <c:v>4.9938983888591894E-2</c:v>
                </c:pt>
                <c:pt idx="246">
                  <c:v>4.9938486294378824E-2</c:v>
                </c:pt>
                <c:pt idx="247">
                  <c:v>4.9937986678097908E-2</c:v>
                </c:pt>
                <c:pt idx="248">
                  <c:v>4.9937485039749138E-2</c:v>
                </c:pt>
                <c:pt idx="249">
                  <c:v>4.9936981379332508E-2</c:v>
                </c:pt>
                <c:pt idx="250">
                  <c:v>4.9936475696848032E-2</c:v>
                </c:pt>
                <c:pt idx="251">
                  <c:v>4.9935967992295702E-2</c:v>
                </c:pt>
                <c:pt idx="252">
                  <c:v>4.9935458265675511E-2</c:v>
                </c:pt>
                <c:pt idx="253">
                  <c:v>4.9934946516987475E-2</c:v>
                </c:pt>
                <c:pt idx="254">
                  <c:v>4.9934432746231584E-2</c:v>
                </c:pt>
                <c:pt idx="255">
                  <c:v>4.9933916953407841E-2</c:v>
                </c:pt>
                <c:pt idx="256">
                  <c:v>4.9933399138516237E-2</c:v>
                </c:pt>
                <c:pt idx="257">
                  <c:v>4.9932879301556786E-2</c:v>
                </c:pt>
                <c:pt idx="258">
                  <c:v>4.9932357442529482E-2</c:v>
                </c:pt>
                <c:pt idx="259">
                  <c:v>4.9931833561434324E-2</c:v>
                </c:pt>
                <c:pt idx="260">
                  <c:v>4.9931307658271307E-2</c:v>
                </c:pt>
                <c:pt idx="261">
                  <c:v>4.9930779733040442E-2</c:v>
                </c:pt>
                <c:pt idx="262">
                  <c:v>4.9930249785741725E-2</c:v>
                </c:pt>
                <c:pt idx="263">
                  <c:v>4.9929717816375153E-2</c:v>
                </c:pt>
                <c:pt idx="264">
                  <c:v>4.9929183824940729E-2</c:v>
                </c:pt>
                <c:pt idx="265">
                  <c:v>4.9928647811438451E-2</c:v>
                </c:pt>
                <c:pt idx="266">
                  <c:v>4.9928109775868319E-2</c:v>
                </c:pt>
                <c:pt idx="267">
                  <c:v>4.9927569718230327E-2</c:v>
                </c:pt>
                <c:pt idx="268">
                  <c:v>4.9927027638524489E-2</c:v>
                </c:pt>
                <c:pt idx="269">
                  <c:v>4.9926483536750797E-2</c:v>
                </c:pt>
                <c:pt idx="270">
                  <c:v>4.9925937412909252E-2</c:v>
                </c:pt>
                <c:pt idx="271">
                  <c:v>4.9925389266999853E-2</c:v>
                </c:pt>
                <c:pt idx="272">
                  <c:v>4.9924839099022601E-2</c:v>
                </c:pt>
                <c:pt idx="273">
                  <c:v>4.9924286908977496E-2</c:v>
                </c:pt>
                <c:pt idx="274">
                  <c:v>4.9923732696864537E-2</c:v>
                </c:pt>
                <c:pt idx="275">
                  <c:v>4.9923176462683724E-2</c:v>
                </c:pt>
                <c:pt idx="276">
                  <c:v>4.9922618206435058E-2</c:v>
                </c:pt>
                <c:pt idx="277">
                  <c:v>4.9922057928118539E-2</c:v>
                </c:pt>
                <c:pt idx="278">
                  <c:v>4.9921495627734166E-2</c:v>
                </c:pt>
                <c:pt idx="279">
                  <c:v>4.992093130528194E-2</c:v>
                </c:pt>
                <c:pt idx="280">
                  <c:v>4.9920364960761861E-2</c:v>
                </c:pt>
                <c:pt idx="281">
                  <c:v>4.9919796594173928E-2</c:v>
                </c:pt>
                <c:pt idx="282">
                  <c:v>4.9919226205518141E-2</c:v>
                </c:pt>
                <c:pt idx="283">
                  <c:v>4.9918653794794501E-2</c:v>
                </c:pt>
                <c:pt idx="284">
                  <c:v>4.9918079362003008E-2</c:v>
                </c:pt>
                <c:pt idx="285">
                  <c:v>4.9917502907143661E-2</c:v>
                </c:pt>
                <c:pt idx="286">
                  <c:v>4.9916924430216468E-2</c:v>
                </c:pt>
                <c:pt idx="287">
                  <c:v>4.9916343931221414E-2</c:v>
                </c:pt>
                <c:pt idx="288">
                  <c:v>4.9915761410158507E-2</c:v>
                </c:pt>
                <c:pt idx="289">
                  <c:v>4.9915176867027747E-2</c:v>
                </c:pt>
                <c:pt idx="290">
                  <c:v>4.9914590301829133E-2</c:v>
                </c:pt>
                <c:pt idx="291">
                  <c:v>4.9914001714562665E-2</c:v>
                </c:pt>
                <c:pt idx="292">
                  <c:v>4.9913411105228352E-2</c:v>
                </c:pt>
                <c:pt idx="293">
                  <c:v>4.9912818473826177E-2</c:v>
                </c:pt>
                <c:pt idx="294">
                  <c:v>4.991222382035615E-2</c:v>
                </c:pt>
                <c:pt idx="295">
                  <c:v>4.9911627144818269E-2</c:v>
                </c:pt>
                <c:pt idx="296">
                  <c:v>4.9911028447212534E-2</c:v>
                </c:pt>
                <c:pt idx="297">
                  <c:v>4.9910427727538953E-2</c:v>
                </c:pt>
                <c:pt idx="298">
                  <c:v>4.9909824985797512E-2</c:v>
                </c:pt>
                <c:pt idx="299">
                  <c:v>4.9909220221988217E-2</c:v>
                </c:pt>
                <c:pt idx="300">
                  <c:v>4.9908613436111075E-2</c:v>
                </c:pt>
                <c:pt idx="301">
                  <c:v>4.9908004628166074E-2</c:v>
                </c:pt>
                <c:pt idx="302">
                  <c:v>4.9907393798153218E-2</c:v>
                </c:pt>
                <c:pt idx="303">
                  <c:v>4.990678094607251E-2</c:v>
                </c:pt>
                <c:pt idx="304">
                  <c:v>4.9906166071923955E-2</c:v>
                </c:pt>
                <c:pt idx="305">
                  <c:v>4.9905549175707539E-2</c:v>
                </c:pt>
                <c:pt idx="306">
                  <c:v>4.9904930257423277E-2</c:v>
                </c:pt>
                <c:pt idx="307">
                  <c:v>4.9904309317071155E-2</c:v>
                </c:pt>
                <c:pt idx="308">
                  <c:v>4.9903686354651179E-2</c:v>
                </c:pt>
                <c:pt idx="309">
                  <c:v>4.9903061370163357E-2</c:v>
                </c:pt>
                <c:pt idx="310">
                  <c:v>4.9902434363607674E-2</c:v>
                </c:pt>
                <c:pt idx="311">
                  <c:v>4.9901805334984138E-2</c:v>
                </c:pt>
                <c:pt idx="312">
                  <c:v>4.9901174284292756E-2</c:v>
                </c:pt>
                <c:pt idx="313">
                  <c:v>4.9900541211533513E-2</c:v>
                </c:pt>
                <c:pt idx="314">
                  <c:v>4.9899906116706423E-2</c:v>
                </c:pt>
                <c:pt idx="315">
                  <c:v>4.9899268999811473E-2</c:v>
                </c:pt>
                <c:pt idx="316">
                  <c:v>4.9898629860848677E-2</c:v>
                </c:pt>
                <c:pt idx="317">
                  <c:v>4.989798869981802E-2</c:v>
                </c:pt>
                <c:pt idx="318">
                  <c:v>4.9897345516719517E-2</c:v>
                </c:pt>
                <c:pt idx="319">
                  <c:v>4.9896700311553153E-2</c:v>
                </c:pt>
                <c:pt idx="320">
                  <c:v>4.9896053084318943E-2</c:v>
                </c:pt>
                <c:pt idx="321">
                  <c:v>4.9895403835016873E-2</c:v>
                </c:pt>
                <c:pt idx="322">
                  <c:v>4.9894752563646956E-2</c:v>
                </c:pt>
                <c:pt idx="323">
                  <c:v>4.9894099270209179E-2</c:v>
                </c:pt>
                <c:pt idx="324">
                  <c:v>4.9893443954703555E-2</c:v>
                </c:pt>
                <c:pt idx="325">
                  <c:v>4.9892786617130078E-2</c:v>
                </c:pt>
                <c:pt idx="326">
                  <c:v>4.989212725748874E-2</c:v>
                </c:pt>
                <c:pt idx="327">
                  <c:v>4.9891465875779556E-2</c:v>
                </c:pt>
                <c:pt idx="328">
                  <c:v>4.9890802472002511E-2</c:v>
                </c:pt>
                <c:pt idx="329">
                  <c:v>4.989013704615762E-2</c:v>
                </c:pt>
                <c:pt idx="330">
                  <c:v>4.9889469598244876E-2</c:v>
                </c:pt>
                <c:pt idx="331">
                  <c:v>4.9888800128264271E-2</c:v>
                </c:pt>
                <c:pt idx="332">
                  <c:v>4.988812863621582E-2</c:v>
                </c:pt>
                <c:pt idx="333">
                  <c:v>4.9887455122099515E-2</c:v>
                </c:pt>
                <c:pt idx="334">
                  <c:v>4.988677958591535E-2</c:v>
                </c:pt>
                <c:pt idx="335">
                  <c:v>4.9886102027663339E-2</c:v>
                </c:pt>
                <c:pt idx="336">
                  <c:v>4.9885422447343473E-2</c:v>
                </c:pt>
                <c:pt idx="337">
                  <c:v>4.9884740844955755E-2</c:v>
                </c:pt>
                <c:pt idx="338">
                  <c:v>4.9884057220500176E-2</c:v>
                </c:pt>
                <c:pt idx="339">
                  <c:v>4.9883371573976751E-2</c:v>
                </c:pt>
                <c:pt idx="340">
                  <c:v>4.9882683905385472E-2</c:v>
                </c:pt>
                <c:pt idx="341">
                  <c:v>4.988199421472634E-2</c:v>
                </c:pt>
                <c:pt idx="342">
                  <c:v>4.9881302501999354E-2</c:v>
                </c:pt>
                <c:pt idx="343">
                  <c:v>4.9880608767204508E-2</c:v>
                </c:pt>
                <c:pt idx="344">
                  <c:v>4.9879913010341816E-2</c:v>
                </c:pt>
                <c:pt idx="345">
                  <c:v>4.987921523141127E-2</c:v>
                </c:pt>
                <c:pt idx="346">
                  <c:v>4.987851543041287E-2</c:v>
                </c:pt>
                <c:pt idx="347">
                  <c:v>4.9877813607346617E-2</c:v>
                </c:pt>
                <c:pt idx="348">
                  <c:v>4.9877109762212511E-2</c:v>
                </c:pt>
                <c:pt idx="349">
                  <c:v>4.9876403895010545E-2</c:v>
                </c:pt>
                <c:pt idx="350">
                  <c:v>4.9875696005740731E-2</c:v>
                </c:pt>
                <c:pt idx="351">
                  <c:v>4.9874986094403065E-2</c:v>
                </c:pt>
                <c:pt idx="352">
                  <c:v>4.9874274160997545E-2</c:v>
                </c:pt>
                <c:pt idx="353">
                  <c:v>4.9873560205524171E-2</c:v>
                </c:pt>
                <c:pt idx="354">
                  <c:v>4.9872844227982945E-2</c:v>
                </c:pt>
                <c:pt idx="355">
                  <c:v>4.9872126228373864E-2</c:v>
                </c:pt>
                <c:pt idx="356">
                  <c:v>4.987140620669693E-2</c:v>
                </c:pt>
                <c:pt idx="357">
                  <c:v>4.9870684162952143E-2</c:v>
                </c:pt>
                <c:pt idx="358">
                  <c:v>4.9869960097139503E-2</c:v>
                </c:pt>
                <c:pt idx="359">
                  <c:v>4.9869234009259009E-2</c:v>
                </c:pt>
                <c:pt idx="360">
                  <c:v>4.9868505899310661E-2</c:v>
                </c:pt>
                <c:pt idx="361">
                  <c:v>4.986777576729446E-2</c:v>
                </c:pt>
                <c:pt idx="362">
                  <c:v>4.9867043613210406E-2</c:v>
                </c:pt>
                <c:pt idx="363">
                  <c:v>4.9866309437058498E-2</c:v>
                </c:pt>
                <c:pt idx="364">
                  <c:v>4.9865573238838737E-2</c:v>
                </c:pt>
                <c:pt idx="365">
                  <c:v>4.9864835018551122E-2</c:v>
                </c:pt>
                <c:pt idx="366">
                  <c:v>4.9864094776195654E-2</c:v>
                </c:pt>
                <c:pt idx="367">
                  <c:v>4.9863352511772333E-2</c:v>
                </c:pt>
                <c:pt idx="368">
                  <c:v>4.9862608225281158E-2</c:v>
                </c:pt>
                <c:pt idx="369">
                  <c:v>4.9861861916722136E-2</c:v>
                </c:pt>
                <c:pt idx="370">
                  <c:v>4.9861113586095254E-2</c:v>
                </c:pt>
                <c:pt idx="371">
                  <c:v>4.9860363233400519E-2</c:v>
                </c:pt>
                <c:pt idx="372">
                  <c:v>4.985961085863793E-2</c:v>
                </c:pt>
                <c:pt idx="373">
                  <c:v>4.9858856461807488E-2</c:v>
                </c:pt>
                <c:pt idx="374">
                  <c:v>4.9858100042909193E-2</c:v>
                </c:pt>
                <c:pt idx="375">
                  <c:v>4.985734160194305E-2</c:v>
                </c:pt>
                <c:pt idx="376">
                  <c:v>4.9856581138909048E-2</c:v>
                </c:pt>
                <c:pt idx="377">
                  <c:v>4.9855818653807192E-2</c:v>
                </c:pt>
                <c:pt idx="378">
                  <c:v>4.9855054146637483E-2</c:v>
                </c:pt>
                <c:pt idx="379">
                  <c:v>4.985428761739992E-2</c:v>
                </c:pt>
                <c:pt idx="380">
                  <c:v>4.9853519066094511E-2</c:v>
                </c:pt>
                <c:pt idx="381">
                  <c:v>4.9852748492721241E-2</c:v>
                </c:pt>
                <c:pt idx="382">
                  <c:v>4.9851975897280118E-2</c:v>
                </c:pt>
                <c:pt idx="383">
                  <c:v>4.9851201279771148E-2</c:v>
                </c:pt>
                <c:pt idx="384">
                  <c:v>4.9850424640194319E-2</c:v>
                </c:pt>
                <c:pt idx="385">
                  <c:v>4.9849645978549635E-2</c:v>
                </c:pt>
                <c:pt idx="386">
                  <c:v>4.9848865294837098E-2</c:v>
                </c:pt>
                <c:pt idx="387">
                  <c:v>4.9848082589056715E-2</c:v>
                </c:pt>
                <c:pt idx="388">
                  <c:v>4.9847297861208471E-2</c:v>
                </c:pt>
                <c:pt idx="389">
                  <c:v>4.9846511111292381E-2</c:v>
                </c:pt>
                <c:pt idx="390">
                  <c:v>4.9845722339308431E-2</c:v>
                </c:pt>
                <c:pt idx="391">
                  <c:v>4.9844931545256627E-2</c:v>
                </c:pt>
                <c:pt idx="392">
                  <c:v>4.9844138729136976E-2</c:v>
                </c:pt>
                <c:pt idx="393">
                  <c:v>4.9843343890949465E-2</c:v>
                </c:pt>
                <c:pt idx="394">
                  <c:v>4.9842547030694108E-2</c:v>
                </c:pt>
                <c:pt idx="395">
                  <c:v>4.984174814837089E-2</c:v>
                </c:pt>
                <c:pt idx="396">
                  <c:v>4.9840947243979819E-2</c:v>
                </c:pt>
                <c:pt idx="397">
                  <c:v>4.9840144317520901E-2</c:v>
                </c:pt>
                <c:pt idx="398">
                  <c:v>4.9839339368994123E-2</c:v>
                </c:pt>
                <c:pt idx="399">
                  <c:v>4.9838532398399499E-2</c:v>
                </c:pt>
                <c:pt idx="400">
                  <c:v>4.9837723405737014E-2</c:v>
                </c:pt>
                <c:pt idx="401">
                  <c:v>4.9836912391006682E-2</c:v>
                </c:pt>
                <c:pt idx="402">
                  <c:v>4.9836099354208491E-2</c:v>
                </c:pt>
                <c:pt idx="403">
                  <c:v>4.9835284295342452E-2</c:v>
                </c:pt>
                <c:pt idx="404">
                  <c:v>4.9834467214408554E-2</c:v>
                </c:pt>
                <c:pt idx="405">
                  <c:v>4.9833648111406809E-2</c:v>
                </c:pt>
                <c:pt idx="406">
                  <c:v>4.983282698633721E-2</c:v>
                </c:pt>
                <c:pt idx="407">
                  <c:v>4.9832003839199751E-2</c:v>
                </c:pt>
                <c:pt idx="408">
                  <c:v>4.9831178669994446E-2</c:v>
                </c:pt>
                <c:pt idx="409">
                  <c:v>4.983035147872128E-2</c:v>
                </c:pt>
                <c:pt idx="410">
                  <c:v>4.9829522265380267E-2</c:v>
                </c:pt>
                <c:pt idx="411">
                  <c:v>4.9828691029971402E-2</c:v>
                </c:pt>
                <c:pt idx="412">
                  <c:v>4.9827857772494676E-2</c:v>
                </c:pt>
                <c:pt idx="413">
                  <c:v>4.9827022492950103E-2</c:v>
                </c:pt>
                <c:pt idx="414">
                  <c:v>4.9826185191337677E-2</c:v>
                </c:pt>
                <c:pt idx="415">
                  <c:v>4.982534586765739E-2</c:v>
                </c:pt>
                <c:pt idx="416">
                  <c:v>4.9824504521909257E-2</c:v>
                </c:pt>
                <c:pt idx="417">
                  <c:v>4.9823661154093271E-2</c:v>
                </c:pt>
                <c:pt idx="418">
                  <c:v>4.9822815764209424E-2</c:v>
                </c:pt>
                <c:pt idx="419">
                  <c:v>4.9821968352257731E-2</c:v>
                </c:pt>
                <c:pt idx="420">
                  <c:v>4.9821118918238184E-2</c:v>
                </c:pt>
                <c:pt idx="421">
                  <c:v>4.9820267462150784E-2</c:v>
                </c:pt>
                <c:pt idx="422">
                  <c:v>4.9819413983995524E-2</c:v>
                </c:pt>
                <c:pt idx="423">
                  <c:v>4.9818558483772417E-2</c:v>
                </c:pt>
                <c:pt idx="424">
                  <c:v>4.9817700961481456E-2</c:v>
                </c:pt>
                <c:pt idx="425">
                  <c:v>4.9816841417122643E-2</c:v>
                </c:pt>
                <c:pt idx="426">
                  <c:v>4.9815979850695968E-2</c:v>
                </c:pt>
                <c:pt idx="427">
                  <c:v>4.9815116262201448E-2</c:v>
                </c:pt>
                <c:pt idx="428">
                  <c:v>4.9814250651639073E-2</c:v>
                </c:pt>
                <c:pt idx="429">
                  <c:v>4.9813383019008846E-2</c:v>
                </c:pt>
                <c:pt idx="430">
                  <c:v>4.9812513364310765E-2</c:v>
                </c:pt>
                <c:pt idx="431">
                  <c:v>4.981164168754483E-2</c:v>
                </c:pt>
                <c:pt idx="432">
                  <c:v>4.9810767988711042E-2</c:v>
                </c:pt>
                <c:pt idx="433">
                  <c:v>4.9809892267809394E-2</c:v>
                </c:pt>
                <c:pt idx="434">
                  <c:v>4.9809014524839899E-2</c:v>
                </c:pt>
                <c:pt idx="435">
                  <c:v>4.9808134759802551E-2</c:v>
                </c:pt>
                <c:pt idx="436">
                  <c:v>4.980725297269735E-2</c:v>
                </c:pt>
                <c:pt idx="437">
                  <c:v>4.9806369163524294E-2</c:v>
                </c:pt>
                <c:pt idx="438">
                  <c:v>4.9805483332283386E-2</c:v>
                </c:pt>
                <c:pt idx="439">
                  <c:v>4.9804595478974624E-2</c:v>
                </c:pt>
                <c:pt idx="440">
                  <c:v>4.9803705603598009E-2</c:v>
                </c:pt>
                <c:pt idx="441">
                  <c:v>4.980281370615354E-2</c:v>
                </c:pt>
                <c:pt idx="442">
                  <c:v>4.9801919786641217E-2</c:v>
                </c:pt>
                <c:pt idx="443">
                  <c:v>4.9801023845061042E-2</c:v>
                </c:pt>
                <c:pt idx="444">
                  <c:v>4.9800125881413013E-2</c:v>
                </c:pt>
                <c:pt idx="445">
                  <c:v>4.979922589569713E-2</c:v>
                </c:pt>
                <c:pt idx="446">
                  <c:v>4.9798323887913394E-2</c:v>
                </c:pt>
                <c:pt idx="447">
                  <c:v>4.9797419858061805E-2</c:v>
                </c:pt>
                <c:pt idx="448">
                  <c:v>4.9796513806142362E-2</c:v>
                </c:pt>
                <c:pt idx="449">
                  <c:v>4.9795605732155065E-2</c:v>
                </c:pt>
                <c:pt idx="450">
                  <c:v>4.9794584414623956E-2</c:v>
                </c:pt>
                <c:pt idx="451">
                  <c:v>4.9793568771079121E-2</c:v>
                </c:pt>
                <c:pt idx="452">
                  <c:v>4.9792558801520573E-2</c:v>
                </c:pt>
                <c:pt idx="453">
                  <c:v>4.9791554505948313E-2</c:v>
                </c:pt>
                <c:pt idx="454">
                  <c:v>4.9790555884362334E-2</c:v>
                </c:pt>
                <c:pt idx="455">
                  <c:v>4.9789562936762642E-2</c:v>
                </c:pt>
                <c:pt idx="456">
                  <c:v>4.9788575663149232E-2</c:v>
                </c:pt>
                <c:pt idx="457">
                  <c:v>4.9787594063522102E-2</c:v>
                </c:pt>
                <c:pt idx="458">
                  <c:v>4.978661813788126E-2</c:v>
                </c:pt>
                <c:pt idx="459">
                  <c:v>4.9785647886226699E-2</c:v>
                </c:pt>
                <c:pt idx="460">
                  <c:v>4.9784683308558425E-2</c:v>
                </c:pt>
                <c:pt idx="461">
                  <c:v>4.9783724404876432E-2</c:v>
                </c:pt>
                <c:pt idx="462">
                  <c:v>4.9782771175180728E-2</c:v>
                </c:pt>
                <c:pt idx="463">
                  <c:v>4.9781823619471303E-2</c:v>
                </c:pt>
                <c:pt idx="464">
                  <c:v>4.9780881737748167E-2</c:v>
                </c:pt>
                <c:pt idx="465">
                  <c:v>4.9779945530011312E-2</c:v>
                </c:pt>
                <c:pt idx="466">
                  <c:v>4.9779014996260737E-2</c:v>
                </c:pt>
                <c:pt idx="467">
                  <c:v>4.977809013649645E-2</c:v>
                </c:pt>
                <c:pt idx="468">
                  <c:v>4.9777170950718444E-2</c:v>
                </c:pt>
                <c:pt idx="469">
                  <c:v>4.9776257438926726E-2</c:v>
                </c:pt>
                <c:pt idx="470">
                  <c:v>4.9775349601121295E-2</c:v>
                </c:pt>
                <c:pt idx="471">
                  <c:v>4.9774447437302138E-2</c:v>
                </c:pt>
                <c:pt idx="472">
                  <c:v>4.9773550947469276E-2</c:v>
                </c:pt>
                <c:pt idx="473">
                  <c:v>4.9772660131622688E-2</c:v>
                </c:pt>
                <c:pt idx="474">
                  <c:v>4.9771774989762388E-2</c:v>
                </c:pt>
                <c:pt idx="475">
                  <c:v>4.9770895521888375E-2</c:v>
                </c:pt>
                <c:pt idx="476">
                  <c:v>4.9770021728000644E-2</c:v>
                </c:pt>
                <c:pt idx="477">
                  <c:v>4.9769153608099199E-2</c:v>
                </c:pt>
                <c:pt idx="478">
                  <c:v>4.9768291162184036E-2</c:v>
                </c:pt>
                <c:pt idx="479">
                  <c:v>4.9767434390255154E-2</c:v>
                </c:pt>
                <c:pt idx="480">
                  <c:v>4.9766583292312559E-2</c:v>
                </c:pt>
                <c:pt idx="481">
                  <c:v>4.9765737868356245E-2</c:v>
                </c:pt>
                <c:pt idx="482">
                  <c:v>4.9764898118386219E-2</c:v>
                </c:pt>
                <c:pt idx="483">
                  <c:v>4.9764064042402474E-2</c:v>
                </c:pt>
                <c:pt idx="484">
                  <c:v>4.9763235640405017E-2</c:v>
                </c:pt>
                <c:pt idx="485">
                  <c:v>4.976241291239384E-2</c:v>
                </c:pt>
                <c:pt idx="486">
                  <c:v>4.9761595858368951E-2</c:v>
                </c:pt>
                <c:pt idx="487">
                  <c:v>4.9760784478330343E-2</c:v>
                </c:pt>
                <c:pt idx="488">
                  <c:v>4.9759978772278016E-2</c:v>
                </c:pt>
                <c:pt idx="489">
                  <c:v>4.9759178740211976E-2</c:v>
                </c:pt>
                <c:pt idx="490">
                  <c:v>4.9758384382132217E-2</c:v>
                </c:pt>
                <c:pt idx="491">
                  <c:v>4.9757595698038747E-2</c:v>
                </c:pt>
                <c:pt idx="492">
                  <c:v>4.9756812687931563E-2</c:v>
                </c:pt>
                <c:pt idx="493">
                  <c:v>4.9756035351810654E-2</c:v>
                </c:pt>
                <c:pt idx="494">
                  <c:v>4.9755263689676039E-2</c:v>
                </c:pt>
                <c:pt idx="495">
                  <c:v>4.9754497701527699E-2</c:v>
                </c:pt>
                <c:pt idx="496">
                  <c:v>4.9753737387365646E-2</c:v>
                </c:pt>
                <c:pt idx="497">
                  <c:v>4.9752982747189881E-2</c:v>
                </c:pt>
                <c:pt idx="498">
                  <c:v>4.9752233781000396E-2</c:v>
                </c:pt>
                <c:pt idx="499">
                  <c:v>4.9751490488797193E-2</c:v>
                </c:pt>
                <c:pt idx="500">
                  <c:v>4.9750752870580277E-2</c:v>
                </c:pt>
                <c:pt idx="501">
                  <c:v>4.9750020926349649E-2</c:v>
                </c:pt>
                <c:pt idx="502">
                  <c:v>4.9749294656105301E-2</c:v>
                </c:pt>
                <c:pt idx="503">
                  <c:v>4.9748574059847235E-2</c:v>
                </c:pt>
                <c:pt idx="504">
                  <c:v>4.9747859137575456E-2</c:v>
                </c:pt>
                <c:pt idx="505">
                  <c:v>4.9747149889289959E-2</c:v>
                </c:pt>
                <c:pt idx="506">
                  <c:v>4.9746446314990748E-2</c:v>
                </c:pt>
                <c:pt idx="507">
                  <c:v>4.9745748414677819E-2</c:v>
                </c:pt>
                <c:pt idx="508">
                  <c:v>4.9745056188351171E-2</c:v>
                </c:pt>
                <c:pt idx="509">
                  <c:v>4.974436963601081E-2</c:v>
                </c:pt>
                <c:pt idx="510">
                  <c:v>4.9743688757656737E-2</c:v>
                </c:pt>
                <c:pt idx="511">
                  <c:v>4.9743013553288945E-2</c:v>
                </c:pt>
                <c:pt idx="512">
                  <c:v>4.9742344022907434E-2</c:v>
                </c:pt>
                <c:pt idx="513">
                  <c:v>4.974168016651221E-2</c:v>
                </c:pt>
                <c:pt idx="514">
                  <c:v>4.9741021984103267E-2</c:v>
                </c:pt>
                <c:pt idx="515">
                  <c:v>4.9740369475680613E-2</c:v>
                </c:pt>
                <c:pt idx="516">
                  <c:v>4.9739722641244238E-2</c:v>
                </c:pt>
                <c:pt idx="517">
                  <c:v>4.9739081480794152E-2</c:v>
                </c:pt>
                <c:pt idx="518">
                  <c:v>4.9738445994330346E-2</c:v>
                </c:pt>
                <c:pt idx="519">
                  <c:v>4.9737816181852829E-2</c:v>
                </c:pt>
                <c:pt idx="520">
                  <c:v>4.9737192043361592E-2</c:v>
                </c:pt>
                <c:pt idx="521">
                  <c:v>4.9736573578856635E-2</c:v>
                </c:pt>
                <c:pt idx="522">
                  <c:v>4.9735960788337967E-2</c:v>
                </c:pt>
                <c:pt idx="523">
                  <c:v>4.9735353671805586E-2</c:v>
                </c:pt>
                <c:pt idx="524">
                  <c:v>4.973475222925948E-2</c:v>
                </c:pt>
                <c:pt idx="525">
                  <c:v>4.9734156460699668E-2</c:v>
                </c:pt>
                <c:pt idx="526">
                  <c:v>4.9733566366126129E-2</c:v>
                </c:pt>
                <c:pt idx="527">
                  <c:v>4.9732981945538886E-2</c:v>
                </c:pt>
                <c:pt idx="528">
                  <c:v>4.9732403198937916E-2</c:v>
                </c:pt>
                <c:pt idx="529">
                  <c:v>4.9731830126323234E-2</c:v>
                </c:pt>
                <c:pt idx="530">
                  <c:v>4.973126272769484E-2</c:v>
                </c:pt>
                <c:pt idx="531">
                  <c:v>4.9730701003052727E-2</c:v>
                </c:pt>
                <c:pt idx="532">
                  <c:v>4.9730144952396901E-2</c:v>
                </c:pt>
                <c:pt idx="533">
                  <c:v>4.972959457572735E-2</c:v>
                </c:pt>
                <c:pt idx="534">
                  <c:v>4.9729049873044093E-2</c:v>
                </c:pt>
                <c:pt idx="535">
                  <c:v>4.9728510844347117E-2</c:v>
                </c:pt>
                <c:pt idx="536">
                  <c:v>4.9727977489636421E-2</c:v>
                </c:pt>
                <c:pt idx="537">
                  <c:v>4.9727449808912014E-2</c:v>
                </c:pt>
                <c:pt idx="538">
                  <c:v>4.9726927802173887E-2</c:v>
                </c:pt>
                <c:pt idx="539">
                  <c:v>4.9726411469422048E-2</c:v>
                </c:pt>
                <c:pt idx="540">
                  <c:v>4.972590081065649E-2</c:v>
                </c:pt>
                <c:pt idx="541">
                  <c:v>4.9725395825877212E-2</c:v>
                </c:pt>
                <c:pt idx="542">
                  <c:v>4.9724896515084223E-2</c:v>
                </c:pt>
                <c:pt idx="543">
                  <c:v>4.9724402878277521E-2</c:v>
                </c:pt>
                <c:pt idx="544">
                  <c:v>4.97239149154571E-2</c:v>
                </c:pt>
                <c:pt idx="545">
                  <c:v>4.972343262662296E-2</c:v>
                </c:pt>
                <c:pt idx="546">
                  <c:v>4.9722956011775107E-2</c:v>
                </c:pt>
                <c:pt idx="547">
                  <c:v>4.9722485070913536E-2</c:v>
                </c:pt>
                <c:pt idx="548">
                  <c:v>4.9722019804038252E-2</c:v>
                </c:pt>
                <c:pt idx="549">
                  <c:v>4.9721560211149249E-2</c:v>
                </c:pt>
                <c:pt idx="550">
                  <c:v>4.9721106292246534E-2</c:v>
                </c:pt>
                <c:pt idx="551">
                  <c:v>4.9720658047330099E-2</c:v>
                </c:pt>
                <c:pt idx="552">
                  <c:v>4.9720215476399952E-2</c:v>
                </c:pt>
                <c:pt idx="553">
                  <c:v>4.9719778579456086E-2</c:v>
                </c:pt>
                <c:pt idx="554">
                  <c:v>4.9719347356498501E-2</c:v>
                </c:pt>
                <c:pt idx="555">
                  <c:v>4.9718921807527204E-2</c:v>
                </c:pt>
                <c:pt idx="556">
                  <c:v>4.9718501932542188E-2</c:v>
                </c:pt>
                <c:pt idx="557">
                  <c:v>4.9718087731543459E-2</c:v>
                </c:pt>
                <c:pt idx="558">
                  <c:v>4.9717679204531018E-2</c:v>
                </c:pt>
                <c:pt idx="559">
                  <c:v>4.9717276351504851E-2</c:v>
                </c:pt>
                <c:pt idx="560">
                  <c:v>4.9716879172464978E-2</c:v>
                </c:pt>
                <c:pt idx="561">
                  <c:v>4.971648766741138E-2</c:v>
                </c:pt>
                <c:pt idx="562">
                  <c:v>4.9716101836344069E-2</c:v>
                </c:pt>
                <c:pt idx="563">
                  <c:v>4.9715721679263046E-2</c:v>
                </c:pt>
                <c:pt idx="564">
                  <c:v>4.9715347196168304E-2</c:v>
                </c:pt>
                <c:pt idx="565">
                  <c:v>4.9714978387059842E-2</c:v>
                </c:pt>
                <c:pt idx="566">
                  <c:v>4.9714615251937669E-2</c:v>
                </c:pt>
                <c:pt idx="567">
                  <c:v>4.9714257790801783E-2</c:v>
                </c:pt>
                <c:pt idx="568">
                  <c:v>4.9713906003652171E-2</c:v>
                </c:pt>
                <c:pt idx="569">
                  <c:v>4.9713559890488854E-2</c:v>
                </c:pt>
                <c:pt idx="570">
                  <c:v>4.9713219451311817E-2</c:v>
                </c:pt>
                <c:pt idx="571">
                  <c:v>4.9712884686121062E-2</c:v>
                </c:pt>
                <c:pt idx="572">
                  <c:v>4.9712555594916587E-2</c:v>
                </c:pt>
                <c:pt idx="573">
                  <c:v>4.97122321776984E-2</c:v>
                </c:pt>
                <c:pt idx="574">
                  <c:v>4.97119144344665E-2</c:v>
                </c:pt>
                <c:pt idx="575">
                  <c:v>4.9711602365220882E-2</c:v>
                </c:pt>
                <c:pt idx="576">
                  <c:v>4.9711295969961551E-2</c:v>
                </c:pt>
                <c:pt idx="577">
                  <c:v>4.9710995248688494E-2</c:v>
                </c:pt>
                <c:pt idx="578">
                  <c:v>4.9710700201401732E-2</c:v>
                </c:pt>
                <c:pt idx="579">
                  <c:v>4.9710410828101251E-2</c:v>
                </c:pt>
                <c:pt idx="580">
                  <c:v>4.971012712878705E-2</c:v>
                </c:pt>
                <c:pt idx="581">
                  <c:v>4.9709849103459137E-2</c:v>
                </c:pt>
                <c:pt idx="582">
                  <c:v>4.9709576752117506E-2</c:v>
                </c:pt>
                <c:pt idx="583">
                  <c:v>4.9709310074762161E-2</c:v>
                </c:pt>
                <c:pt idx="584">
                  <c:v>4.9709049071393098E-2</c:v>
                </c:pt>
                <c:pt idx="585">
                  <c:v>4.9708793742010315E-2</c:v>
                </c:pt>
                <c:pt idx="586">
                  <c:v>4.9708544086613821E-2</c:v>
                </c:pt>
                <c:pt idx="587">
                  <c:v>4.9708300105203614E-2</c:v>
                </c:pt>
                <c:pt idx="588">
                  <c:v>4.9708061797779687E-2</c:v>
                </c:pt>
                <c:pt idx="589">
                  <c:v>4.9707829164342042E-2</c:v>
                </c:pt>
                <c:pt idx="590">
                  <c:v>4.9707602204890684E-2</c:v>
                </c:pt>
                <c:pt idx="591">
                  <c:v>4.9707380919425607E-2</c:v>
                </c:pt>
                <c:pt idx="592">
                  <c:v>4.9707165307946818E-2</c:v>
                </c:pt>
                <c:pt idx="593">
                  <c:v>4.970695537045431E-2</c:v>
                </c:pt>
                <c:pt idx="594">
                  <c:v>4.970675110694809E-2</c:v>
                </c:pt>
                <c:pt idx="595">
                  <c:v>4.970655251742815E-2</c:v>
                </c:pt>
                <c:pt idx="596">
                  <c:v>4.9706359601894491E-2</c:v>
                </c:pt>
                <c:pt idx="597">
                  <c:v>4.970617236034712E-2</c:v>
                </c:pt>
                <c:pt idx="598">
                  <c:v>4.9705990792786037E-2</c:v>
                </c:pt>
                <c:pt idx="599">
                  <c:v>4.9705814899211234E-2</c:v>
                </c:pt>
                <c:pt idx="600">
                  <c:v>4.9705644679622712E-2</c:v>
                </c:pt>
                <c:pt idx="601">
                  <c:v>4.9705480134020479E-2</c:v>
                </c:pt>
                <c:pt idx="602">
                  <c:v>4.9705321262404525E-2</c:v>
                </c:pt>
                <c:pt idx="603">
                  <c:v>4.970516806477486E-2</c:v>
                </c:pt>
                <c:pt idx="604">
                  <c:v>4.9705020541131475E-2</c:v>
                </c:pt>
                <c:pt idx="605">
                  <c:v>4.9704878691474379E-2</c:v>
                </c:pt>
                <c:pt idx="606">
                  <c:v>4.9704742515803563E-2</c:v>
                </c:pt>
                <c:pt idx="607">
                  <c:v>4.9704612014119035E-2</c:v>
                </c:pt>
                <c:pt idx="608">
                  <c:v>4.9704487186420787E-2</c:v>
                </c:pt>
                <c:pt idx="609">
                  <c:v>4.9704368032708821E-2</c:v>
                </c:pt>
                <c:pt idx="610">
                  <c:v>4.9704254552983142E-2</c:v>
                </c:pt>
                <c:pt idx="611">
                  <c:v>4.9704146747243744E-2</c:v>
                </c:pt>
                <c:pt idx="612">
                  <c:v>4.9704044615490633E-2</c:v>
                </c:pt>
                <c:pt idx="613">
                  <c:v>4.9703948157723804E-2</c:v>
                </c:pt>
                <c:pt idx="614">
                  <c:v>4.9703857373943262E-2</c:v>
                </c:pt>
                <c:pt idx="615">
                  <c:v>4.9703772264149002E-2</c:v>
                </c:pt>
                <c:pt idx="616">
                  <c:v>4.9703692828341028E-2</c:v>
                </c:pt>
                <c:pt idx="617">
                  <c:v>4.9703619066519336E-2</c:v>
                </c:pt>
                <c:pt idx="618">
                  <c:v>4.9703550978683932E-2</c:v>
                </c:pt>
                <c:pt idx="619">
                  <c:v>4.9703488564834808E-2</c:v>
                </c:pt>
                <c:pt idx="620">
                  <c:v>4.9703431824971965E-2</c:v>
                </c:pt>
                <c:pt idx="621">
                  <c:v>4.970338075909541E-2</c:v>
                </c:pt>
                <c:pt idx="622">
                  <c:v>4.9703335367205136E-2</c:v>
                </c:pt>
                <c:pt idx="623">
                  <c:v>4.9703295649301149E-2</c:v>
                </c:pt>
                <c:pt idx="624">
                  <c:v>4.9703261605383443E-2</c:v>
                </c:pt>
                <c:pt idx="625">
                  <c:v>4.9703233235452025E-2</c:v>
                </c:pt>
                <c:pt idx="626">
                  <c:v>4.9703210539506888E-2</c:v>
                </c:pt>
                <c:pt idx="627">
                  <c:v>4.9703193517548039E-2</c:v>
                </c:pt>
                <c:pt idx="628">
                  <c:v>4.970318216957547E-2</c:v>
                </c:pt>
                <c:pt idx="629">
                  <c:v>4.9703176495589189E-2</c:v>
                </c:pt>
                <c:pt idx="630">
                  <c:v>4.9703176495589189E-2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E-4857-8017-2E391654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91711"/>
        <c:axId val="2021989215"/>
      </c:scatterChart>
      <c:valAx>
        <c:axId val="20219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9215"/>
        <c:crosses val="autoZero"/>
        <c:crossBetween val="midCat"/>
      </c:valAx>
      <c:valAx>
        <c:axId val="20219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7'!$S$54:$S$684</c:f>
              <c:numCache>
                <c:formatCode>0.00E+00</c:formatCode>
                <c:ptCount val="631"/>
                <c:pt idx="0">
                  <c:v>-9.0479973671595975</c:v>
                </c:pt>
                <c:pt idx="1">
                  <c:v>-8.9979973671595967</c:v>
                </c:pt>
                <c:pt idx="2">
                  <c:v>-8.9479973691860213</c:v>
                </c:pt>
                <c:pt idx="3">
                  <c:v>-8.897997375265291</c:v>
                </c:pt>
                <c:pt idx="4">
                  <c:v>-8.8479973874238329</c:v>
                </c:pt>
                <c:pt idx="5">
                  <c:v>-8.7979974076880705</c:v>
                </c:pt>
                <c:pt idx="6">
                  <c:v>-8.7479974380844254</c:v>
                </c:pt>
                <c:pt idx="7">
                  <c:v>-8.697997480639323</c:v>
                </c:pt>
                <c:pt idx="8">
                  <c:v>-8.6479975373791866</c:v>
                </c:pt>
                <c:pt idx="9">
                  <c:v>-8.5979976103304399</c:v>
                </c:pt>
                <c:pt idx="10">
                  <c:v>-8.5479977015195061</c:v>
                </c:pt>
                <c:pt idx="11">
                  <c:v>-8.4979978129728071</c:v>
                </c:pt>
                <c:pt idx="12">
                  <c:v>-8.4479979467167681</c:v>
                </c:pt>
                <c:pt idx="13">
                  <c:v>-8.3979981047778143</c:v>
                </c:pt>
                <c:pt idx="14">
                  <c:v>-8.3479982891823692</c:v>
                </c:pt>
                <c:pt idx="15">
                  <c:v>-8.2979985019568545</c:v>
                </c:pt>
                <c:pt idx="16">
                  <c:v>-8.2479987451276955</c:v>
                </c:pt>
                <c:pt idx="17">
                  <c:v>-8.1979990207213156</c:v>
                </c:pt>
                <c:pt idx="18">
                  <c:v>-8.1479993307641383</c:v>
                </c:pt>
                <c:pt idx="19">
                  <c:v>-8.0979996772825871</c:v>
                </c:pt>
                <c:pt idx="20">
                  <c:v>-8.0480000623030854</c:v>
                </c:pt>
                <c:pt idx="21">
                  <c:v>-7.998000487852055</c:v>
                </c:pt>
                <c:pt idx="22">
                  <c:v>-7.9480009559559237</c:v>
                </c:pt>
                <c:pt idx="23">
                  <c:v>-7.8980014686411133</c:v>
                </c:pt>
                <c:pt idx="24">
                  <c:v>-7.8480020279340472</c:v>
                </c:pt>
                <c:pt idx="25">
                  <c:v>-7.7980026358611481</c:v>
                </c:pt>
                <c:pt idx="26">
                  <c:v>-7.7480032944488428</c:v>
                </c:pt>
                <c:pt idx="27">
                  <c:v>-7.6980040057235515</c:v>
                </c:pt>
                <c:pt idx="28">
                  <c:v>-7.6480047717116992</c:v>
                </c:pt>
                <c:pt idx="29">
                  <c:v>-7.5980055944397114</c:v>
                </c:pt>
                <c:pt idx="30">
                  <c:v>-7.5480064759340086</c:v>
                </c:pt>
                <c:pt idx="31">
                  <c:v>-7.4980074182210164</c:v>
                </c:pt>
                <c:pt idx="32">
                  <c:v>-7.448008423327158</c:v>
                </c:pt>
                <c:pt idx="33">
                  <c:v>-7.398009493278856</c:v>
                </c:pt>
                <c:pt idx="34">
                  <c:v>-7.3480106301025367</c:v>
                </c:pt>
                <c:pt idx="35">
                  <c:v>-7.2980118358246218</c:v>
                </c:pt>
                <c:pt idx="36">
                  <c:v>-7.2480131124715355</c:v>
                </c:pt>
                <c:pt idx="37">
                  <c:v>-7.1980144620697013</c:v>
                </c:pt>
                <c:pt idx="38">
                  <c:v>-7.1480158866455437</c:v>
                </c:pt>
                <c:pt idx="39">
                  <c:v>-7.0980173882254851</c:v>
                </c:pt>
                <c:pt idx="40">
                  <c:v>-7.04801896883595</c:v>
                </c:pt>
                <c:pt idx="41">
                  <c:v>-6.9980206305033619</c:v>
                </c:pt>
                <c:pt idx="42">
                  <c:v>-6.948022375254145</c:v>
                </c:pt>
                <c:pt idx="43">
                  <c:v>-6.898024205114722</c:v>
                </c:pt>
                <c:pt idx="44">
                  <c:v>-6.8480261221115164</c:v>
                </c:pt>
                <c:pt idx="45">
                  <c:v>-6.7980281282709534</c:v>
                </c:pt>
                <c:pt idx="46">
                  <c:v>-6.7480302256194546</c:v>
                </c:pt>
                <c:pt idx="47">
                  <c:v>-6.6980324161834455</c:v>
                </c:pt>
                <c:pt idx="48">
                  <c:v>-6.6480347019893475</c:v>
                </c:pt>
                <c:pt idx="49">
                  <c:v>-6.5980370850635879</c:v>
                </c:pt>
                <c:pt idx="50">
                  <c:v>-6.5480395674325864</c:v>
                </c:pt>
                <c:pt idx="51">
                  <c:v>-6.4980421511227693</c:v>
                </c:pt>
                <c:pt idx="52">
                  <c:v>-6.44804483816056</c:v>
                </c:pt>
                <c:pt idx="53">
                  <c:v>-6.3980476305723801</c:v>
                </c:pt>
                <c:pt idx="54">
                  <c:v>-6.3480505303846559</c:v>
                </c:pt>
                <c:pt idx="55">
                  <c:v>-6.2980535396238109</c:v>
                </c:pt>
                <c:pt idx="56">
                  <c:v>-6.2480566603162675</c:v>
                </c:pt>
                <c:pt idx="57">
                  <c:v>-6.1980598944884493</c:v>
                </c:pt>
                <c:pt idx="58">
                  <c:v>-6.1480632441667806</c:v>
                </c:pt>
                <c:pt idx="59">
                  <c:v>-6.098066711377685</c:v>
                </c:pt>
                <c:pt idx="60">
                  <c:v>-6.0480702981475858</c:v>
                </c:pt>
                <c:pt idx="61">
                  <c:v>-5.9980740065029066</c:v>
                </c:pt>
                <c:pt idx="62">
                  <c:v>-5.9480778384700725</c:v>
                </c:pt>
                <c:pt idx="63">
                  <c:v>-5.8980817960755054</c:v>
                </c:pt>
                <c:pt idx="64">
                  <c:v>-5.8480858813456296</c:v>
                </c:pt>
                <c:pt idx="65">
                  <c:v>-5.7980900963068684</c:v>
                </c:pt>
                <c:pt idx="66">
                  <c:v>-5.7480944429856473</c:v>
                </c:pt>
                <c:pt idx="67">
                  <c:v>-5.6980989234083887</c:v>
                </c:pt>
                <c:pt idx="68">
                  <c:v>-5.6481035396015153</c:v>
                </c:pt>
                <c:pt idx="69">
                  <c:v>-5.5981082935914515</c:v>
                </c:pt>
                <c:pt idx="70">
                  <c:v>-5.5481131874046206</c:v>
                </c:pt>
                <c:pt idx="71">
                  <c:v>-5.4981182230674488</c:v>
                </c:pt>
                <c:pt idx="72">
                  <c:v>-5.4481234026063561</c:v>
                </c:pt>
                <c:pt idx="73">
                  <c:v>-5.3981287280477677</c:v>
                </c:pt>
                <c:pt idx="74">
                  <c:v>-5.3481342014181088</c:v>
                </c:pt>
                <c:pt idx="75">
                  <c:v>-5.2981398247438003</c:v>
                </c:pt>
                <c:pt idx="76">
                  <c:v>-5.2481456000512683</c:v>
                </c:pt>
                <c:pt idx="77">
                  <c:v>-5.1981515293669345</c:v>
                </c:pt>
                <c:pt idx="78">
                  <c:v>-5.148157614717225</c:v>
                </c:pt>
                <c:pt idx="79">
                  <c:v>-5.0981638581285607</c:v>
                </c:pt>
                <c:pt idx="80">
                  <c:v>-5.0481702616273667</c:v>
                </c:pt>
                <c:pt idx="81">
                  <c:v>-4.9981768272400666</c:v>
                </c:pt>
                <c:pt idx="82">
                  <c:v>-4.9481835569930839</c:v>
                </c:pt>
                <c:pt idx="83">
                  <c:v>-4.8981904529128428</c:v>
                </c:pt>
                <c:pt idx="84">
                  <c:v>-4.8481975170257661</c:v>
                </c:pt>
                <c:pt idx="85">
                  <c:v>-4.798204751358278</c:v>
                </c:pt>
                <c:pt idx="86">
                  <c:v>-4.7482121579368028</c:v>
                </c:pt>
                <c:pt idx="87">
                  <c:v>-4.6982197387877624</c:v>
                </c:pt>
                <c:pt idx="88">
                  <c:v>-4.648227495937582</c:v>
                </c:pt>
                <c:pt idx="89">
                  <c:v>-4.598235431412685</c:v>
                </c:pt>
                <c:pt idx="90">
                  <c:v>-4.5482435472394949</c:v>
                </c:pt>
                <c:pt idx="91">
                  <c:v>-4.4982518454444351</c:v>
                </c:pt>
                <c:pt idx="92">
                  <c:v>-4.4482603280539301</c:v>
                </c:pt>
                <c:pt idx="93">
                  <c:v>-4.3982689970944024</c:v>
                </c:pt>
                <c:pt idx="94">
                  <c:v>-4.3482778545922764</c:v>
                </c:pt>
                <c:pt idx="95">
                  <c:v>-4.2982869025739756</c:v>
                </c:pt>
                <c:pt idx="96">
                  <c:v>-4.2482961430659234</c:v>
                </c:pt>
                <c:pt idx="97">
                  <c:v>-4.1983055780945442</c:v>
                </c:pt>
                <c:pt idx="98">
                  <c:v>-4.1483152096862614</c:v>
                </c:pt>
                <c:pt idx="99">
                  <c:v>-4.0983250398674986</c:v>
                </c:pt>
                <c:pt idx="100">
                  <c:v>-4.0483350706646792</c:v>
                </c:pt>
                <c:pt idx="101">
                  <c:v>-3.9983453041042272</c:v>
                </c:pt>
                <c:pt idx="102">
                  <c:v>-3.9483557422125659</c:v>
                </c:pt>
                <c:pt idx="103">
                  <c:v>-3.8983663870161194</c:v>
                </c:pt>
                <c:pt idx="104">
                  <c:v>-3.848377240541311</c:v>
                </c:pt>
                <c:pt idx="105">
                  <c:v>-3.7983883048145652</c:v>
                </c:pt>
                <c:pt idx="106">
                  <c:v>-3.7483995818623042</c:v>
                </c:pt>
                <c:pt idx="107">
                  <c:v>-3.6984110737109526</c:v>
                </c:pt>
                <c:pt idx="108">
                  <c:v>-3.6484227823869344</c:v>
                </c:pt>
                <c:pt idx="109">
                  <c:v>-3.5984347099166727</c:v>
                </c:pt>
                <c:pt idx="110">
                  <c:v>-3.5484468583265909</c:v>
                </c:pt>
                <c:pt idx="111">
                  <c:v>-3.4984592296431138</c:v>
                </c:pt>
                <c:pt idx="112">
                  <c:v>-3.4484718258926641</c:v>
                </c:pt>
                <c:pt idx="113">
                  <c:v>-3.3984846491016665</c:v>
                </c:pt>
                <c:pt idx="114">
                  <c:v>-3.3484977012965431</c:v>
                </c:pt>
                <c:pt idx="115">
                  <c:v>-3.2985109845037188</c:v>
                </c:pt>
                <c:pt idx="116">
                  <c:v>-3.2485245007496166</c:v>
                </c:pt>
                <c:pt idx="117">
                  <c:v>-3.1985382520606604</c:v>
                </c:pt>
                <c:pt idx="118">
                  <c:v>-3.1485522404632742</c:v>
                </c:pt>
                <c:pt idx="119">
                  <c:v>-3.0985664679838814</c:v>
                </c:pt>
                <c:pt idx="120">
                  <c:v>-3.0485809366489054</c:v>
                </c:pt>
                <c:pt idx="121">
                  <c:v>-2.9985956484847702</c:v>
                </c:pt>
                <c:pt idx="122">
                  <c:v>-2.9486106055178993</c:v>
                </c:pt>
                <c:pt idx="123">
                  <c:v>-2.8986258097747166</c:v>
                </c:pt>
                <c:pt idx="124">
                  <c:v>-2.8486412632816451</c:v>
                </c:pt>
                <c:pt idx="125">
                  <c:v>-2.7986569680651101</c:v>
                </c:pt>
                <c:pt idx="126">
                  <c:v>-2.7486729261515341</c:v>
                </c:pt>
                <c:pt idx="127">
                  <c:v>-2.6986891395673407</c:v>
                </c:pt>
                <c:pt idx="128">
                  <c:v>-2.6487056103389537</c:v>
                </c:pt>
                <c:pt idx="129">
                  <c:v>-2.598722340492797</c:v>
                </c:pt>
                <c:pt idx="130">
                  <c:v>-2.5487393320552933</c:v>
                </c:pt>
                <c:pt idx="131">
                  <c:v>-2.4987565870528679</c:v>
                </c:pt>
                <c:pt idx="132">
                  <c:v>-2.4487741075119431</c:v>
                </c:pt>
                <c:pt idx="133">
                  <c:v>-2.3987918954589431</c:v>
                </c:pt>
                <c:pt idx="134">
                  <c:v>-2.3488099529202917</c:v>
                </c:pt>
                <c:pt idx="135">
                  <c:v>-2.2988282819224128</c:v>
                </c:pt>
                <c:pt idx="136">
                  <c:v>-2.2488468844917295</c:v>
                </c:pt>
                <c:pt idx="137">
                  <c:v>-2.1988657626546662</c:v>
                </c:pt>
                <c:pt idx="138">
                  <c:v>-2.1488849184376453</c:v>
                </c:pt>
                <c:pt idx="139">
                  <c:v>-2.0989043538670917</c:v>
                </c:pt>
                <c:pt idx="140">
                  <c:v>-2.0489240709694285</c:v>
                </c:pt>
                <c:pt idx="141">
                  <c:v>-1.9989440717710798</c:v>
                </c:pt>
                <c:pt idx="142">
                  <c:v>-1.9489643582984686</c:v>
                </c:pt>
                <c:pt idx="143">
                  <c:v>-1.8989849325780193</c:v>
                </c:pt>
                <c:pt idx="144">
                  <c:v>-1.8490057966361548</c:v>
                </c:pt>
                <c:pt idx="145">
                  <c:v>-1.7990269524992992</c:v>
                </c:pt>
                <c:pt idx="146">
                  <c:v>-1.7490484021938761</c:v>
                </c:pt>
                <c:pt idx="147">
                  <c:v>-1.6990701477463093</c:v>
                </c:pt>
                <c:pt idx="148">
                  <c:v>-1.6490921911830223</c:v>
                </c:pt>
                <c:pt idx="149">
                  <c:v>-1.5991145345304394</c:v>
                </c:pt>
                <c:pt idx="150">
                  <c:v>-1.5491371798149833</c:v>
                </c:pt>
                <c:pt idx="151">
                  <c:v>-1.4991601290630785</c:v>
                </c:pt>
                <c:pt idx="152">
                  <c:v>-1.4491833843011481</c:v>
                </c:pt>
                <c:pt idx="153">
                  <c:v>-1.3992069475556161</c:v>
                </c:pt>
                <c:pt idx="154">
                  <c:v>-1.3492308208529058</c:v>
                </c:pt>
                <c:pt idx="155">
                  <c:v>-1.2992550062194412</c:v>
                </c:pt>
                <c:pt idx="156">
                  <c:v>-1.2492795056816459</c:v>
                </c:pt>
                <c:pt idx="157">
                  <c:v>-1.1993043212659436</c:v>
                </c:pt>
                <c:pt idx="158">
                  <c:v>-1.1493294549987578</c:v>
                </c:pt>
                <c:pt idx="159">
                  <c:v>-1.0993549089065124</c:v>
                </c:pt>
                <c:pt idx="160">
                  <c:v>-1.0493806850156309</c:v>
                </c:pt>
                <c:pt idx="161">
                  <c:v>-0.99940678535253713</c:v>
                </c:pt>
                <c:pt idx="162">
                  <c:v>-0.94943321194365471</c:v>
                </c:pt>
                <c:pt idx="163">
                  <c:v>-0.89945996681540741</c:v>
                </c:pt>
                <c:pt idx="164">
                  <c:v>-0.84948705199421848</c:v>
                </c:pt>
                <c:pt idx="165">
                  <c:v>-0.79951446950651228</c:v>
                </c:pt>
                <c:pt idx="166">
                  <c:v>-0.74954222137871185</c:v>
                </c:pt>
                <c:pt idx="167">
                  <c:v>-0.69957030963724109</c:v>
                </c:pt>
                <c:pt idx="168">
                  <c:v>-0.64959873630852383</c:v>
                </c:pt>
                <c:pt idx="169">
                  <c:v>-0.59962750341898363</c:v>
                </c:pt>
                <c:pt idx="170">
                  <c:v>-0.5496566129950442</c:v>
                </c:pt>
                <c:pt idx="171">
                  <c:v>-0.49968606706312901</c:v>
                </c:pt>
                <c:pt idx="172">
                  <c:v>-0.44971586764966187</c:v>
                </c:pt>
                <c:pt idx="173">
                  <c:v>-0.39974601678106653</c:v>
                </c:pt>
                <c:pt idx="174">
                  <c:v>-0.34977651648376651</c:v>
                </c:pt>
                <c:pt idx="175">
                  <c:v>-0.29980736878418557</c:v>
                </c:pt>
                <c:pt idx="176">
                  <c:v>-0.2498385757087474</c:v>
                </c:pt>
                <c:pt idx="177">
                  <c:v>-0.19987013928387565</c:v>
                </c:pt>
                <c:pt idx="178">
                  <c:v>-0.149902061535994</c:v>
                </c:pt>
                <c:pt idx="179">
                  <c:v>-9.9934344491526134E-2</c:v>
                </c:pt>
                <c:pt idx="180">
                  <c:v>-4.9966990176895695E-2</c:v>
                </c:pt>
                <c:pt idx="181">
                  <c:v>4.9966624017093099E-2</c:v>
                </c:pt>
                <c:pt idx="182">
                  <c:v>9.9932879852315748E-2</c:v>
                </c:pt>
                <c:pt idx="183">
                  <c:v>0.14989876548360009</c:v>
                </c:pt>
                <c:pt idx="184">
                  <c:v>0.19986427888887828</c:v>
                </c:pt>
                <c:pt idx="185">
                  <c:v>0.24982941804608247</c:v>
                </c:pt>
                <c:pt idx="186">
                  <c:v>0.2997941809331448</c:v>
                </c:pt>
                <c:pt idx="187">
                  <c:v>0.34975856552799739</c:v>
                </c:pt>
                <c:pt idx="188">
                  <c:v>0.3997225698085724</c:v>
                </c:pt>
                <c:pt idx="189">
                  <c:v>0.449686191752802</c:v>
                </c:pt>
                <c:pt idx="190">
                  <c:v>0.49964942933861833</c:v>
                </c:pt>
                <c:pt idx="191">
                  <c:v>0.5496122805439535</c:v>
                </c:pt>
                <c:pt idx="192">
                  <c:v>0.59957474334673966</c:v>
                </c:pt>
                <c:pt idx="193">
                  <c:v>0.64953681572490907</c:v>
                </c:pt>
                <c:pt idx="194">
                  <c:v>0.69949849565639377</c:v>
                </c:pt>
                <c:pt idx="195">
                  <c:v>0.74945978111912592</c:v>
                </c:pt>
                <c:pt idx="196">
                  <c:v>0.79942067009103768</c:v>
                </c:pt>
                <c:pt idx="197">
                  <c:v>0.84938116055006119</c:v>
                </c:pt>
                <c:pt idx="198">
                  <c:v>0.89934125047412861</c:v>
                </c:pt>
                <c:pt idx="199">
                  <c:v>0.94930093784117209</c:v>
                </c:pt>
                <c:pt idx="200">
                  <c:v>0.99926022062912367</c:v>
                </c:pt>
                <c:pt idx="201">
                  <c:v>1.0492190968159156</c:v>
                </c:pt>
                <c:pt idx="202">
                  <c:v>1.0991775643794801</c:v>
                </c:pt>
                <c:pt idx="203">
                  <c:v>1.1491356212977493</c:v>
                </c:pt>
                <c:pt idx="204">
                  <c:v>1.199093265548655</c:v>
                </c:pt>
                <c:pt idx="205">
                  <c:v>1.2490504951101298</c:v>
                </c:pt>
                <c:pt idx="206">
                  <c:v>1.2990073079601057</c:v>
                </c:pt>
                <c:pt idx="207">
                  <c:v>1.3489637020765146</c:v>
                </c:pt>
                <c:pt idx="208">
                  <c:v>1.398919675437289</c:v>
                </c:pt>
                <c:pt idx="209">
                  <c:v>1.448875226020361</c:v>
                </c:pt>
                <c:pt idx="210">
                  <c:v>1.4988303518036625</c:v>
                </c:pt>
                <c:pt idx="211">
                  <c:v>1.548785050765126</c:v>
                </c:pt>
                <c:pt idx="212">
                  <c:v>1.5987393208826832</c:v>
                </c:pt>
                <c:pt idx="213">
                  <c:v>1.6486931601342667</c:v>
                </c:pt>
                <c:pt idx="214">
                  <c:v>1.6986465664978083</c:v>
                </c:pt>
                <c:pt idx="215">
                  <c:v>1.7485995379512405</c:v>
                </c:pt>
                <c:pt idx="216">
                  <c:v>1.798552072472495</c:v>
                </c:pt>
                <c:pt idx="217">
                  <c:v>1.8485041680395042</c:v>
                </c:pt>
                <c:pt idx="218">
                  <c:v>1.8984558226302004</c:v>
                </c:pt>
                <c:pt idx="219">
                  <c:v>1.9484070342225155</c:v>
                </c:pt>
                <c:pt idx="220">
                  <c:v>1.9983578007943816</c:v>
                </c:pt>
                <c:pt idx="221">
                  <c:v>2.048308120323731</c:v>
                </c:pt>
                <c:pt idx="222">
                  <c:v>2.098257990788496</c:v>
                </c:pt>
                <c:pt idx="223">
                  <c:v>2.1482074101666084</c:v>
                </c:pt>
                <c:pt idx="224">
                  <c:v>2.1981563764360006</c:v>
                </c:pt>
                <c:pt idx="225">
                  <c:v>2.2481048875746046</c:v>
                </c:pt>
                <c:pt idx="226">
                  <c:v>2.2980529415603526</c:v>
                </c:pt>
                <c:pt idx="227">
                  <c:v>2.3480005363711767</c:v>
                </c:pt>
                <c:pt idx="228">
                  <c:v>2.3979476699850091</c:v>
                </c:pt>
                <c:pt idx="229">
                  <c:v>2.4478943403797819</c:v>
                </c:pt>
                <c:pt idx="230">
                  <c:v>2.4978405455334274</c:v>
                </c:pt>
                <c:pt idx="231">
                  <c:v>2.5477862834238776</c:v>
                </c:pt>
                <c:pt idx="232">
                  <c:v>2.5977315520290647</c:v>
                </c:pt>
                <c:pt idx="233">
                  <c:v>2.6476763493269209</c:v>
                </c:pt>
                <c:pt idx="234">
                  <c:v>2.6976206732953782</c:v>
                </c:pt>
                <c:pt idx="235">
                  <c:v>2.747564521912369</c:v>
                </c:pt>
                <c:pt idx="236">
                  <c:v>2.7975078931558253</c:v>
                </c:pt>
                <c:pt idx="237">
                  <c:v>2.8474507850036788</c:v>
                </c:pt>
                <c:pt idx="238">
                  <c:v>2.8973931954338621</c:v>
                </c:pt>
                <c:pt idx="239">
                  <c:v>2.9473351224243074</c:v>
                </c:pt>
                <c:pt idx="240">
                  <c:v>2.9972765639529468</c:v>
                </c:pt>
                <c:pt idx="241">
                  <c:v>3.0472175179977126</c:v>
                </c:pt>
                <c:pt idx="242">
                  <c:v>3.0971579825365367</c:v>
                </c:pt>
                <c:pt idx="243">
                  <c:v>3.1470979555473511</c:v>
                </c:pt>
                <c:pt idx="244">
                  <c:v>3.1970374350080881</c:v>
                </c:pt>
                <c:pt idx="245">
                  <c:v>3.2469764188966801</c:v>
                </c:pt>
                <c:pt idx="246">
                  <c:v>3.2969149051910591</c:v>
                </c:pt>
                <c:pt idx="247">
                  <c:v>3.3468528918691569</c:v>
                </c:pt>
                <c:pt idx="248">
                  <c:v>3.3967903769089061</c:v>
                </c:pt>
                <c:pt idx="249">
                  <c:v>3.4467273582882387</c:v>
                </c:pt>
                <c:pt idx="250">
                  <c:v>3.4966638339850866</c:v>
                </c:pt>
                <c:pt idx="251">
                  <c:v>3.5465998019773823</c:v>
                </c:pt>
                <c:pt idx="252">
                  <c:v>3.596535260243058</c:v>
                </c:pt>
                <c:pt idx="253">
                  <c:v>3.6464702067600454</c:v>
                </c:pt>
                <c:pt idx="254">
                  <c:v>3.6964046395062771</c:v>
                </c:pt>
                <c:pt idx="255">
                  <c:v>3.7463385564596847</c:v>
                </c:pt>
                <c:pt idx="256">
                  <c:v>3.796271955598201</c:v>
                </c:pt>
                <c:pt idx="257">
                  <c:v>3.846204834899758</c:v>
                </c:pt>
                <c:pt idx="258">
                  <c:v>3.8961371923422874</c:v>
                </c:pt>
                <c:pt idx="259">
                  <c:v>3.9460690259037219</c:v>
                </c:pt>
                <c:pt idx="260">
                  <c:v>3.9960003335619931</c:v>
                </c:pt>
                <c:pt idx="261">
                  <c:v>4.0459311132950333</c:v>
                </c:pt>
                <c:pt idx="262">
                  <c:v>4.0958613630807754</c:v>
                </c:pt>
                <c:pt idx="263">
                  <c:v>4.1457910808971503</c:v>
                </c:pt>
                <c:pt idx="264">
                  <c:v>4.195720264722091</c:v>
                </c:pt>
                <c:pt idx="265">
                  <c:v>4.2456489125335297</c:v>
                </c:pt>
                <c:pt idx="266">
                  <c:v>4.2955770223093976</c:v>
                </c:pt>
                <c:pt idx="267">
                  <c:v>4.3455045920276278</c:v>
                </c:pt>
                <c:pt idx="268">
                  <c:v>4.3954316196661525</c:v>
                </c:pt>
                <c:pt idx="269">
                  <c:v>4.4453581032029037</c:v>
                </c:pt>
                <c:pt idx="270">
                  <c:v>4.4952840406158128</c:v>
                </c:pt>
                <c:pt idx="271">
                  <c:v>4.5452094298828127</c:v>
                </c:pt>
                <c:pt idx="272">
                  <c:v>4.5951342689818357</c:v>
                </c:pt>
                <c:pt idx="273">
                  <c:v>4.6450585558908131</c:v>
                </c:pt>
                <c:pt idx="274">
                  <c:v>4.6949822885876777</c:v>
                </c:pt>
                <c:pt idx="275">
                  <c:v>4.744905465050361</c:v>
                </c:pt>
                <c:pt idx="276">
                  <c:v>4.794828083256796</c:v>
                </c:pt>
                <c:pt idx="277">
                  <c:v>4.8447501411849148</c:v>
                </c:pt>
                <c:pt idx="278">
                  <c:v>4.8946716368126486</c:v>
                </c:pt>
                <c:pt idx="279">
                  <c:v>4.9445925681179306</c:v>
                </c:pt>
                <c:pt idx="280">
                  <c:v>4.9945129330786928</c:v>
                </c:pt>
                <c:pt idx="281">
                  <c:v>5.0444327296728666</c:v>
                </c:pt>
                <c:pt idx="282">
                  <c:v>5.094351955878385</c:v>
                </c:pt>
                <c:pt idx="283">
                  <c:v>5.1442706096731792</c:v>
                </c:pt>
                <c:pt idx="284">
                  <c:v>5.1941886890351823</c:v>
                </c:pt>
                <c:pt idx="285">
                  <c:v>5.2441061919423255</c:v>
                </c:pt>
                <c:pt idx="286">
                  <c:v>5.294023116372542</c:v>
                </c:pt>
                <c:pt idx="287">
                  <c:v>5.3439394603037638</c:v>
                </c:pt>
                <c:pt idx="288">
                  <c:v>5.3938552217139222</c:v>
                </c:pt>
                <c:pt idx="289">
                  <c:v>5.4437703985809502</c:v>
                </c:pt>
                <c:pt idx="290">
                  <c:v>5.4936849888827792</c:v>
                </c:pt>
                <c:pt idx="291">
                  <c:v>5.5435989905973422</c:v>
                </c:pt>
                <c:pt idx="292">
                  <c:v>5.5935124017025704</c:v>
                </c:pt>
                <c:pt idx="293">
                  <c:v>5.6434252201763968</c:v>
                </c:pt>
                <c:pt idx="294">
                  <c:v>5.6933374439967528</c:v>
                </c:pt>
                <c:pt idx="295">
                  <c:v>5.7432490711415713</c:v>
                </c:pt>
                <c:pt idx="296">
                  <c:v>5.7931600995887838</c:v>
                </c:pt>
                <c:pt idx="297">
                  <c:v>5.843070527316323</c:v>
                </c:pt>
                <c:pt idx="298">
                  <c:v>5.8929803523021205</c:v>
                </c:pt>
                <c:pt idx="299">
                  <c:v>5.9428895725241091</c:v>
                </c:pt>
                <c:pt idx="300">
                  <c:v>5.9927981859602202</c:v>
                </c:pt>
                <c:pt idx="301">
                  <c:v>6.0427061905883859</c:v>
                </c:pt>
                <c:pt idx="302">
                  <c:v>6.0926135843865392</c:v>
                </c:pt>
                <c:pt idx="303">
                  <c:v>6.1425203653326115</c:v>
                </c:pt>
                <c:pt idx="304">
                  <c:v>6.1924265314045357</c:v>
                </c:pt>
                <c:pt idx="305">
                  <c:v>6.2423320805802431</c:v>
                </c:pt>
                <c:pt idx="306">
                  <c:v>6.2922370108376668</c:v>
                </c:pt>
                <c:pt idx="307">
                  <c:v>6.3421413201547381</c:v>
                </c:pt>
                <c:pt idx="308">
                  <c:v>6.392045006509389</c:v>
                </c:pt>
                <c:pt idx="309">
                  <c:v>6.4419480678795527</c:v>
                </c:pt>
                <c:pt idx="310">
                  <c:v>6.4918505022431603</c:v>
                </c:pt>
                <c:pt idx="311">
                  <c:v>6.5417523075781441</c:v>
                </c:pt>
                <c:pt idx="312">
                  <c:v>6.591653481862437</c:v>
                </c:pt>
                <c:pt idx="313">
                  <c:v>6.6415540230739705</c:v>
                </c:pt>
                <c:pt idx="314">
                  <c:v>6.6914539291906765</c:v>
                </c:pt>
                <c:pt idx="315">
                  <c:v>6.7413531981904882</c:v>
                </c:pt>
                <c:pt idx="316">
                  <c:v>6.7912518280513368</c:v>
                </c:pt>
                <c:pt idx="317">
                  <c:v>6.8411498167511544</c:v>
                </c:pt>
                <c:pt idx="318">
                  <c:v>6.8910471622678742</c:v>
                </c:pt>
                <c:pt idx="319">
                  <c:v>6.9409438625794273</c:v>
                </c:pt>
                <c:pt idx="320">
                  <c:v>6.990839915663746</c:v>
                </c:pt>
                <c:pt idx="321">
                  <c:v>7.0407353194987632</c:v>
                </c:pt>
                <c:pt idx="322">
                  <c:v>7.0906300720624102</c:v>
                </c:pt>
                <c:pt idx="323">
                  <c:v>7.1405241713326193</c:v>
                </c:pt>
                <c:pt idx="324">
                  <c:v>7.1904176152873225</c:v>
                </c:pt>
                <c:pt idx="325">
                  <c:v>7.2403104019044529</c:v>
                </c:pt>
                <c:pt idx="326">
                  <c:v>7.2902025291619417</c:v>
                </c:pt>
                <c:pt idx="327">
                  <c:v>7.3400939950377211</c:v>
                </c:pt>
                <c:pt idx="328">
                  <c:v>7.3899847975097233</c:v>
                </c:pt>
                <c:pt idx="329">
                  <c:v>7.4398749345558812</c:v>
                </c:pt>
                <c:pt idx="330">
                  <c:v>7.4897644041541263</c:v>
                </c:pt>
                <c:pt idx="331">
                  <c:v>7.5396532042823905</c:v>
                </c:pt>
                <c:pt idx="332">
                  <c:v>7.5895413329186061</c:v>
                </c:pt>
                <c:pt idx="333">
                  <c:v>7.6394287880407052</c:v>
                </c:pt>
                <c:pt idx="334">
                  <c:v>7.6893155676266209</c:v>
                </c:pt>
                <c:pt idx="335">
                  <c:v>7.7392016696542845</c:v>
                </c:pt>
                <c:pt idx="336">
                  <c:v>7.789087092101628</c:v>
                </c:pt>
                <c:pt idx="337">
                  <c:v>7.8389718329465836</c:v>
                </c:pt>
                <c:pt idx="338">
                  <c:v>7.8888558901670836</c:v>
                </c:pt>
                <c:pt idx="339">
                  <c:v>7.9387392617410599</c:v>
                </c:pt>
                <c:pt idx="340">
                  <c:v>7.9886219456464458</c:v>
                </c:pt>
                <c:pt idx="341">
                  <c:v>8.0385039398611724</c:v>
                </c:pt>
                <c:pt idx="342">
                  <c:v>8.0883852423631719</c:v>
                </c:pt>
                <c:pt idx="343">
                  <c:v>8.1382658511303756</c:v>
                </c:pt>
                <c:pt idx="344">
                  <c:v>8.1881457641407174</c:v>
                </c:pt>
                <c:pt idx="345">
                  <c:v>8.2380249793721294</c:v>
                </c:pt>
                <c:pt idx="346">
                  <c:v>8.2879034948025421</c:v>
                </c:pt>
                <c:pt idx="347">
                  <c:v>8.3377813084098893</c:v>
                </c:pt>
                <c:pt idx="348">
                  <c:v>8.3876584181721014</c:v>
                </c:pt>
                <c:pt idx="349">
                  <c:v>8.4375348220671125</c:v>
                </c:pt>
                <c:pt idx="350">
                  <c:v>8.4874105180728527</c:v>
                </c:pt>
                <c:pt idx="351">
                  <c:v>8.5372855041672562</c:v>
                </c:pt>
                <c:pt idx="352">
                  <c:v>8.5871597783282532</c:v>
                </c:pt>
                <c:pt idx="353">
                  <c:v>8.6370333385337776</c:v>
                </c:pt>
                <c:pt idx="354">
                  <c:v>8.68690618276176</c:v>
                </c:pt>
                <c:pt idx="355">
                  <c:v>8.7367783089901341</c:v>
                </c:pt>
                <c:pt idx="356">
                  <c:v>8.7866497151968304</c:v>
                </c:pt>
                <c:pt idx="357">
                  <c:v>8.8365203993597827</c:v>
                </c:pt>
                <c:pt idx="358">
                  <c:v>8.8863903594569216</c:v>
                </c:pt>
                <c:pt idx="359">
                  <c:v>8.9362595934661808</c:v>
                </c:pt>
                <c:pt idx="360">
                  <c:v>8.9861280993654908</c:v>
                </c:pt>
                <c:pt idx="361">
                  <c:v>9.0359958751327856</c:v>
                </c:pt>
                <c:pt idx="362">
                  <c:v>9.0858629187459954</c:v>
                </c:pt>
                <c:pt idx="363">
                  <c:v>9.1357292281830542</c:v>
                </c:pt>
                <c:pt idx="364">
                  <c:v>9.1855948014218924</c:v>
                </c:pt>
                <c:pt idx="365">
                  <c:v>9.235459636440444</c:v>
                </c:pt>
                <c:pt idx="366">
                  <c:v>9.2853237312166392</c:v>
                </c:pt>
                <c:pt idx="367">
                  <c:v>9.3351870837284121</c:v>
                </c:pt>
                <c:pt idx="368">
                  <c:v>9.385049691953693</c:v>
                </c:pt>
                <c:pt idx="369">
                  <c:v>9.4349115538704158</c:v>
                </c:pt>
                <c:pt idx="370">
                  <c:v>9.4847726674565109</c:v>
                </c:pt>
                <c:pt idx="371">
                  <c:v>9.5346330306899123</c:v>
                </c:pt>
                <c:pt idx="372">
                  <c:v>9.5844926415485503</c:v>
                </c:pt>
                <c:pt idx="373">
                  <c:v>9.6343514980103571</c:v>
                </c:pt>
                <c:pt idx="374">
                  <c:v>9.6842095980532665</c:v>
                </c:pt>
                <c:pt idx="375">
                  <c:v>9.7340669396552091</c:v>
                </c:pt>
                <c:pt idx="376">
                  <c:v>9.7839235207941186</c:v>
                </c:pt>
                <c:pt idx="377">
                  <c:v>9.8337793394479256</c:v>
                </c:pt>
                <c:pt idx="378">
                  <c:v>9.8836343935945639</c:v>
                </c:pt>
                <c:pt idx="379">
                  <c:v>9.9334886812119638</c:v>
                </c:pt>
                <c:pt idx="380">
                  <c:v>9.9833422002780576</c:v>
                </c:pt>
                <c:pt idx="381">
                  <c:v>10.033194948770779</c:v>
                </c:pt>
                <c:pt idx="382">
                  <c:v>10.083046924668059</c:v>
                </c:pt>
                <c:pt idx="383">
                  <c:v>10.132898125947831</c:v>
                </c:pt>
                <c:pt idx="384">
                  <c:v>10.182748550588025</c:v>
                </c:pt>
                <c:pt idx="385">
                  <c:v>10.232598196566574</c:v>
                </c:pt>
                <c:pt idx="386">
                  <c:v>10.282447061861411</c:v>
                </c:pt>
                <c:pt idx="387">
                  <c:v>10.332295144450468</c:v>
                </c:pt>
                <c:pt idx="388">
                  <c:v>10.382142442311677</c:v>
                </c:pt>
                <c:pt idx="389">
                  <c:v>10.43198895342297</c:v>
                </c:pt>
                <c:pt idx="390">
                  <c:v>10.481834675762277</c:v>
                </c:pt>
                <c:pt idx="391">
                  <c:v>10.531679607307534</c:v>
                </c:pt>
                <c:pt idx="392">
                  <c:v>10.581523746036671</c:v>
                </c:pt>
                <c:pt idx="393">
                  <c:v>10.63136708992762</c:v>
                </c:pt>
                <c:pt idx="394">
                  <c:v>10.681209636958314</c:v>
                </c:pt>
                <c:pt idx="395">
                  <c:v>10.731051385106685</c:v>
                </c:pt>
                <c:pt idx="396">
                  <c:v>10.780892332350666</c:v>
                </c:pt>
                <c:pt idx="397">
                  <c:v>10.830732476668187</c:v>
                </c:pt>
                <c:pt idx="398">
                  <c:v>10.880571816037181</c:v>
                </c:pt>
                <c:pt idx="399">
                  <c:v>10.930410348435581</c:v>
                </c:pt>
                <c:pt idx="400">
                  <c:v>10.980248071841318</c:v>
                </c:pt>
                <c:pt idx="401">
                  <c:v>11.030084984232325</c:v>
                </c:pt>
                <c:pt idx="402">
                  <c:v>11.079921083586534</c:v>
                </c:pt>
                <c:pt idx="403">
                  <c:v>11.129756367881876</c:v>
                </c:pt>
                <c:pt idx="404">
                  <c:v>11.179590835096285</c:v>
                </c:pt>
                <c:pt idx="405">
                  <c:v>11.229424483207692</c:v>
                </c:pt>
                <c:pt idx="406">
                  <c:v>11.27925731019403</c:v>
                </c:pt>
                <c:pt idx="407">
                  <c:v>11.329089314033229</c:v>
                </c:pt>
                <c:pt idx="408">
                  <c:v>11.378920492703223</c:v>
                </c:pt>
                <c:pt idx="409">
                  <c:v>11.428750844181945</c:v>
                </c:pt>
                <c:pt idx="410">
                  <c:v>11.478580366447325</c:v>
                </c:pt>
                <c:pt idx="411">
                  <c:v>11.528409057477296</c:v>
                </c:pt>
                <c:pt idx="412">
                  <c:v>11.578236915249791</c:v>
                </c:pt>
                <c:pt idx="413">
                  <c:v>11.628063937742741</c:v>
                </c:pt>
                <c:pt idx="414">
                  <c:v>11.677890122934079</c:v>
                </c:pt>
                <c:pt idx="415">
                  <c:v>11.727715468801735</c:v>
                </c:pt>
                <c:pt idx="416">
                  <c:v>11.777539973323645</c:v>
                </c:pt>
                <c:pt idx="417">
                  <c:v>11.827363634477738</c:v>
                </c:pt>
                <c:pt idx="418">
                  <c:v>11.877186450241947</c:v>
                </c:pt>
                <c:pt idx="419">
                  <c:v>11.927008418594205</c:v>
                </c:pt>
                <c:pt idx="420">
                  <c:v>11.976829537512444</c:v>
                </c:pt>
                <c:pt idx="421">
                  <c:v>12.026649804974594</c:v>
                </c:pt>
                <c:pt idx="422">
                  <c:v>12.076469218958589</c:v>
                </c:pt>
                <c:pt idx="423">
                  <c:v>12.126287777442363</c:v>
                </c:pt>
                <c:pt idx="424">
                  <c:v>12.176105478403844</c:v>
                </c:pt>
                <c:pt idx="425">
                  <c:v>12.225922319820967</c:v>
                </c:pt>
                <c:pt idx="426">
                  <c:v>12.275738299671662</c:v>
                </c:pt>
                <c:pt idx="427">
                  <c:v>12.325553415933864</c:v>
                </c:pt>
                <c:pt idx="428">
                  <c:v>12.375367666585504</c:v>
                </c:pt>
                <c:pt idx="429">
                  <c:v>12.425181049604513</c:v>
                </c:pt>
                <c:pt idx="430">
                  <c:v>12.474993562968823</c:v>
                </c:pt>
                <c:pt idx="431">
                  <c:v>12.524805204656367</c:v>
                </c:pt>
                <c:pt idx="432">
                  <c:v>12.574615972645079</c:v>
                </c:pt>
                <c:pt idx="433">
                  <c:v>12.624425864912888</c:v>
                </c:pt>
                <c:pt idx="434">
                  <c:v>12.674234879437728</c:v>
                </c:pt>
                <c:pt idx="435">
                  <c:v>12.72404301419753</c:v>
                </c:pt>
                <c:pt idx="436">
                  <c:v>12.773850267170227</c:v>
                </c:pt>
                <c:pt idx="437">
                  <c:v>12.823656636333752</c:v>
                </c:pt>
                <c:pt idx="438">
                  <c:v>12.873462119666035</c:v>
                </c:pt>
                <c:pt idx="439">
                  <c:v>12.92326671514501</c:v>
                </c:pt>
                <c:pt idx="440">
                  <c:v>12.973070420748607</c:v>
                </c:pt>
                <c:pt idx="441">
                  <c:v>13.02287323445476</c:v>
                </c:pt>
                <c:pt idx="442">
                  <c:v>13.072675154241402</c:v>
                </c:pt>
                <c:pt idx="443">
                  <c:v>13.122476178086464</c:v>
                </c:pt>
                <c:pt idx="444">
                  <c:v>13.172276303967877</c:v>
                </c:pt>
                <c:pt idx="445">
                  <c:v>13.222075529863574</c:v>
                </c:pt>
                <c:pt idx="446">
                  <c:v>13.271873853751487</c:v>
                </c:pt>
                <c:pt idx="447">
                  <c:v>13.321671273609548</c:v>
                </c:pt>
                <c:pt idx="448">
                  <c:v>13.371467787415691</c:v>
                </c:pt>
                <c:pt idx="449">
                  <c:v>13.421263393147846</c:v>
                </c:pt>
                <c:pt idx="450">
                  <c:v>13.47105797756247</c:v>
                </c:pt>
                <c:pt idx="451">
                  <c:v>13.520851546333549</c:v>
                </c:pt>
                <c:pt idx="452">
                  <c:v>13.57064410513507</c:v>
                </c:pt>
                <c:pt idx="453">
                  <c:v>13.620435659641018</c:v>
                </c:pt>
                <c:pt idx="454">
                  <c:v>13.67022621552538</c:v>
                </c:pt>
                <c:pt idx="455">
                  <c:v>13.720015778462143</c:v>
                </c:pt>
                <c:pt idx="456">
                  <c:v>13.769804354125291</c:v>
                </c:pt>
                <c:pt idx="457">
                  <c:v>13.819591948188814</c:v>
                </c:pt>
                <c:pt idx="458">
                  <c:v>13.869378566326695</c:v>
                </c:pt>
                <c:pt idx="459">
                  <c:v>13.919164214212921</c:v>
                </c:pt>
                <c:pt idx="460">
                  <c:v>13.96894889752148</c:v>
                </c:pt>
                <c:pt idx="461">
                  <c:v>14.018732621926357</c:v>
                </c:pt>
                <c:pt idx="462">
                  <c:v>14.068515393101539</c:v>
                </c:pt>
                <c:pt idx="463">
                  <c:v>14.118297216721009</c:v>
                </c:pt>
                <c:pt idx="464">
                  <c:v>14.168078098458757</c:v>
                </c:pt>
                <c:pt idx="465">
                  <c:v>14.217858043988768</c:v>
                </c:pt>
                <c:pt idx="466">
                  <c:v>14.267637058985029</c:v>
                </c:pt>
                <c:pt idx="467">
                  <c:v>14.317415149121526</c:v>
                </c:pt>
                <c:pt idx="468">
                  <c:v>14.367192320072245</c:v>
                </c:pt>
                <c:pt idx="469">
                  <c:v>14.416968577511172</c:v>
                </c:pt>
                <c:pt idx="470">
                  <c:v>14.466743927112294</c:v>
                </c:pt>
                <c:pt idx="471">
                  <c:v>14.516518374549596</c:v>
                </c:pt>
                <c:pt idx="472">
                  <c:v>14.566291925497065</c:v>
                </c:pt>
                <c:pt idx="473">
                  <c:v>14.616064585628688</c:v>
                </c:pt>
                <c:pt idx="474">
                  <c:v>14.665836360618451</c:v>
                </c:pt>
                <c:pt idx="475">
                  <c:v>14.715607256140339</c:v>
                </c:pt>
                <c:pt idx="476">
                  <c:v>14.765377277868341</c:v>
                </c:pt>
                <c:pt idx="477">
                  <c:v>14.815146431476441</c:v>
                </c:pt>
                <c:pt idx="478">
                  <c:v>14.864914722638625</c:v>
                </c:pt>
                <c:pt idx="479">
                  <c:v>14.91468215702888</c:v>
                </c:pt>
                <c:pt idx="480">
                  <c:v>14.964448740321192</c:v>
                </c:pt>
                <c:pt idx="481">
                  <c:v>15.014214478189547</c:v>
                </c:pt>
                <c:pt idx="482">
                  <c:v>15.063979376307934</c:v>
                </c:pt>
                <c:pt idx="483">
                  <c:v>15.113743440350337</c:v>
                </c:pt>
                <c:pt idx="484">
                  <c:v>15.163506675990742</c:v>
                </c:pt>
                <c:pt idx="485">
                  <c:v>15.213269088903136</c:v>
                </c:pt>
                <c:pt idx="486">
                  <c:v>15.263030684761505</c:v>
                </c:pt>
                <c:pt idx="487">
                  <c:v>15.312791469239835</c:v>
                </c:pt>
                <c:pt idx="488">
                  <c:v>15.362551448012113</c:v>
                </c:pt>
                <c:pt idx="489">
                  <c:v>15.412310626752324</c:v>
                </c:pt>
                <c:pt idx="490">
                  <c:v>15.462069011134457</c:v>
                </c:pt>
                <c:pt idx="491">
                  <c:v>15.511826606832495</c:v>
                </c:pt>
                <c:pt idx="492">
                  <c:v>15.561583419520426</c:v>
                </c:pt>
                <c:pt idx="493">
                  <c:v>15.611339454872237</c:v>
                </c:pt>
                <c:pt idx="494">
                  <c:v>15.661094718561912</c:v>
                </c:pt>
                <c:pt idx="495">
                  <c:v>15.710849216263441</c:v>
                </c:pt>
                <c:pt idx="496">
                  <c:v>15.760602953650807</c:v>
                </c:pt>
                <c:pt idx="497">
                  <c:v>15.810355936397997</c:v>
                </c:pt>
                <c:pt idx="498">
                  <c:v>15.860108170178997</c:v>
                </c:pt>
                <c:pt idx="499">
                  <c:v>15.909859660667793</c:v>
                </c:pt>
                <c:pt idx="500">
                  <c:v>15.959610413538373</c:v>
                </c:pt>
                <c:pt idx="501">
                  <c:v>16.009360434464721</c:v>
                </c:pt>
                <c:pt idx="502">
                  <c:v>16.059109729120827</c:v>
                </c:pt>
                <c:pt idx="503">
                  <c:v>16.108858303180675</c:v>
                </c:pt>
                <c:pt idx="504">
                  <c:v>16.15860616231825</c:v>
                </c:pt>
                <c:pt idx="505">
                  <c:v>16.208353312207539</c:v>
                </c:pt>
                <c:pt idx="506">
                  <c:v>16.25809975852253</c:v>
                </c:pt>
                <c:pt idx="507">
                  <c:v>16.307845506937209</c:v>
                </c:pt>
                <c:pt idx="508">
                  <c:v>16.357590563125559</c:v>
                </c:pt>
                <c:pt idx="509">
                  <c:v>16.407334932761568</c:v>
                </c:pt>
                <c:pt idx="510">
                  <c:v>16.457078621519226</c:v>
                </c:pt>
                <c:pt idx="511">
                  <c:v>16.506821635072516</c:v>
                </c:pt>
                <c:pt idx="512">
                  <c:v>16.556563979095422</c:v>
                </c:pt>
                <c:pt idx="513">
                  <c:v>16.606305659261935</c:v>
                </c:pt>
                <c:pt idx="514">
                  <c:v>16.656046681246039</c:v>
                </c:pt>
                <c:pt idx="515">
                  <c:v>16.705787050721721</c:v>
                </c:pt>
                <c:pt idx="516">
                  <c:v>16.755526773362966</c:v>
                </c:pt>
                <c:pt idx="517">
                  <c:v>16.805265854843761</c:v>
                </c:pt>
                <c:pt idx="518">
                  <c:v>16.85500430083809</c:v>
                </c:pt>
                <c:pt idx="519">
                  <c:v>16.904742117019943</c:v>
                </c:pt>
                <c:pt idx="520">
                  <c:v>16.954479309063306</c:v>
                </c:pt>
                <c:pt idx="521">
                  <c:v>17.004215882642164</c:v>
                </c:pt>
                <c:pt idx="522">
                  <c:v>17.053951843430504</c:v>
                </c:pt>
                <c:pt idx="523">
                  <c:v>17.10368719710231</c:v>
                </c:pt>
                <c:pt idx="524">
                  <c:v>17.15342194933157</c:v>
                </c:pt>
                <c:pt idx="525">
                  <c:v>17.203156105792271</c:v>
                </c:pt>
                <c:pt idx="526">
                  <c:v>17.252889672158396</c:v>
                </c:pt>
                <c:pt idx="527">
                  <c:v>17.302622654103935</c:v>
                </c:pt>
                <c:pt idx="528">
                  <c:v>17.352355057302873</c:v>
                </c:pt>
                <c:pt idx="529">
                  <c:v>17.402086887429196</c:v>
                </c:pt>
                <c:pt idx="530">
                  <c:v>17.451818150156889</c:v>
                </c:pt>
                <c:pt idx="531">
                  <c:v>17.501548851159942</c:v>
                </c:pt>
                <c:pt idx="532">
                  <c:v>17.551278996112337</c:v>
                </c:pt>
                <c:pt idx="533">
                  <c:v>17.601008590688064</c:v>
                </c:pt>
                <c:pt idx="534">
                  <c:v>17.650737640561108</c:v>
                </c:pt>
                <c:pt idx="535">
                  <c:v>17.700466151405454</c:v>
                </c:pt>
                <c:pt idx="536">
                  <c:v>17.750194128895089</c:v>
                </c:pt>
                <c:pt idx="537">
                  <c:v>17.799921578704001</c:v>
                </c:pt>
                <c:pt idx="538">
                  <c:v>17.849648506506174</c:v>
                </c:pt>
                <c:pt idx="539">
                  <c:v>17.899374917975596</c:v>
                </c:pt>
                <c:pt idx="540">
                  <c:v>17.949100818786253</c:v>
                </c:pt>
                <c:pt idx="541">
                  <c:v>17.99882621461213</c:v>
                </c:pt>
                <c:pt idx="542">
                  <c:v>18.048551111127214</c:v>
                </c:pt>
                <c:pt idx="543">
                  <c:v>18.09827551400549</c:v>
                </c:pt>
                <c:pt idx="544">
                  <c:v>18.147999428920947</c:v>
                </c:pt>
                <c:pt idx="545">
                  <c:v>18.197722861547572</c:v>
                </c:pt>
                <c:pt idx="546">
                  <c:v>18.247445817559345</c:v>
                </c:pt>
                <c:pt idx="547">
                  <c:v>18.297168302630258</c:v>
                </c:pt>
                <c:pt idx="548">
                  <c:v>18.346890322434295</c:v>
                </c:pt>
                <c:pt idx="549">
                  <c:v>18.396611882645445</c:v>
                </c:pt>
                <c:pt idx="550">
                  <c:v>18.446332988937691</c:v>
                </c:pt>
                <c:pt idx="551">
                  <c:v>18.496053646985022</c:v>
                </c:pt>
                <c:pt idx="552">
                  <c:v>18.54577386246142</c:v>
                </c:pt>
                <c:pt idx="553">
                  <c:v>18.595493641040875</c:v>
                </c:pt>
                <c:pt idx="554">
                  <c:v>18.645212988397372</c:v>
                </c:pt>
                <c:pt idx="555">
                  <c:v>18.6949319102049</c:v>
                </c:pt>
                <c:pt idx="556">
                  <c:v>18.744650412137442</c:v>
                </c:pt>
                <c:pt idx="557">
                  <c:v>18.794368499868987</c:v>
                </c:pt>
                <c:pt idx="558">
                  <c:v>18.844086179073518</c:v>
                </c:pt>
                <c:pt idx="559">
                  <c:v>18.893803455425022</c:v>
                </c:pt>
                <c:pt idx="560">
                  <c:v>18.943520334597487</c:v>
                </c:pt>
                <c:pt idx="561">
                  <c:v>18.993236822264898</c:v>
                </c:pt>
                <c:pt idx="562">
                  <c:v>19.042952924101243</c:v>
                </c:pt>
                <c:pt idx="563">
                  <c:v>19.092668645780506</c:v>
                </c:pt>
                <c:pt idx="564">
                  <c:v>19.142383992976676</c:v>
                </c:pt>
                <c:pt idx="565">
                  <c:v>19.192098971363734</c:v>
                </c:pt>
                <c:pt idx="566">
                  <c:v>19.24181358661567</c:v>
                </c:pt>
                <c:pt idx="567">
                  <c:v>19.29152784440647</c:v>
                </c:pt>
                <c:pt idx="568">
                  <c:v>19.341241750410124</c:v>
                </c:pt>
                <c:pt idx="569">
                  <c:v>19.390955310300612</c:v>
                </c:pt>
                <c:pt idx="570">
                  <c:v>19.440668529751925</c:v>
                </c:pt>
                <c:pt idx="571">
                  <c:v>19.490381414438044</c:v>
                </c:pt>
                <c:pt idx="572">
                  <c:v>19.540093970032959</c:v>
                </c:pt>
                <c:pt idx="573">
                  <c:v>19.589806202210656</c:v>
                </c:pt>
                <c:pt idx="574">
                  <c:v>19.639518116645124</c:v>
                </c:pt>
                <c:pt idx="575">
                  <c:v>19.689229719010346</c:v>
                </c:pt>
                <c:pt idx="576">
                  <c:v>19.738941014980306</c:v>
                </c:pt>
                <c:pt idx="577">
                  <c:v>19.788652010228994</c:v>
                </c:pt>
                <c:pt idx="578">
                  <c:v>19.838362710430395</c:v>
                </c:pt>
                <c:pt idx="579">
                  <c:v>19.888073121258497</c:v>
                </c:pt>
                <c:pt idx="580">
                  <c:v>19.937783248387284</c:v>
                </c:pt>
                <c:pt idx="581">
                  <c:v>19.987493097490741</c:v>
                </c:pt>
                <c:pt idx="582">
                  <c:v>20.03720267424286</c:v>
                </c:pt>
                <c:pt idx="583">
                  <c:v>20.08691198431762</c:v>
                </c:pt>
                <c:pt idx="584">
                  <c:v>20.136621033389012</c:v>
                </c:pt>
                <c:pt idx="585">
                  <c:v>20.186329827131022</c:v>
                </c:pt>
                <c:pt idx="586">
                  <c:v>20.236038371217635</c:v>
                </c:pt>
                <c:pt idx="587">
                  <c:v>20.285746671322837</c:v>
                </c:pt>
                <c:pt idx="588">
                  <c:v>20.335454733120617</c:v>
                </c:pt>
                <c:pt idx="589">
                  <c:v>20.385162562284957</c:v>
                </c:pt>
                <c:pt idx="590">
                  <c:v>20.434870164489848</c:v>
                </c:pt>
                <c:pt idx="591">
                  <c:v>20.484577545409273</c:v>
                </c:pt>
                <c:pt idx="592">
                  <c:v>20.53428471071722</c:v>
                </c:pt>
                <c:pt idx="593">
                  <c:v>20.583991666087673</c:v>
                </c:pt>
                <c:pt idx="594">
                  <c:v>20.633698417194623</c:v>
                </c:pt>
                <c:pt idx="595">
                  <c:v>20.683404969712051</c:v>
                </c:pt>
                <c:pt idx="596">
                  <c:v>20.733111329313946</c:v>
                </c:pt>
                <c:pt idx="597">
                  <c:v>20.782817501674295</c:v>
                </c:pt>
                <c:pt idx="598">
                  <c:v>20.832523492467082</c:v>
                </c:pt>
                <c:pt idx="599">
                  <c:v>20.882229307366295</c:v>
                </c:pt>
                <c:pt idx="600">
                  <c:v>20.931934952045918</c:v>
                </c:pt>
                <c:pt idx="601">
                  <c:v>20.981640432179937</c:v>
                </c:pt>
                <c:pt idx="602">
                  <c:v>21.031345753442341</c:v>
                </c:pt>
                <c:pt idx="603">
                  <c:v>21.081050921507117</c:v>
                </c:pt>
                <c:pt idx="604">
                  <c:v>21.13075594204825</c:v>
                </c:pt>
                <c:pt idx="605">
                  <c:v>21.180460820739725</c:v>
                </c:pt>
                <c:pt idx="606">
                  <c:v>21.230165563255529</c:v>
                </c:pt>
                <c:pt idx="607">
                  <c:v>21.279870175269647</c:v>
                </c:pt>
                <c:pt idx="608">
                  <c:v>21.329574662456068</c:v>
                </c:pt>
                <c:pt idx="609">
                  <c:v>21.379279030488778</c:v>
                </c:pt>
                <c:pt idx="610">
                  <c:v>21.42898328504176</c:v>
                </c:pt>
                <c:pt idx="611">
                  <c:v>21.478687431789002</c:v>
                </c:pt>
                <c:pt idx="612">
                  <c:v>21.528391476404494</c:v>
                </c:pt>
                <c:pt idx="613">
                  <c:v>21.578095424562218</c:v>
                </c:pt>
                <c:pt idx="614">
                  <c:v>21.627799281936159</c:v>
                </c:pt>
                <c:pt idx="615">
                  <c:v>21.677503054200308</c:v>
                </c:pt>
                <c:pt idx="616">
                  <c:v>21.727206747028649</c:v>
                </c:pt>
                <c:pt idx="617">
                  <c:v>21.776910366095169</c:v>
                </c:pt>
                <c:pt idx="618">
                  <c:v>21.826613917073853</c:v>
                </c:pt>
                <c:pt idx="619">
                  <c:v>21.876317405638687</c:v>
                </c:pt>
                <c:pt idx="620">
                  <c:v>21.92602083746366</c:v>
                </c:pt>
                <c:pt idx="621">
                  <c:v>21.975724218222755</c:v>
                </c:pt>
                <c:pt idx="622">
                  <c:v>22.02542755358996</c:v>
                </c:pt>
                <c:pt idx="623">
                  <c:v>22.075130849239262</c:v>
                </c:pt>
                <c:pt idx="624">
                  <c:v>22.124834110844645</c:v>
                </c:pt>
                <c:pt idx="625">
                  <c:v>22.174537344080097</c:v>
                </c:pt>
                <c:pt idx="626">
                  <c:v>22.224240554619605</c:v>
                </c:pt>
                <c:pt idx="627">
                  <c:v>22.273943748137153</c:v>
                </c:pt>
                <c:pt idx="628">
                  <c:v>22.32364693030673</c:v>
                </c:pt>
                <c:pt idx="629">
                  <c:v>22.37335010680232</c:v>
                </c:pt>
                <c:pt idx="630">
                  <c:v>22.423053283297911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556-B2EA-EDB58C52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87551"/>
        <c:axId val="2021998367"/>
      </c:scatterChart>
      <c:valAx>
        <c:axId val="202198755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8367"/>
        <c:crosses val="autoZero"/>
        <c:crossBetween val="midCat"/>
      </c:valAx>
      <c:valAx>
        <c:axId val="20219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7'!$T$54:$T$684</c:f>
              <c:numCache>
                <c:formatCode>General</c:formatCode>
                <c:ptCount val="631"/>
                <c:pt idx="0">
                  <c:v>5.0358713248056693E-2</c:v>
                </c:pt>
                <c:pt idx="1">
                  <c:v>5.0358711148191064E-2</c:v>
                </c:pt>
                <c:pt idx="2">
                  <c:v>5.0358706948459828E-2</c:v>
                </c:pt>
                <c:pt idx="3">
                  <c:v>5.0358700648863004E-2</c:v>
                </c:pt>
                <c:pt idx="4">
                  <c:v>5.0358692249400643E-2</c:v>
                </c:pt>
                <c:pt idx="5">
                  <c:v>5.0358681750072805E-2</c:v>
                </c:pt>
                <c:pt idx="6">
                  <c:v>5.0358669150879547E-2</c:v>
                </c:pt>
                <c:pt idx="7">
                  <c:v>5.0358654451820972E-2</c:v>
                </c:pt>
                <c:pt idx="8">
                  <c:v>5.0358637652897172E-2</c:v>
                </c:pt>
                <c:pt idx="9">
                  <c:v>5.0358618754108256E-2</c:v>
                </c:pt>
                <c:pt idx="10">
                  <c:v>5.0358597755454371E-2</c:v>
                </c:pt>
                <c:pt idx="11">
                  <c:v>5.0358574656935648E-2</c:v>
                </c:pt>
                <c:pt idx="12">
                  <c:v>5.0358549458552233E-2</c:v>
                </c:pt>
                <c:pt idx="13">
                  <c:v>5.0358522160304321E-2</c:v>
                </c:pt>
                <c:pt idx="14">
                  <c:v>5.0358492762192092E-2</c:v>
                </c:pt>
                <c:pt idx="15">
                  <c:v>5.035846126421574E-2</c:v>
                </c:pt>
                <c:pt idx="16">
                  <c:v>5.0358427666375487E-2</c:v>
                </c:pt>
                <c:pt idx="17">
                  <c:v>5.0358391968671562E-2</c:v>
                </c:pt>
                <c:pt idx="18">
                  <c:v>5.0358354171104208E-2</c:v>
                </c:pt>
                <c:pt idx="19">
                  <c:v>5.0358314273673675E-2</c:v>
                </c:pt>
                <c:pt idx="20">
                  <c:v>5.0358272276380248E-2</c:v>
                </c:pt>
                <c:pt idx="21">
                  <c:v>5.035822817922421E-2</c:v>
                </c:pt>
                <c:pt idx="22">
                  <c:v>5.0358181982205853E-2</c:v>
                </c:pt>
                <c:pt idx="23">
                  <c:v>5.0358133685325518E-2</c:v>
                </c:pt>
                <c:pt idx="24">
                  <c:v>5.0358083288583509E-2</c:v>
                </c:pt>
                <c:pt idx="25">
                  <c:v>5.0358030791980181E-2</c:v>
                </c:pt>
                <c:pt idx="26">
                  <c:v>5.0357976195515887E-2</c:v>
                </c:pt>
                <c:pt idx="27">
                  <c:v>5.0357919499191016E-2</c:v>
                </c:pt>
                <c:pt idx="28">
                  <c:v>5.0357860703005942E-2</c:v>
                </c:pt>
                <c:pt idx="29">
                  <c:v>5.0357799806961069E-2</c:v>
                </c:pt>
                <c:pt idx="30">
                  <c:v>5.0357736811056812E-2</c:v>
                </c:pt>
                <c:pt idx="31">
                  <c:v>5.0357671715293602E-2</c:v>
                </c:pt>
                <c:pt idx="32">
                  <c:v>5.0357604519671896E-2</c:v>
                </c:pt>
                <c:pt idx="33">
                  <c:v>5.0357535224192132E-2</c:v>
                </c:pt>
                <c:pt idx="34">
                  <c:v>5.0357463828854802E-2</c:v>
                </c:pt>
                <c:pt idx="35">
                  <c:v>5.0357390333660386E-2</c:v>
                </c:pt>
                <c:pt idx="36">
                  <c:v>5.0357314738609389E-2</c:v>
                </c:pt>
                <c:pt idx="37">
                  <c:v>5.0357237043702319E-2</c:v>
                </c:pt>
                <c:pt idx="38">
                  <c:v>5.0357157248939723E-2</c:v>
                </c:pt>
                <c:pt idx="39">
                  <c:v>5.0357075354322142E-2</c:v>
                </c:pt>
                <c:pt idx="40">
                  <c:v>5.0356991359850119E-2</c:v>
                </c:pt>
                <c:pt idx="41">
                  <c:v>5.0356905265524249E-2</c:v>
                </c:pt>
                <c:pt idx="42">
                  <c:v>5.0356817071345109E-2</c:v>
                </c:pt>
                <c:pt idx="43">
                  <c:v>5.0356726777313315E-2</c:v>
                </c:pt>
                <c:pt idx="44">
                  <c:v>5.0356634383429473E-2</c:v>
                </c:pt>
                <c:pt idx="45">
                  <c:v>5.0356539889694213E-2</c:v>
                </c:pt>
                <c:pt idx="46">
                  <c:v>5.035644329610818E-2</c:v>
                </c:pt>
                <c:pt idx="47">
                  <c:v>5.0356344602672042E-2</c:v>
                </c:pt>
                <c:pt idx="48">
                  <c:v>5.0356243809386476E-2</c:v>
                </c:pt>
                <c:pt idx="49">
                  <c:v>5.0356140916252165E-2</c:v>
                </c:pt>
                <c:pt idx="50">
                  <c:v>5.0356035923269815E-2</c:v>
                </c:pt>
                <c:pt idx="51">
                  <c:v>5.0355928830440141E-2</c:v>
                </c:pt>
                <c:pt idx="52">
                  <c:v>5.0355819637763873E-2</c:v>
                </c:pt>
                <c:pt idx="53">
                  <c:v>5.0355708345241772E-2</c:v>
                </c:pt>
                <c:pt idx="54">
                  <c:v>5.0355594952874581E-2</c:v>
                </c:pt>
                <c:pt idx="55">
                  <c:v>5.0355479460663079E-2</c:v>
                </c:pt>
                <c:pt idx="56">
                  <c:v>5.0355361868608069E-2</c:v>
                </c:pt>
                <c:pt idx="57">
                  <c:v>5.0355242176710342E-2</c:v>
                </c:pt>
                <c:pt idx="58">
                  <c:v>5.0355120384970725E-2</c:v>
                </c:pt>
                <c:pt idx="59">
                  <c:v>5.0354996493390036E-2</c:v>
                </c:pt>
                <c:pt idx="60">
                  <c:v>5.0354870501969136E-2</c:v>
                </c:pt>
                <c:pt idx="61">
                  <c:v>5.0354742410708891E-2</c:v>
                </c:pt>
                <c:pt idx="62">
                  <c:v>5.0354612219610156E-2</c:v>
                </c:pt>
                <c:pt idx="63">
                  <c:v>5.035447992867384E-2</c:v>
                </c:pt>
                <c:pt idx="64">
                  <c:v>5.0354345537900844E-2</c:v>
                </c:pt>
                <c:pt idx="65">
                  <c:v>5.0354209047292077E-2</c:v>
                </c:pt>
                <c:pt idx="66">
                  <c:v>5.035407045684849E-2</c:v>
                </c:pt>
                <c:pt idx="67">
                  <c:v>5.0353929766571021E-2</c:v>
                </c:pt>
                <c:pt idx="68">
                  <c:v>5.0353786976460625E-2</c:v>
                </c:pt>
                <c:pt idx="69">
                  <c:v>5.035364208651829E-2</c:v>
                </c:pt>
                <c:pt idx="70">
                  <c:v>5.0353495096744999E-2</c:v>
                </c:pt>
                <c:pt idx="71">
                  <c:v>5.0353346007141767E-2</c:v>
                </c:pt>
                <c:pt idx="72">
                  <c:v>5.0353194817709598E-2</c:v>
                </c:pt>
                <c:pt idx="73">
                  <c:v>5.0353041528449542E-2</c:v>
                </c:pt>
                <c:pt idx="74">
                  <c:v>5.0352886139362646E-2</c:v>
                </c:pt>
                <c:pt idx="75">
                  <c:v>5.0352728650449957E-2</c:v>
                </c:pt>
                <c:pt idx="76">
                  <c:v>5.0352569061712572E-2</c:v>
                </c:pt>
                <c:pt idx="77">
                  <c:v>5.0352407373151567E-2</c:v>
                </c:pt>
                <c:pt idx="78">
                  <c:v>5.0352243584768058E-2</c:v>
                </c:pt>
                <c:pt idx="79">
                  <c:v>5.0352077696563163E-2</c:v>
                </c:pt>
                <c:pt idx="80">
                  <c:v>5.0351909708538013E-2</c:v>
                </c:pt>
                <c:pt idx="81">
                  <c:v>5.035173962069376E-2</c:v>
                </c:pt>
                <c:pt idx="82">
                  <c:v>5.0351567433031562E-2</c:v>
                </c:pt>
                <c:pt idx="83">
                  <c:v>5.0351393145552606E-2</c:v>
                </c:pt>
                <c:pt idx="84">
                  <c:v>5.0351216758258086E-2</c:v>
                </c:pt>
                <c:pt idx="85">
                  <c:v>5.0351038271149201E-2</c:v>
                </c:pt>
                <c:pt idx="86">
                  <c:v>5.0350857684227167E-2</c:v>
                </c:pt>
                <c:pt idx="87">
                  <c:v>5.0350674997493225E-2</c:v>
                </c:pt>
                <c:pt idx="88">
                  <c:v>5.0350490210948638E-2</c:v>
                </c:pt>
                <c:pt idx="89">
                  <c:v>5.0350303324594649E-2</c:v>
                </c:pt>
                <c:pt idx="90">
                  <c:v>5.0350114338432554E-2</c:v>
                </c:pt>
                <c:pt idx="91">
                  <c:v>5.0349923252463631E-2</c:v>
                </c:pt>
                <c:pt idx="92">
                  <c:v>5.0349730066689184E-2</c:v>
                </c:pt>
                <c:pt idx="93">
                  <c:v>5.034953478111056E-2</c:v>
                </c:pt>
                <c:pt idx="94">
                  <c:v>5.0349337395729075E-2</c:v>
                </c:pt>
                <c:pt idx="95">
                  <c:v>5.0349137910546078E-2</c:v>
                </c:pt>
                <c:pt idx="96">
                  <c:v>5.0348936325562955E-2</c:v>
                </c:pt>
                <c:pt idx="97">
                  <c:v>5.034873264078106E-2</c:v>
                </c:pt>
                <c:pt idx="98">
                  <c:v>5.0348526856201802E-2</c:v>
                </c:pt>
                <c:pt idx="99">
                  <c:v>5.0348318971826581E-2</c:v>
                </c:pt>
                <c:pt idx="100">
                  <c:v>5.034810898765682E-2</c:v>
                </c:pt>
                <c:pt idx="101">
                  <c:v>5.0347896903693963E-2</c:v>
                </c:pt>
                <c:pt idx="102">
                  <c:v>5.034768271993946E-2</c:v>
                </c:pt>
                <c:pt idx="103">
                  <c:v>5.0347466436394768E-2</c:v>
                </c:pt>
                <c:pt idx="104">
                  <c:v>5.0347248053061372E-2</c:v>
                </c:pt>
                <c:pt idx="105">
                  <c:v>5.0347027569940778E-2</c:v>
                </c:pt>
                <c:pt idx="106">
                  <c:v>5.0346804987034463E-2</c:v>
                </c:pt>
                <c:pt idx="107">
                  <c:v>5.0346580304343989E-2</c:v>
                </c:pt>
                <c:pt idx="108">
                  <c:v>5.0346353521870876E-2</c:v>
                </c:pt>
                <c:pt idx="109">
                  <c:v>5.0346124639616671E-2</c:v>
                </c:pt>
                <c:pt idx="110">
                  <c:v>5.0345893657582942E-2</c:v>
                </c:pt>
                <c:pt idx="111">
                  <c:v>5.0345660575771278E-2</c:v>
                </c:pt>
                <c:pt idx="112">
                  <c:v>5.0345425394183276E-2</c:v>
                </c:pt>
                <c:pt idx="113">
                  <c:v>5.034518811282053E-2</c:v>
                </c:pt>
                <c:pt idx="114">
                  <c:v>5.0344948731684686E-2</c:v>
                </c:pt>
                <c:pt idx="115">
                  <c:v>5.034470725077736E-2</c:v>
                </c:pt>
                <c:pt idx="116">
                  <c:v>5.0344463670100217E-2</c:v>
                </c:pt>
                <c:pt idx="117">
                  <c:v>5.0344217989654924E-2</c:v>
                </c:pt>
                <c:pt idx="118">
                  <c:v>5.0343970209443173E-2</c:v>
                </c:pt>
                <c:pt idx="119">
                  <c:v>5.0343720329466636E-2</c:v>
                </c:pt>
                <c:pt idx="120">
                  <c:v>5.0343468349727041E-2</c:v>
                </c:pt>
                <c:pt idx="121">
                  <c:v>5.0343214270226103E-2</c:v>
                </c:pt>
                <c:pt idx="122">
                  <c:v>5.0342958090965576E-2</c:v>
                </c:pt>
                <c:pt idx="123">
                  <c:v>5.0342699811947195E-2</c:v>
                </c:pt>
                <c:pt idx="124">
                  <c:v>5.0342439433172743E-2</c:v>
                </c:pt>
                <c:pt idx="125">
                  <c:v>5.0342176954643998E-2</c:v>
                </c:pt>
                <c:pt idx="126">
                  <c:v>5.0341912376362763E-2</c:v>
                </c:pt>
                <c:pt idx="127">
                  <c:v>5.0341645698330835E-2</c:v>
                </c:pt>
                <c:pt idx="128">
                  <c:v>5.034137692055006E-2</c:v>
                </c:pt>
                <c:pt idx="129">
                  <c:v>5.0341106043022256E-2</c:v>
                </c:pt>
                <c:pt idx="130">
                  <c:v>5.0340833065749296E-2</c:v>
                </c:pt>
                <c:pt idx="131">
                  <c:v>5.0340557988733041E-2</c:v>
                </c:pt>
                <c:pt idx="132">
                  <c:v>5.034028081197537E-2</c:v>
                </c:pt>
                <c:pt idx="133">
                  <c:v>5.0340001535478199E-2</c:v>
                </c:pt>
                <c:pt idx="134">
                  <c:v>5.0339720159243422E-2</c:v>
                </c:pt>
                <c:pt idx="135">
                  <c:v>5.0339436683272967E-2</c:v>
                </c:pt>
                <c:pt idx="136">
                  <c:v>5.0339151107568793E-2</c:v>
                </c:pt>
                <c:pt idx="137">
                  <c:v>5.0338863432132841E-2</c:v>
                </c:pt>
                <c:pt idx="138">
                  <c:v>5.0338573656967082E-2</c:v>
                </c:pt>
                <c:pt idx="139">
                  <c:v>5.0338281782073509E-2</c:v>
                </c:pt>
                <c:pt idx="140">
                  <c:v>5.0337987807454111E-2</c:v>
                </c:pt>
                <c:pt idx="141">
                  <c:v>5.0337691733110902E-2</c:v>
                </c:pt>
                <c:pt idx="142">
                  <c:v>5.0337393559045929E-2</c:v>
                </c:pt>
                <c:pt idx="143">
                  <c:v>5.033709328526121E-2</c:v>
                </c:pt>
                <c:pt idx="144">
                  <c:v>5.0336790911758814E-2</c:v>
                </c:pt>
                <c:pt idx="145">
                  <c:v>5.0336486438540808E-2</c:v>
                </c:pt>
                <c:pt idx="146">
                  <c:v>5.0336179865609287E-2</c:v>
                </c:pt>
                <c:pt idx="147">
                  <c:v>5.0335871192966335E-2</c:v>
                </c:pt>
                <c:pt idx="148">
                  <c:v>5.0335560420614087E-2</c:v>
                </c:pt>
                <c:pt idx="149">
                  <c:v>5.0335247548554653E-2</c:v>
                </c:pt>
                <c:pt idx="150">
                  <c:v>5.0334932576790191E-2</c:v>
                </c:pt>
                <c:pt idx="151">
                  <c:v>5.0334615505322852E-2</c:v>
                </c:pt>
                <c:pt idx="152">
                  <c:v>5.0334296334154816E-2</c:v>
                </c:pt>
                <c:pt idx="153">
                  <c:v>5.033397506328826E-2</c:v>
                </c:pt>
                <c:pt idx="154">
                  <c:v>5.0333651692725391E-2</c:v>
                </c:pt>
                <c:pt idx="155">
                  <c:v>5.0333326222468416E-2</c:v>
                </c:pt>
                <c:pt idx="156">
                  <c:v>5.0332998652519577E-2</c:v>
                </c:pt>
                <c:pt idx="157">
                  <c:v>5.0332668982881121E-2</c:v>
                </c:pt>
                <c:pt idx="158">
                  <c:v>5.0332337213555296E-2</c:v>
                </c:pt>
                <c:pt idx="159">
                  <c:v>5.0332003344544386E-2</c:v>
                </c:pt>
                <c:pt idx="160">
                  <c:v>5.0331667375850674E-2</c:v>
                </c:pt>
                <c:pt idx="161">
                  <c:v>5.0331329307476455E-2</c:v>
                </c:pt>
                <c:pt idx="162">
                  <c:v>5.0330989139424069E-2</c:v>
                </c:pt>
                <c:pt idx="163">
                  <c:v>5.0330646871695826E-2</c:v>
                </c:pt>
                <c:pt idx="164">
                  <c:v>5.0330302504294072E-2</c:v>
                </c:pt>
                <c:pt idx="165">
                  <c:v>5.0329956037221187E-2</c:v>
                </c:pt>
                <c:pt idx="166">
                  <c:v>5.0329607470479536E-2</c:v>
                </c:pt>
                <c:pt idx="167">
                  <c:v>5.03292568040715E-2</c:v>
                </c:pt>
                <c:pt idx="168">
                  <c:v>5.0328904037999493E-2</c:v>
                </c:pt>
                <c:pt idx="169">
                  <c:v>5.0328549172265924E-2</c:v>
                </c:pt>
                <c:pt idx="170">
                  <c:v>5.0328192206873235E-2</c:v>
                </c:pt>
                <c:pt idx="171">
                  <c:v>5.0327833141823881E-2</c:v>
                </c:pt>
                <c:pt idx="172">
                  <c:v>5.0327471977120307E-2</c:v>
                </c:pt>
                <c:pt idx="173">
                  <c:v>5.0327108712764995E-2</c:v>
                </c:pt>
                <c:pt idx="174">
                  <c:v>5.0326743348760444E-2</c:v>
                </c:pt>
                <c:pt idx="175">
                  <c:v>5.0326375885109145E-2</c:v>
                </c:pt>
                <c:pt idx="176">
                  <c:v>5.0326006321813631E-2</c:v>
                </c:pt>
                <c:pt idx="177">
                  <c:v>5.0325634658876434E-2</c:v>
                </c:pt>
                <c:pt idx="178">
                  <c:v>5.03252608963001E-2</c:v>
                </c:pt>
                <c:pt idx="179">
                  <c:v>5.0324885034087184E-2</c:v>
                </c:pt>
                <c:pt idx="180">
                  <c:v>5.0324507686372491E-2</c:v>
                </c:pt>
                <c:pt idx="181">
                  <c:v>5.0324128342739465E-2</c:v>
                </c:pt>
                <c:pt idx="182">
                  <c:v>5.0323747003186314E-2</c:v>
                </c:pt>
                <c:pt idx="183">
                  <c:v>5.0323363667711306E-2</c:v>
                </c:pt>
                <c:pt idx="184">
                  <c:v>5.0322978336312663E-2</c:v>
                </c:pt>
                <c:pt idx="185">
                  <c:v>5.0322591008988636E-2</c:v>
                </c:pt>
                <c:pt idx="186">
                  <c:v>5.0322201685737492E-2</c:v>
                </c:pt>
                <c:pt idx="187">
                  <c:v>5.0321810366557487E-2</c:v>
                </c:pt>
                <c:pt idx="188">
                  <c:v>5.0321417051446875E-2</c:v>
                </c:pt>
                <c:pt idx="189">
                  <c:v>5.0321021740403968E-2</c:v>
                </c:pt>
                <c:pt idx="190">
                  <c:v>5.0320624433427025E-2</c:v>
                </c:pt>
                <c:pt idx="191">
                  <c:v>5.0320225130514339E-2</c:v>
                </c:pt>
                <c:pt idx="192">
                  <c:v>5.0319823831664209E-2</c:v>
                </c:pt>
                <c:pt idx="193">
                  <c:v>5.0319420536874944E-2</c:v>
                </c:pt>
                <c:pt idx="194">
                  <c:v>5.0319015246144842E-2</c:v>
                </c:pt>
                <c:pt idx="195">
                  <c:v>5.0318607959472232E-2</c:v>
                </c:pt>
                <c:pt idx="196">
                  <c:v>5.0318198676855434E-2</c:v>
                </c:pt>
                <c:pt idx="197">
                  <c:v>5.0317787398292783E-2</c:v>
                </c:pt>
                <c:pt idx="198">
                  <c:v>5.03173741237826E-2</c:v>
                </c:pt>
                <c:pt idx="199">
                  <c:v>5.0316958853323261E-2</c:v>
                </c:pt>
                <c:pt idx="200">
                  <c:v>5.0316541586913087E-2</c:v>
                </c:pt>
                <c:pt idx="201">
                  <c:v>5.0316122324550447E-2</c:v>
                </c:pt>
                <c:pt idx="202">
                  <c:v>5.0315701066233703E-2</c:v>
                </c:pt>
                <c:pt idx="203">
                  <c:v>5.0315277811961226E-2</c:v>
                </c:pt>
                <c:pt idx="204">
                  <c:v>5.0314852561731405E-2</c:v>
                </c:pt>
                <c:pt idx="205">
                  <c:v>5.0314425315542616E-2</c:v>
                </c:pt>
                <c:pt idx="206">
                  <c:v>5.0313996073393243E-2</c:v>
                </c:pt>
                <c:pt idx="207">
                  <c:v>5.0313564835281696E-2</c:v>
                </c:pt>
                <c:pt idx="208">
                  <c:v>5.0313131601206387E-2</c:v>
                </c:pt>
                <c:pt idx="209">
                  <c:v>5.031269637116572E-2</c:v>
                </c:pt>
                <c:pt idx="210">
                  <c:v>5.0312259145158106E-2</c:v>
                </c:pt>
                <c:pt idx="211">
                  <c:v>5.0311819923181969E-2</c:v>
                </c:pt>
                <c:pt idx="212">
                  <c:v>5.0311378705235762E-2</c:v>
                </c:pt>
                <c:pt idx="213">
                  <c:v>5.0310935491317911E-2</c:v>
                </c:pt>
                <c:pt idx="214">
                  <c:v>5.031049028142686E-2</c:v>
                </c:pt>
                <c:pt idx="215">
                  <c:v>5.0310043075561056E-2</c:v>
                </c:pt>
                <c:pt idx="216">
                  <c:v>5.0309593873718979E-2</c:v>
                </c:pt>
                <c:pt idx="217">
                  <c:v>5.0309142675899074E-2</c:v>
                </c:pt>
                <c:pt idx="218">
                  <c:v>5.0308689482099829E-2</c:v>
                </c:pt>
                <c:pt idx="219">
                  <c:v>5.0308234292319717E-2</c:v>
                </c:pt>
                <c:pt idx="220">
                  <c:v>5.0307777106557226E-2</c:v>
                </c:pt>
                <c:pt idx="221">
                  <c:v>5.030731792481085E-2</c:v>
                </c:pt>
                <c:pt idx="222">
                  <c:v>5.0306856747079076E-2</c:v>
                </c:pt>
                <c:pt idx="223">
                  <c:v>5.030639357336044E-2</c:v>
                </c:pt>
                <c:pt idx="224">
                  <c:v>5.030592840365343E-2</c:v>
                </c:pt>
                <c:pt idx="225">
                  <c:v>5.030546123795656E-2</c:v>
                </c:pt>
                <c:pt idx="226">
                  <c:v>5.0304992076268394E-2</c:v>
                </c:pt>
                <c:pt idx="227">
                  <c:v>5.0304520918587427E-2</c:v>
                </c:pt>
                <c:pt idx="228">
                  <c:v>5.0304047764912228E-2</c:v>
                </c:pt>
                <c:pt idx="229">
                  <c:v>5.0303572615241328E-2</c:v>
                </c:pt>
                <c:pt idx="230">
                  <c:v>5.0303095469573282E-2</c:v>
                </c:pt>
                <c:pt idx="231">
                  <c:v>5.0302616327906655E-2</c:v>
                </c:pt>
                <c:pt idx="232">
                  <c:v>5.0302135190240016E-2</c:v>
                </c:pt>
                <c:pt idx="233">
                  <c:v>5.030165205657193E-2</c:v>
                </c:pt>
                <c:pt idx="234">
                  <c:v>5.0301166926900995E-2</c:v>
                </c:pt>
                <c:pt idx="235">
                  <c:v>5.0300679801225788E-2</c:v>
                </c:pt>
                <c:pt idx="236">
                  <c:v>5.0300190679544901E-2</c:v>
                </c:pt>
                <c:pt idx="237">
                  <c:v>5.0299699561856946E-2</c:v>
                </c:pt>
                <c:pt idx="238">
                  <c:v>5.0299206448160522E-2</c:v>
                </c:pt>
                <c:pt idx="239">
                  <c:v>5.029871133845424E-2</c:v>
                </c:pt>
                <c:pt idx="240">
                  <c:v>5.0298214232736733E-2</c:v>
                </c:pt>
                <c:pt idx="241">
                  <c:v>5.0297715131006636E-2</c:v>
                </c:pt>
                <c:pt idx="242">
                  <c:v>5.0297214033262559E-2</c:v>
                </c:pt>
                <c:pt idx="243">
                  <c:v>5.0296710939503164E-2</c:v>
                </c:pt>
                <c:pt idx="244">
                  <c:v>5.0296205849727098E-2</c:v>
                </c:pt>
                <c:pt idx="245">
                  <c:v>5.0295698763933007E-2</c:v>
                </c:pt>
                <c:pt idx="246">
                  <c:v>5.0295189682119559E-2</c:v>
                </c:pt>
                <c:pt idx="247">
                  <c:v>5.029467860428543E-2</c:v>
                </c:pt>
                <c:pt idx="248">
                  <c:v>5.0294165530429286E-2</c:v>
                </c:pt>
                <c:pt idx="249">
                  <c:v>5.0293650460549809E-2</c:v>
                </c:pt>
                <c:pt idx="250">
                  <c:v>5.0293133394645695E-2</c:v>
                </c:pt>
                <c:pt idx="251">
                  <c:v>5.0292614332715632E-2</c:v>
                </c:pt>
                <c:pt idx="252">
                  <c:v>5.029209327475833E-2</c:v>
                </c:pt>
                <c:pt idx="253">
                  <c:v>5.0291570220772505E-2</c:v>
                </c:pt>
                <c:pt idx="254">
                  <c:v>5.029104517075686E-2</c:v>
                </c:pt>
                <c:pt idx="255">
                  <c:v>5.029051812471013E-2</c:v>
                </c:pt>
                <c:pt idx="256">
                  <c:v>5.0289989082631027E-2</c:v>
                </c:pt>
                <c:pt idx="257">
                  <c:v>5.0289458044518301E-2</c:v>
                </c:pt>
                <c:pt idx="258">
                  <c:v>5.0288925010370696E-2</c:v>
                </c:pt>
                <c:pt idx="259">
                  <c:v>5.0288389980186955E-2</c:v>
                </c:pt>
                <c:pt idx="260">
                  <c:v>5.0287852953965845E-2</c:v>
                </c:pt>
                <c:pt idx="261">
                  <c:v>5.0287313931706115E-2</c:v>
                </c:pt>
                <c:pt idx="262">
                  <c:v>5.0286772913406559E-2</c:v>
                </c:pt>
                <c:pt idx="263">
                  <c:v>5.0286229899065928E-2</c:v>
                </c:pt>
                <c:pt idx="264">
                  <c:v>5.0285684888683027E-2</c:v>
                </c:pt>
                <c:pt idx="265">
                  <c:v>5.0285137882256629E-2</c:v>
                </c:pt>
                <c:pt idx="266">
                  <c:v>5.0284588879785541E-2</c:v>
                </c:pt>
                <c:pt idx="267">
                  <c:v>5.0284037881268562E-2</c:v>
                </c:pt>
                <c:pt idx="268">
                  <c:v>5.0283484886704512E-2</c:v>
                </c:pt>
                <c:pt idx="269">
                  <c:v>5.0282929896092204E-2</c:v>
                </c:pt>
                <c:pt idx="270">
                  <c:v>5.028237290943046E-2</c:v>
                </c:pt>
                <c:pt idx="271">
                  <c:v>5.0281813926718114E-2</c:v>
                </c:pt>
                <c:pt idx="272">
                  <c:v>5.0281252947954005E-2</c:v>
                </c:pt>
                <c:pt idx="273">
                  <c:v>5.0280689973136977E-2</c:v>
                </c:pt>
                <c:pt idx="274">
                  <c:v>5.0280125002265877E-2</c:v>
                </c:pt>
                <c:pt idx="275">
                  <c:v>5.0279558035339567E-2</c:v>
                </c:pt>
                <c:pt idx="276">
                  <c:v>5.0278989072356915E-2</c:v>
                </c:pt>
                <c:pt idx="277">
                  <c:v>5.0278418113316792E-2</c:v>
                </c:pt>
                <c:pt idx="278">
                  <c:v>5.0277845158218065E-2</c:v>
                </c:pt>
                <c:pt idx="279">
                  <c:v>5.0277270207059632E-2</c:v>
                </c:pt>
                <c:pt idx="280">
                  <c:v>5.0276693259840383E-2</c:v>
                </c:pt>
                <c:pt idx="281">
                  <c:v>5.0276114316559213E-2</c:v>
                </c:pt>
                <c:pt idx="282">
                  <c:v>5.0275533377215034E-2</c:v>
                </c:pt>
                <c:pt idx="283">
                  <c:v>5.027495044180675E-2</c:v>
                </c:pt>
                <c:pt idx="284">
                  <c:v>5.0274365510333291E-2</c:v>
                </c:pt>
                <c:pt idx="285">
                  <c:v>5.0273778582793568E-2</c:v>
                </c:pt>
                <c:pt idx="286">
                  <c:v>5.0273189659186535E-2</c:v>
                </c:pt>
                <c:pt idx="287">
                  <c:v>5.02725987395111E-2</c:v>
                </c:pt>
                <c:pt idx="288">
                  <c:v>5.0272005823766237E-2</c:v>
                </c:pt>
                <c:pt idx="289">
                  <c:v>5.0271410911950885E-2</c:v>
                </c:pt>
                <c:pt idx="290">
                  <c:v>5.027081400406401E-2</c:v>
                </c:pt>
                <c:pt idx="291">
                  <c:v>5.0270215100104577E-2</c:v>
                </c:pt>
                <c:pt idx="292">
                  <c:v>5.0269614200071561E-2</c:v>
                </c:pt>
                <c:pt idx="293">
                  <c:v>5.0269011303963926E-2</c:v>
                </c:pt>
                <c:pt idx="294">
                  <c:v>5.0268406411780681E-2</c:v>
                </c:pt>
                <c:pt idx="295">
                  <c:v>5.0267799523520798E-2</c:v>
                </c:pt>
                <c:pt idx="296">
                  <c:v>5.02671906391833E-2</c:v>
                </c:pt>
                <c:pt idx="297">
                  <c:v>5.026657975876718E-2</c:v>
                </c:pt>
                <c:pt idx="298">
                  <c:v>5.0265966882271459E-2</c:v>
                </c:pt>
                <c:pt idx="299">
                  <c:v>5.0265352009695147E-2</c:v>
                </c:pt>
                <c:pt idx="300">
                  <c:v>5.0264735141037277E-2</c:v>
                </c:pt>
                <c:pt idx="301">
                  <c:v>5.0264116276296879E-2</c:v>
                </c:pt>
                <c:pt idx="302">
                  <c:v>5.0263495415473002E-2</c:v>
                </c:pt>
                <c:pt idx="303">
                  <c:v>5.0262872558564688E-2</c:v>
                </c:pt>
                <c:pt idx="304">
                  <c:v>5.0262247705570993E-2</c:v>
                </c:pt>
                <c:pt idx="305">
                  <c:v>5.0261620856490975E-2</c:v>
                </c:pt>
                <c:pt idx="306">
                  <c:v>5.026099201132371E-2</c:v>
                </c:pt>
                <c:pt idx="307">
                  <c:v>5.0260361170068261E-2</c:v>
                </c:pt>
                <c:pt idx="308">
                  <c:v>5.0259728332723699E-2</c:v>
                </c:pt>
                <c:pt idx="309">
                  <c:v>5.0259093499289149E-2</c:v>
                </c:pt>
                <c:pt idx="310">
                  <c:v>5.0258456669763668E-2</c:v>
                </c:pt>
                <c:pt idx="311">
                  <c:v>5.0257817844146381E-2</c:v>
                </c:pt>
                <c:pt idx="312">
                  <c:v>5.0257177022436386E-2</c:v>
                </c:pt>
                <c:pt idx="313">
                  <c:v>5.0256534204632802E-2</c:v>
                </c:pt>
                <c:pt idx="314">
                  <c:v>5.0255889390734748E-2</c:v>
                </c:pt>
                <c:pt idx="315">
                  <c:v>5.0255242580741342E-2</c:v>
                </c:pt>
                <c:pt idx="316">
                  <c:v>5.0254593774651753E-2</c:v>
                </c:pt>
                <c:pt idx="317">
                  <c:v>5.0253942972465084E-2</c:v>
                </c:pt>
                <c:pt idx="318">
                  <c:v>5.0253290174180502E-2</c:v>
                </c:pt>
                <c:pt idx="319">
                  <c:v>5.0252635379797163E-2</c:v>
                </c:pt>
                <c:pt idx="320">
                  <c:v>5.0251978589314225E-2</c:v>
                </c:pt>
                <c:pt idx="321">
                  <c:v>5.0251319802730857E-2</c:v>
                </c:pt>
                <c:pt idx="322">
                  <c:v>5.0250659020046246E-2</c:v>
                </c:pt>
                <c:pt idx="323">
                  <c:v>5.0249996241259552E-2</c:v>
                </c:pt>
                <c:pt idx="324">
                  <c:v>5.0249331466369986E-2</c:v>
                </c:pt>
                <c:pt idx="325">
                  <c:v>5.0248664695376734E-2</c:v>
                </c:pt>
                <c:pt idx="326">
                  <c:v>5.0247995928278999E-2</c:v>
                </c:pt>
                <c:pt idx="327">
                  <c:v>5.024732516507599E-2</c:v>
                </c:pt>
                <c:pt idx="328">
                  <c:v>5.0246652405766923E-2</c:v>
                </c:pt>
                <c:pt idx="329">
                  <c:v>5.0245977650351027E-2</c:v>
                </c:pt>
                <c:pt idx="330">
                  <c:v>5.0245300898827526E-2</c:v>
                </c:pt>
                <c:pt idx="331">
                  <c:v>5.0244622151195656E-2</c:v>
                </c:pt>
                <c:pt idx="332">
                  <c:v>5.0243941407454674E-2</c:v>
                </c:pt>
                <c:pt idx="333">
                  <c:v>5.0243258667603811E-2</c:v>
                </c:pt>
                <c:pt idx="334">
                  <c:v>5.0242573931642318E-2</c:v>
                </c:pt>
                <c:pt idx="335">
                  <c:v>5.0241887199569492E-2</c:v>
                </c:pt>
                <c:pt idx="336">
                  <c:v>5.0241198471384571E-2</c:v>
                </c:pt>
                <c:pt idx="337">
                  <c:v>5.0240507747086854E-2</c:v>
                </c:pt>
                <c:pt idx="338">
                  <c:v>5.0239815026675606E-2</c:v>
                </c:pt>
                <c:pt idx="339">
                  <c:v>5.0239120310150126E-2</c:v>
                </c:pt>
                <c:pt idx="340">
                  <c:v>5.023842359750972E-2</c:v>
                </c:pt>
                <c:pt idx="341">
                  <c:v>5.0237724888753686E-2</c:v>
                </c:pt>
                <c:pt idx="342">
                  <c:v>5.0237024183881325E-2</c:v>
                </c:pt>
                <c:pt idx="343">
                  <c:v>5.0236321482891963E-2</c:v>
                </c:pt>
                <c:pt idx="344">
                  <c:v>5.0235616785784927E-2</c:v>
                </c:pt>
                <c:pt idx="345">
                  <c:v>5.0234910092559551E-2</c:v>
                </c:pt>
                <c:pt idx="346">
                  <c:v>5.0234201403215162E-2</c:v>
                </c:pt>
                <c:pt idx="347">
                  <c:v>5.0233490717751107E-2</c:v>
                </c:pt>
                <c:pt idx="348">
                  <c:v>5.0232778036166749E-2</c:v>
                </c:pt>
                <c:pt idx="349">
                  <c:v>5.0232063358461428E-2</c:v>
                </c:pt>
                <c:pt idx="350">
                  <c:v>5.0231346684634519E-2</c:v>
                </c:pt>
                <c:pt idx="351">
                  <c:v>5.0230628014685398E-2</c:v>
                </c:pt>
                <c:pt idx="352">
                  <c:v>5.0229907348613441E-2</c:v>
                </c:pt>
                <c:pt idx="353">
                  <c:v>5.022918468641803E-2</c:v>
                </c:pt>
                <c:pt idx="354">
                  <c:v>5.0228460028098554E-2</c:v>
                </c:pt>
                <c:pt idx="355">
                  <c:v>5.0227733373654423E-2</c:v>
                </c:pt>
                <c:pt idx="356">
                  <c:v>5.0227004723085035E-2</c:v>
                </c:pt>
                <c:pt idx="357">
                  <c:v>5.0226274076389799E-2</c:v>
                </c:pt>
                <c:pt idx="358">
                  <c:v>5.0225541433568138E-2</c:v>
                </c:pt>
                <c:pt idx="359">
                  <c:v>5.0224806794619478E-2</c:v>
                </c:pt>
                <c:pt idx="360">
                  <c:v>5.0224070159543242E-2</c:v>
                </c:pt>
                <c:pt idx="361">
                  <c:v>5.0223331528338896E-2</c:v>
                </c:pt>
                <c:pt idx="362">
                  <c:v>5.0222590901005858E-2</c:v>
                </c:pt>
                <c:pt idx="363">
                  <c:v>5.0221848277543592E-2</c:v>
                </c:pt>
                <c:pt idx="364">
                  <c:v>5.0221103657951564E-2</c:v>
                </c:pt>
                <c:pt idx="365">
                  <c:v>5.022035704222922E-2</c:v>
                </c:pt>
                <c:pt idx="366">
                  <c:v>5.021960843037606E-2</c:v>
                </c:pt>
                <c:pt idx="367">
                  <c:v>5.0218857822391549E-2</c:v>
                </c:pt>
                <c:pt idx="368">
                  <c:v>5.0218105218275168E-2</c:v>
                </c:pt>
                <c:pt idx="369">
                  <c:v>5.021735061802643E-2</c:v>
                </c:pt>
                <c:pt idx="370">
                  <c:v>5.0216594021644814E-2</c:v>
                </c:pt>
                <c:pt idx="371">
                  <c:v>5.0215835429129843E-2</c:v>
                </c:pt>
                <c:pt idx="372">
                  <c:v>5.0215074840481017E-2</c:v>
                </c:pt>
                <c:pt idx="373">
                  <c:v>5.021431225569787E-2</c:v>
                </c:pt>
                <c:pt idx="374">
                  <c:v>5.021354767477991E-2</c:v>
                </c:pt>
                <c:pt idx="375">
                  <c:v>5.02127810977267E-2</c:v>
                </c:pt>
                <c:pt idx="376">
                  <c:v>5.0212012524537761E-2</c:v>
                </c:pt>
                <c:pt idx="377">
                  <c:v>5.0211241955212635E-2</c:v>
                </c:pt>
                <c:pt idx="378">
                  <c:v>5.0210469389750892E-2</c:v>
                </c:pt>
                <c:pt idx="379">
                  <c:v>5.0209694828152088E-2</c:v>
                </c:pt>
                <c:pt idx="380">
                  <c:v>5.0208918270415792E-2</c:v>
                </c:pt>
                <c:pt idx="381">
                  <c:v>5.0208139716541568E-2</c:v>
                </c:pt>
                <c:pt idx="382">
                  <c:v>5.0207359166529013E-2</c:v>
                </c:pt>
                <c:pt idx="383">
                  <c:v>5.020657662037771E-2</c:v>
                </c:pt>
                <c:pt idx="384">
                  <c:v>5.0205792078087251E-2</c:v>
                </c:pt>
                <c:pt idx="385">
                  <c:v>5.0205005539657233E-2</c:v>
                </c:pt>
                <c:pt idx="386">
                  <c:v>5.0204217005087273E-2</c:v>
                </c:pt>
                <c:pt idx="387">
                  <c:v>5.0203426474376991E-2</c:v>
                </c:pt>
                <c:pt idx="388">
                  <c:v>5.0202633947525992E-2</c:v>
                </c:pt>
                <c:pt idx="389">
                  <c:v>5.020183942453392E-2</c:v>
                </c:pt>
                <c:pt idx="390">
                  <c:v>5.0201042905400402E-2</c:v>
                </c:pt>
                <c:pt idx="391">
                  <c:v>5.0200244390125083E-2</c:v>
                </c:pt>
                <c:pt idx="392">
                  <c:v>5.0199443878707624E-2</c:v>
                </c:pt>
                <c:pt idx="393">
                  <c:v>5.0198641371147656E-2</c:v>
                </c:pt>
                <c:pt idx="394">
                  <c:v>5.0197836867444862E-2</c:v>
                </c:pt>
                <c:pt idx="395">
                  <c:v>5.0197030367598906E-2</c:v>
                </c:pt>
                <c:pt idx="396">
                  <c:v>5.0196221871609464E-2</c:v>
                </c:pt>
                <c:pt idx="397">
                  <c:v>5.0195411379476217E-2</c:v>
                </c:pt>
                <c:pt idx="398">
                  <c:v>5.0194598891198858E-2</c:v>
                </c:pt>
                <c:pt idx="399">
                  <c:v>5.0193784406777076E-2</c:v>
                </c:pt>
                <c:pt idx="400">
                  <c:v>5.0192967926210579E-2</c:v>
                </c:pt>
                <c:pt idx="401">
                  <c:v>5.0192149449499096E-2</c:v>
                </c:pt>
                <c:pt idx="402">
                  <c:v>5.0191328976642309E-2</c:v>
                </c:pt>
                <c:pt idx="403">
                  <c:v>5.0190506507639968E-2</c:v>
                </c:pt>
                <c:pt idx="404">
                  <c:v>5.0189682042491787E-2</c:v>
                </c:pt>
                <c:pt idx="405">
                  <c:v>5.0188855581197518E-2</c:v>
                </c:pt>
                <c:pt idx="406">
                  <c:v>5.0188027123756904E-2</c:v>
                </c:pt>
                <c:pt idx="407">
                  <c:v>5.0187196670169673E-2</c:v>
                </c:pt>
                <c:pt idx="408">
                  <c:v>5.0186364220435604E-2</c:v>
                </c:pt>
                <c:pt idx="409">
                  <c:v>5.0185529774554455E-2</c:v>
                </c:pt>
                <c:pt idx="410">
                  <c:v>5.0184693332526016E-2</c:v>
                </c:pt>
                <c:pt idx="411">
                  <c:v>5.0183854894350038E-2</c:v>
                </c:pt>
                <c:pt idx="412">
                  <c:v>5.0183014460026307E-2</c:v>
                </c:pt>
                <c:pt idx="413">
                  <c:v>5.0182172029554634E-2</c:v>
                </c:pt>
                <c:pt idx="414">
                  <c:v>5.0181327602934804E-2</c:v>
                </c:pt>
                <c:pt idx="415">
                  <c:v>5.0180481180166617E-2</c:v>
                </c:pt>
                <c:pt idx="416">
                  <c:v>5.0179632761249905E-2</c:v>
                </c:pt>
                <c:pt idx="417">
                  <c:v>5.0178782346184468E-2</c:v>
                </c:pt>
                <c:pt idx="418">
                  <c:v>5.0177929934970132E-2</c:v>
                </c:pt>
                <c:pt idx="419">
                  <c:v>5.0177075527606745E-2</c:v>
                </c:pt>
                <c:pt idx="420">
                  <c:v>5.0176219124094132E-2</c:v>
                </c:pt>
                <c:pt idx="421">
                  <c:v>5.0175360724432148E-2</c:v>
                </c:pt>
                <c:pt idx="422">
                  <c:v>5.0174500328620628E-2</c:v>
                </c:pt>
                <c:pt idx="423">
                  <c:v>5.0173637936659451E-2</c:v>
                </c:pt>
                <c:pt idx="424">
                  <c:v>5.0172773548548474E-2</c:v>
                </c:pt>
                <c:pt idx="425">
                  <c:v>5.0171907164287578E-2</c:v>
                </c:pt>
                <c:pt idx="426">
                  <c:v>5.0171038783876631E-2</c:v>
                </c:pt>
                <c:pt idx="427">
                  <c:v>5.0170168407315523E-2</c:v>
                </c:pt>
                <c:pt idx="428">
                  <c:v>5.0169296034604155E-2</c:v>
                </c:pt>
                <c:pt idx="429">
                  <c:v>5.0168421665742417E-2</c:v>
                </c:pt>
                <c:pt idx="430">
                  <c:v>5.0167545300730233E-2</c:v>
                </c:pt>
                <c:pt idx="431">
                  <c:v>5.0166666939567492E-2</c:v>
                </c:pt>
                <c:pt idx="432">
                  <c:v>5.0165786582254131E-2</c:v>
                </c:pt>
                <c:pt idx="433">
                  <c:v>5.0164904228790066E-2</c:v>
                </c:pt>
                <c:pt idx="434">
                  <c:v>5.0164019879175244E-2</c:v>
                </c:pt>
                <c:pt idx="435">
                  <c:v>5.01631335334096E-2</c:v>
                </c:pt>
                <c:pt idx="436">
                  <c:v>5.0162245191493079E-2</c:v>
                </c:pt>
                <c:pt idx="437">
                  <c:v>5.0161354853425641E-2</c:v>
                </c:pt>
                <c:pt idx="438">
                  <c:v>5.0160462519207243E-2</c:v>
                </c:pt>
                <c:pt idx="439">
                  <c:v>5.0159568188837857E-2</c:v>
                </c:pt>
                <c:pt idx="440">
                  <c:v>5.0158671862317455E-2</c:v>
                </c:pt>
                <c:pt idx="441">
                  <c:v>5.0157773539646018E-2</c:v>
                </c:pt>
                <c:pt idx="442">
                  <c:v>5.0156873220823538E-2</c:v>
                </c:pt>
                <c:pt idx="443">
                  <c:v>5.015597090585E-2</c:v>
                </c:pt>
                <c:pt idx="444">
                  <c:v>5.015506659472542E-2</c:v>
                </c:pt>
                <c:pt idx="445">
                  <c:v>5.0154160287449803E-2</c:v>
                </c:pt>
                <c:pt idx="446">
                  <c:v>5.0153251984023157E-2</c:v>
                </c:pt>
                <c:pt idx="447">
                  <c:v>5.0152341684445517E-2</c:v>
                </c:pt>
                <c:pt idx="448">
                  <c:v>5.0151429388716903E-2</c:v>
                </c:pt>
                <c:pt idx="449">
                  <c:v>5.0150515096837343E-2</c:v>
                </c:pt>
                <c:pt idx="450">
                  <c:v>5.0149571745153054E-2</c:v>
                </c:pt>
                <c:pt idx="451">
                  <c:v>5.014863364435547E-2</c:v>
                </c:pt>
                <c:pt idx="452">
                  <c:v>5.0147700794277286E-2</c:v>
                </c:pt>
                <c:pt idx="453">
                  <c:v>5.0146773194752109E-2</c:v>
                </c:pt>
                <c:pt idx="454">
                  <c:v>5.0145850845614473E-2</c:v>
                </c:pt>
                <c:pt idx="455">
                  <c:v>5.014493374669983E-2</c:v>
                </c:pt>
                <c:pt idx="456">
                  <c:v>5.0144021897844546E-2</c:v>
                </c:pt>
                <c:pt idx="457">
                  <c:v>5.014311529888589E-2</c:v>
                </c:pt>
                <c:pt idx="458">
                  <c:v>5.0142213949662097E-2</c:v>
                </c:pt>
                <c:pt idx="459">
                  <c:v>5.0141317850012301E-2</c:v>
                </c:pt>
                <c:pt idx="460">
                  <c:v>5.0140426999776534E-2</c:v>
                </c:pt>
                <c:pt idx="461">
                  <c:v>5.0139541398795777E-2</c:v>
                </c:pt>
                <c:pt idx="462">
                  <c:v>5.0138661046911927E-2</c:v>
                </c:pt>
                <c:pt idx="463">
                  <c:v>5.013778594396779E-2</c:v>
                </c:pt>
                <c:pt idx="464">
                  <c:v>5.013691608980711E-2</c:v>
                </c:pt>
                <c:pt idx="465">
                  <c:v>5.0136051484274552E-2</c:v>
                </c:pt>
                <c:pt idx="466">
                  <c:v>5.0135192127215684E-2</c:v>
                </c:pt>
                <c:pt idx="467">
                  <c:v>5.0134338018477019E-2</c:v>
                </c:pt>
                <c:pt idx="468">
                  <c:v>5.013348915790599E-2</c:v>
                </c:pt>
                <c:pt idx="469">
                  <c:v>5.0132645545350941E-2</c:v>
                </c:pt>
                <c:pt idx="470">
                  <c:v>5.0131807180661153E-2</c:v>
                </c:pt>
                <c:pt idx="471">
                  <c:v>5.0130974063686815E-2</c:v>
                </c:pt>
                <c:pt idx="472">
                  <c:v>5.0130146194279045E-2</c:v>
                </c:pt>
                <c:pt idx="473">
                  <c:v>5.0129323572289899E-2</c:v>
                </c:pt>
                <c:pt idx="474">
                  <c:v>5.0128506197572344E-2</c:v>
                </c:pt>
                <c:pt idx="475">
                  <c:v>5.0127694069980272E-2</c:v>
                </c:pt>
                <c:pt idx="476">
                  <c:v>5.0126887189368509E-2</c:v>
                </c:pt>
                <c:pt idx="477">
                  <c:v>5.0126085555592795E-2</c:v>
                </c:pt>
                <c:pt idx="478">
                  <c:v>5.01252891685098E-2</c:v>
                </c:pt>
                <c:pt idx="479">
                  <c:v>5.0124498027977103E-2</c:v>
                </c:pt>
                <c:pt idx="480">
                  <c:v>5.0123712133853249E-2</c:v>
                </c:pt>
                <c:pt idx="481">
                  <c:v>5.0122931485997682E-2</c:v>
                </c:pt>
                <c:pt idx="482">
                  <c:v>5.0122156084270758E-2</c:v>
                </c:pt>
                <c:pt idx="483">
                  <c:v>5.0121385928533789E-2</c:v>
                </c:pt>
                <c:pt idx="484">
                  <c:v>5.0120621018648996E-2</c:v>
                </c:pt>
                <c:pt idx="485">
                  <c:v>5.0119861354479538E-2</c:v>
                </c:pt>
                <c:pt idx="486">
                  <c:v>5.0119106935889481E-2</c:v>
                </c:pt>
                <c:pt idx="487">
                  <c:v>5.0118357762743843E-2</c:v>
                </c:pt>
                <c:pt idx="488">
                  <c:v>5.0117613834908543E-2</c:v>
                </c:pt>
                <c:pt idx="489">
                  <c:v>5.0116875152250474E-2</c:v>
                </c:pt>
                <c:pt idx="490">
                  <c:v>5.011614171463738E-2</c:v>
                </c:pt>
                <c:pt idx="491">
                  <c:v>5.0115413521938018E-2</c:v>
                </c:pt>
                <c:pt idx="492">
                  <c:v>5.0114690574022021E-2</c:v>
                </c:pt>
                <c:pt idx="493">
                  <c:v>5.0113972870759943E-2</c:v>
                </c:pt>
                <c:pt idx="494">
                  <c:v>5.0113260412023325E-2</c:v>
                </c:pt>
                <c:pt idx="495">
                  <c:v>5.0112553197684553E-2</c:v>
                </c:pt>
                <c:pt idx="496">
                  <c:v>5.0111851227617021E-2</c:v>
                </c:pt>
                <c:pt idx="497">
                  <c:v>5.011115450169501E-2</c:v>
                </c:pt>
                <c:pt idx="498">
                  <c:v>5.0110463019793737E-2</c:v>
                </c:pt>
                <c:pt idx="499">
                  <c:v>5.0109776781789343E-2</c:v>
                </c:pt>
                <c:pt idx="500">
                  <c:v>5.0109095787558927E-2</c:v>
                </c:pt>
                <c:pt idx="501">
                  <c:v>5.0108420036980482E-2</c:v>
                </c:pt>
                <c:pt idx="502">
                  <c:v>5.0107749529932945E-2</c:v>
                </c:pt>
                <c:pt idx="503">
                  <c:v>5.010708426629619E-2</c:v>
                </c:pt>
                <c:pt idx="504">
                  <c:v>5.0106424245951013E-2</c:v>
                </c:pt>
                <c:pt idx="505">
                  <c:v>5.0105769468779156E-2</c:v>
                </c:pt>
                <c:pt idx="506">
                  <c:v>5.0105119934663267E-2</c:v>
                </c:pt>
                <c:pt idx="507">
                  <c:v>5.010447564348694E-2</c:v>
                </c:pt>
                <c:pt idx="508">
                  <c:v>5.0103836595134704E-2</c:v>
                </c:pt>
                <c:pt idx="509">
                  <c:v>5.0103202789492013E-2</c:v>
                </c:pt>
                <c:pt idx="510">
                  <c:v>5.0102574226445255E-2</c:v>
                </c:pt>
                <c:pt idx="511">
                  <c:v>5.0101950905881744E-2</c:v>
                </c:pt>
                <c:pt idx="512">
                  <c:v>5.0101332827689735E-2</c:v>
                </c:pt>
                <c:pt idx="513">
                  <c:v>5.0100719991758406E-2</c:v>
                </c:pt>
                <c:pt idx="514">
                  <c:v>5.0100112397977882E-2</c:v>
                </c:pt>
                <c:pt idx="515">
                  <c:v>5.00995100462392E-2</c:v>
                </c:pt>
                <c:pt idx="516">
                  <c:v>5.0098912936434349E-2</c:v>
                </c:pt>
                <c:pt idx="517">
                  <c:v>5.0098321068456242E-2</c:v>
                </c:pt>
                <c:pt idx="518">
                  <c:v>5.0097734442198713E-2</c:v>
                </c:pt>
                <c:pt idx="519">
                  <c:v>5.0097153057556562E-2</c:v>
                </c:pt>
                <c:pt idx="520">
                  <c:v>5.0096576914425484E-2</c:v>
                </c:pt>
                <c:pt idx="521">
                  <c:v>5.0096006012702136E-2</c:v>
                </c:pt>
                <c:pt idx="522">
                  <c:v>5.0095440352284096E-2</c:v>
                </c:pt>
                <c:pt idx="523">
                  <c:v>5.009487993306988E-2</c:v>
                </c:pt>
                <c:pt idx="524">
                  <c:v>5.0094324754958931E-2</c:v>
                </c:pt>
                <c:pt idx="525">
                  <c:v>5.0093774817851641E-2</c:v>
                </c:pt>
                <c:pt idx="526">
                  <c:v>5.0093230121649311E-2</c:v>
                </c:pt>
                <c:pt idx="527">
                  <c:v>5.0092690666254207E-2</c:v>
                </c:pt>
                <c:pt idx="528">
                  <c:v>5.009215645156951E-2</c:v>
                </c:pt>
                <c:pt idx="529">
                  <c:v>5.0091627477499345E-2</c:v>
                </c:pt>
                <c:pt idx="530">
                  <c:v>5.0091103743948762E-2</c:v>
                </c:pt>
                <c:pt idx="531">
                  <c:v>5.0090585250823751E-2</c:v>
                </c:pt>
                <c:pt idx="532">
                  <c:v>5.0090071998031241E-2</c:v>
                </c:pt>
                <c:pt idx="533">
                  <c:v>5.0089563985479091E-2</c:v>
                </c:pt>
                <c:pt idx="534">
                  <c:v>5.008906121307611E-2</c:v>
                </c:pt>
                <c:pt idx="535">
                  <c:v>5.0088563680732022E-2</c:v>
                </c:pt>
                <c:pt idx="536">
                  <c:v>5.0088071388357483E-2</c:v>
                </c:pt>
                <c:pt idx="537">
                  <c:v>5.0087584335864119E-2</c:v>
                </c:pt>
                <c:pt idx="538">
                  <c:v>5.0087102523164451E-2</c:v>
                </c:pt>
                <c:pt idx="539">
                  <c:v>5.0086625950171978E-2</c:v>
                </c:pt>
                <c:pt idx="540">
                  <c:v>5.0086154616801097E-2</c:v>
                </c:pt>
                <c:pt idx="541">
                  <c:v>5.0085688522967152E-2</c:v>
                </c:pt>
                <c:pt idx="542">
                  <c:v>5.0085227668586453E-2</c:v>
                </c:pt>
                <c:pt idx="543">
                  <c:v>5.0084772053576206E-2</c:v>
                </c:pt>
                <c:pt idx="544">
                  <c:v>5.0084321677854565E-2</c:v>
                </c:pt>
                <c:pt idx="545">
                  <c:v>5.0083876541340645E-2</c:v>
                </c:pt>
                <c:pt idx="546">
                  <c:v>5.0083436643954468E-2</c:v>
                </c:pt>
                <c:pt idx="547">
                  <c:v>5.0083001985617007E-2</c:v>
                </c:pt>
                <c:pt idx="548">
                  <c:v>5.0082572566250184E-2</c:v>
                </c:pt>
                <c:pt idx="549">
                  <c:v>5.008214838577682E-2</c:v>
                </c:pt>
                <c:pt idx="550">
                  <c:v>5.0081729444120725E-2</c:v>
                </c:pt>
                <c:pt idx="551">
                  <c:v>5.0081315741206604E-2</c:v>
                </c:pt>
                <c:pt idx="552">
                  <c:v>5.0080907276960129E-2</c:v>
                </c:pt>
                <c:pt idx="553">
                  <c:v>5.0080504051307886E-2</c:v>
                </c:pt>
                <c:pt idx="554">
                  <c:v>5.0080106064177413E-2</c:v>
                </c:pt>
                <c:pt idx="555">
                  <c:v>5.0079713315497189E-2</c:v>
                </c:pt>
                <c:pt idx="556">
                  <c:v>5.0079325805196626E-2</c:v>
                </c:pt>
                <c:pt idx="557">
                  <c:v>5.0078943533206077E-2</c:v>
                </c:pt>
                <c:pt idx="558">
                  <c:v>5.0078566499456828E-2</c:v>
                </c:pt>
                <c:pt idx="559">
                  <c:v>5.0078194703881099E-2</c:v>
                </c:pt>
                <c:pt idx="560">
                  <c:v>5.0077828146412075E-2</c:v>
                </c:pt>
                <c:pt idx="561">
                  <c:v>5.0077466826983844E-2</c:v>
                </c:pt>
                <c:pt idx="562">
                  <c:v>5.0077110745531457E-2</c:v>
                </c:pt>
                <c:pt idx="563">
                  <c:v>5.0076759901990911E-2</c:v>
                </c:pt>
                <c:pt idx="564">
                  <c:v>5.007641429629911E-2</c:v>
                </c:pt>
                <c:pt idx="565">
                  <c:v>5.0076073928393923E-2</c:v>
                </c:pt>
                <c:pt idx="566">
                  <c:v>5.0075738798214149E-2</c:v>
                </c:pt>
                <c:pt idx="567">
                  <c:v>5.0075408905699552E-2</c:v>
                </c:pt>
                <c:pt idx="568">
                  <c:v>5.0075084250790769E-2</c:v>
                </c:pt>
                <c:pt idx="569">
                  <c:v>5.0074764833429458E-2</c:v>
                </c:pt>
                <c:pt idx="570">
                  <c:v>5.0074450653558165E-2</c:v>
                </c:pt>
                <c:pt idx="571">
                  <c:v>5.0074141711120387E-2</c:v>
                </c:pt>
                <c:pt idx="572">
                  <c:v>5.0073838006060571E-2</c:v>
                </c:pt>
                <c:pt idx="573">
                  <c:v>5.0073539538324101E-2</c:v>
                </c:pt>
                <c:pt idx="574">
                  <c:v>5.007324630785729E-2</c:v>
                </c:pt>
                <c:pt idx="575">
                  <c:v>5.0072958314607389E-2</c:v>
                </c:pt>
                <c:pt idx="576">
                  <c:v>5.0072675558522621E-2</c:v>
                </c:pt>
                <c:pt idx="577">
                  <c:v>5.0072398039552102E-2</c:v>
                </c:pt>
                <c:pt idx="578">
                  <c:v>5.0072125757645934E-2</c:v>
                </c:pt>
                <c:pt idx="579">
                  <c:v>5.007185871275513E-2</c:v>
                </c:pt>
                <c:pt idx="580">
                  <c:v>5.007159690483165E-2</c:v>
                </c:pt>
                <c:pt idx="581">
                  <c:v>5.0071340333828401E-2</c:v>
                </c:pt>
                <c:pt idx="582">
                  <c:v>5.0071088999699226E-2</c:v>
                </c:pt>
                <c:pt idx="583">
                  <c:v>5.007084290239891E-2</c:v>
                </c:pt>
                <c:pt idx="584">
                  <c:v>5.0070602041883176E-2</c:v>
                </c:pt>
                <c:pt idx="585">
                  <c:v>5.0070366418108699E-2</c:v>
                </c:pt>
                <c:pt idx="586">
                  <c:v>5.0070136031033073E-2</c:v>
                </c:pt>
                <c:pt idx="587">
                  <c:v>5.0069910880614868E-2</c:v>
                </c:pt>
                <c:pt idx="588">
                  <c:v>5.0069690966813553E-2</c:v>
                </c:pt>
                <c:pt idx="589">
                  <c:v>5.0069476289589562E-2</c:v>
                </c:pt>
                <c:pt idx="590">
                  <c:v>5.0069266848904281E-2</c:v>
                </c:pt>
                <c:pt idx="591">
                  <c:v>5.0069062644720004E-2</c:v>
                </c:pt>
                <c:pt idx="592">
                  <c:v>5.0068863677000003E-2</c:v>
                </c:pt>
                <c:pt idx="593">
                  <c:v>5.0068669945708459E-2</c:v>
                </c:pt>
                <c:pt idx="594">
                  <c:v>5.006848145081054E-2</c:v>
                </c:pt>
                <c:pt idx="595">
                  <c:v>5.0068298192272286E-2</c:v>
                </c:pt>
                <c:pt idx="596">
                  <c:v>5.0068120170060737E-2</c:v>
                </c:pt>
                <c:pt idx="597">
                  <c:v>5.0067947384143864E-2</c:v>
                </c:pt>
                <c:pt idx="598">
                  <c:v>5.006777983449056E-2</c:v>
                </c:pt>
                <c:pt idx="599">
                  <c:v>5.0067617521070674E-2</c:v>
                </c:pt>
                <c:pt idx="600">
                  <c:v>5.0067460443854996E-2</c:v>
                </c:pt>
                <c:pt idx="601">
                  <c:v>5.0067308602815254E-2</c:v>
                </c:pt>
                <c:pt idx="602">
                  <c:v>5.0067161997924124E-2</c:v>
                </c:pt>
                <c:pt idx="603">
                  <c:v>5.0067020629155218E-2</c:v>
                </c:pt>
                <c:pt idx="604">
                  <c:v>5.006688449648309E-2</c:v>
                </c:pt>
                <c:pt idx="605">
                  <c:v>5.0066753599883239E-2</c:v>
                </c:pt>
                <c:pt idx="606">
                  <c:v>5.0066627939332101E-2</c:v>
                </c:pt>
                <c:pt idx="607">
                  <c:v>5.0066507514807068E-2</c:v>
                </c:pt>
                <c:pt idx="608">
                  <c:v>5.0066392326286457E-2</c:v>
                </c:pt>
                <c:pt idx="609">
                  <c:v>5.0066282373749528E-2</c:v>
                </c:pt>
                <c:pt idx="610">
                  <c:v>5.0066177657176511E-2</c:v>
                </c:pt>
                <c:pt idx="611">
                  <c:v>5.0066078176548533E-2</c:v>
                </c:pt>
                <c:pt idx="612">
                  <c:v>5.0065983931847698E-2</c:v>
                </c:pt>
                <c:pt idx="613">
                  <c:v>5.006589492305704E-2</c:v>
                </c:pt>
                <c:pt idx="614">
                  <c:v>5.0065811150160545E-2</c:v>
                </c:pt>
                <c:pt idx="615">
                  <c:v>5.0065732613143121E-2</c:v>
                </c:pt>
                <c:pt idx="616">
                  <c:v>5.006565931199064E-2</c:v>
                </c:pt>
                <c:pt idx="617">
                  <c:v>5.0065591246689904E-2</c:v>
                </c:pt>
                <c:pt idx="618">
                  <c:v>5.0065528417228652E-2</c:v>
                </c:pt>
                <c:pt idx="619">
                  <c:v>5.0065470823595588E-2</c:v>
                </c:pt>
                <c:pt idx="620">
                  <c:v>5.0065418465780331E-2</c:v>
                </c:pt>
                <c:pt idx="621">
                  <c:v>5.0065371343773465E-2</c:v>
                </c:pt>
                <c:pt idx="622">
                  <c:v>5.0065329457566497E-2</c:v>
                </c:pt>
                <c:pt idx="623">
                  <c:v>5.0065292807151905E-2</c:v>
                </c:pt>
                <c:pt idx="624">
                  <c:v>5.0065261392523076E-2</c:v>
                </c:pt>
                <c:pt idx="625">
                  <c:v>5.0065235213674356E-2</c:v>
                </c:pt>
                <c:pt idx="626">
                  <c:v>5.0065214270601038E-2</c:v>
                </c:pt>
                <c:pt idx="627">
                  <c:v>5.0065198563299343E-2</c:v>
                </c:pt>
                <c:pt idx="628">
                  <c:v>5.0065188091766459E-2</c:v>
                </c:pt>
                <c:pt idx="629">
                  <c:v>5.0065182856000492E-2</c:v>
                </c:pt>
                <c:pt idx="630">
                  <c:v>5.0065182856000492E-2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A23-A1AC-6CA021E9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663"/>
        <c:axId val="44445919"/>
      </c:scatterChart>
      <c:valAx>
        <c:axId val="444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5919"/>
        <c:crosses val="autoZero"/>
        <c:crossBetween val="midCat"/>
      </c:valAx>
      <c:valAx>
        <c:axId val="444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|f(x)|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7'!$U$54:$U$684</c:f>
              <c:numCache>
                <c:formatCode>General</c:formatCode>
                <c:ptCount val="631"/>
                <c:pt idx="0">
                  <c:v>9.1128518982182314</c:v>
                </c:pt>
                <c:pt idx="1">
                  <c:v>9.062493185041923</c:v>
                </c:pt>
                <c:pt idx="2">
                  <c:v>9.0121344739662561</c:v>
                </c:pt>
                <c:pt idx="3">
                  <c:v>8.9617757670910798</c:v>
                </c:pt>
                <c:pt idx="4">
                  <c:v>8.9114170665162487</c:v>
                </c:pt>
                <c:pt idx="5">
                  <c:v>8.8610583743416189</c:v>
                </c:pt>
                <c:pt idx="6">
                  <c:v>8.8106996926670327</c:v>
                </c:pt>
                <c:pt idx="7">
                  <c:v>8.7603410235923462</c:v>
                </c:pt>
                <c:pt idx="8">
                  <c:v>8.7099823692174088</c:v>
                </c:pt>
                <c:pt idx="9">
                  <c:v>8.659623731642073</c:v>
                </c:pt>
                <c:pt idx="10">
                  <c:v>8.6092651129661846</c:v>
                </c:pt>
                <c:pt idx="11">
                  <c:v>8.5589065152895909</c:v>
                </c:pt>
                <c:pt idx="12">
                  <c:v>8.5085479407121465</c:v>
                </c:pt>
                <c:pt idx="13">
                  <c:v>8.4581893913337005</c:v>
                </c:pt>
                <c:pt idx="14">
                  <c:v>8.4078308692540986</c:v>
                </c:pt>
                <c:pt idx="15">
                  <c:v>8.35747237657319</c:v>
                </c:pt>
                <c:pt idx="16">
                  <c:v>8.3071139153908202</c:v>
                </c:pt>
                <c:pt idx="17">
                  <c:v>8.2567554878068385</c:v>
                </c:pt>
                <c:pt idx="18">
                  <c:v>8.2063970959210923</c:v>
                </c:pt>
                <c:pt idx="19">
                  <c:v>8.1560387418334255</c:v>
                </c:pt>
                <c:pt idx="20">
                  <c:v>8.1056804276436853</c:v>
                </c:pt>
                <c:pt idx="21">
                  <c:v>8.0553221554517123</c:v>
                </c:pt>
                <c:pt idx="22">
                  <c:v>8.004963927357359</c:v>
                </c:pt>
                <c:pt idx="23">
                  <c:v>7.9546057454604675</c:v>
                </c:pt>
                <c:pt idx="24">
                  <c:v>7.9042476118608818</c:v>
                </c:pt>
                <c:pt idx="25">
                  <c:v>7.853889528658442</c:v>
                </c:pt>
                <c:pt idx="26">
                  <c:v>7.8035314979529966</c:v>
                </c:pt>
                <c:pt idx="27">
                  <c:v>7.753173521844384</c:v>
                </c:pt>
                <c:pt idx="28">
                  <c:v>7.7028156024324481</c:v>
                </c:pt>
                <c:pt idx="29">
                  <c:v>7.6524577418170319</c:v>
                </c:pt>
                <c:pt idx="30">
                  <c:v>7.6020999420979738</c:v>
                </c:pt>
                <c:pt idx="31">
                  <c:v>7.5517422053751151</c:v>
                </c:pt>
                <c:pt idx="32">
                  <c:v>7.5013845337482969</c:v>
                </c:pt>
                <c:pt idx="33">
                  <c:v>7.451026929317357</c:v>
                </c:pt>
                <c:pt idx="34">
                  <c:v>7.4006693941821364</c:v>
                </c:pt>
                <c:pt idx="35">
                  <c:v>7.3503119304424729</c:v>
                </c:pt>
                <c:pt idx="36">
                  <c:v>7.2999545401982031</c:v>
                </c:pt>
                <c:pt idx="37">
                  <c:v>7.2495972255491656</c:v>
                </c:pt>
                <c:pt idx="38">
                  <c:v>7.1992399885951981</c:v>
                </c:pt>
                <c:pt idx="39">
                  <c:v>7.1488828314361337</c:v>
                </c:pt>
                <c:pt idx="40">
                  <c:v>7.0985257561718109</c:v>
                </c:pt>
                <c:pt idx="41">
                  <c:v>7.048168764902063</c:v>
                </c:pt>
                <c:pt idx="42">
                  <c:v>6.9978118597267249</c:v>
                </c:pt>
                <c:pt idx="43">
                  <c:v>6.9474550427456299</c:v>
                </c:pt>
                <c:pt idx="44">
                  <c:v>6.8970983160586119</c:v>
                </c:pt>
                <c:pt idx="45">
                  <c:v>6.8467416817655016</c:v>
                </c:pt>
                <c:pt idx="46">
                  <c:v>6.7963851419661321</c:v>
                </c:pt>
                <c:pt idx="47">
                  <c:v>6.7460286987603357</c:v>
                </c:pt>
                <c:pt idx="48">
                  <c:v>6.6956723542479395</c:v>
                </c:pt>
                <c:pt idx="49">
                  <c:v>6.6453161105287775</c:v>
                </c:pt>
                <c:pt idx="50">
                  <c:v>6.5949599697026757</c:v>
                </c:pt>
                <c:pt idx="51">
                  <c:v>6.5446039338694639</c:v>
                </c:pt>
                <c:pt idx="52">
                  <c:v>6.4942480051289699</c:v>
                </c:pt>
                <c:pt idx="53">
                  <c:v>6.4438921855810189</c:v>
                </c:pt>
                <c:pt idx="54">
                  <c:v>6.3935364773254406</c:v>
                </c:pt>
                <c:pt idx="55">
                  <c:v>6.343180882462061</c:v>
                </c:pt>
                <c:pt idx="56">
                  <c:v>6.2928254030907018</c:v>
                </c:pt>
                <c:pt idx="57">
                  <c:v>6.2424700413111882</c:v>
                </c:pt>
                <c:pt idx="58">
                  <c:v>6.1921147992233445</c:v>
                </c:pt>
                <c:pt idx="59">
                  <c:v>6.1417596789269933</c:v>
                </c:pt>
                <c:pt idx="60">
                  <c:v>6.0914046825219561</c:v>
                </c:pt>
                <c:pt idx="61">
                  <c:v>6.0410498121080538</c:v>
                </c:pt>
                <c:pt idx="62">
                  <c:v>5.9906950697851098</c:v>
                </c:pt>
                <c:pt idx="63">
                  <c:v>5.9403404576529404</c:v>
                </c:pt>
                <c:pt idx="64">
                  <c:v>5.8899859778113663</c:v>
                </c:pt>
                <c:pt idx="65">
                  <c:v>5.839631632360204</c:v>
                </c:pt>
                <c:pt idx="66">
                  <c:v>5.7892774233992732</c:v>
                </c:pt>
                <c:pt idx="67">
                  <c:v>5.7389233530283903</c:v>
                </c:pt>
                <c:pt idx="68">
                  <c:v>5.6885694233473671</c:v>
                </c:pt>
                <c:pt idx="69">
                  <c:v>5.6382156364560228</c:v>
                </c:pt>
                <c:pt idx="70">
                  <c:v>5.587861994454169</c:v>
                </c:pt>
                <c:pt idx="71">
                  <c:v>5.5375084994416222</c:v>
                </c:pt>
                <c:pt idx="72">
                  <c:v>5.4871551535181906</c:v>
                </c:pt>
                <c:pt idx="73">
                  <c:v>5.4368019587836871</c:v>
                </c:pt>
                <c:pt idx="74">
                  <c:v>5.3864489173379244</c:v>
                </c:pt>
                <c:pt idx="75">
                  <c:v>5.3360960312807091</c:v>
                </c:pt>
                <c:pt idx="76">
                  <c:v>5.285743302711853</c:v>
                </c:pt>
                <c:pt idx="77">
                  <c:v>5.2353907337311627</c:v>
                </c:pt>
                <c:pt idx="78">
                  <c:v>5.1850383264384456</c:v>
                </c:pt>
                <c:pt idx="79">
                  <c:v>5.1346860829335075</c:v>
                </c:pt>
                <c:pt idx="80">
                  <c:v>5.084334005316153</c:v>
                </c:pt>
                <c:pt idx="81">
                  <c:v>5.0339820956861887</c:v>
                </c:pt>
                <c:pt idx="82">
                  <c:v>4.9836303561434168</c:v>
                </c:pt>
                <c:pt idx="83">
                  <c:v>4.9332787887876393</c:v>
                </c:pt>
                <c:pt idx="84">
                  <c:v>4.8829273957186583</c:v>
                </c:pt>
                <c:pt idx="85">
                  <c:v>4.8325761790362742</c:v>
                </c:pt>
                <c:pt idx="86">
                  <c:v>4.7822251408402883</c:v>
                </c:pt>
                <c:pt idx="87">
                  <c:v>4.7318742832304954</c:v>
                </c:pt>
                <c:pt idx="88">
                  <c:v>4.6815236083066978</c:v>
                </c:pt>
                <c:pt idx="89">
                  <c:v>4.6311731181686895</c:v>
                </c:pt>
                <c:pt idx="90">
                  <c:v>4.5808228149162664</c:v>
                </c:pt>
                <c:pt idx="91">
                  <c:v>4.5304727006492245</c:v>
                </c:pt>
                <c:pt idx="92">
                  <c:v>4.4801227774673569</c:v>
                </c:pt>
                <c:pt idx="93">
                  <c:v>4.429773047470456</c:v>
                </c:pt>
                <c:pt idx="94">
                  <c:v>4.3794235127583132</c:v>
                </c:pt>
                <c:pt idx="95">
                  <c:v>4.3290741754307192</c:v>
                </c:pt>
                <c:pt idx="96">
                  <c:v>4.2787250375874653</c:v>
                </c:pt>
                <c:pt idx="97">
                  <c:v>4.2283761013283376</c:v>
                </c:pt>
                <c:pt idx="98">
                  <c:v>4.178027368753126</c:v>
                </c:pt>
                <c:pt idx="99">
                  <c:v>4.1276788419616155</c:v>
                </c:pt>
                <c:pt idx="100">
                  <c:v>4.0773305230535914</c:v>
                </c:pt>
                <c:pt idx="101">
                  <c:v>4.0269824141288391</c:v>
                </c:pt>
                <c:pt idx="102">
                  <c:v>3.9766345172871409</c:v>
                </c:pt>
                <c:pt idx="103">
                  <c:v>3.9262868346282795</c:v>
                </c:pt>
                <c:pt idx="104">
                  <c:v>3.8759393682520349</c:v>
                </c:pt>
                <c:pt idx="105">
                  <c:v>3.8255921202581886</c:v>
                </c:pt>
                <c:pt idx="106">
                  <c:v>3.7752450927465175</c:v>
                </c:pt>
                <c:pt idx="107">
                  <c:v>3.7248982878168007</c:v>
                </c:pt>
                <c:pt idx="108">
                  <c:v>3.6745517075688143</c:v>
                </c:pt>
                <c:pt idx="109">
                  <c:v>3.6242053541023336</c:v>
                </c:pt>
                <c:pt idx="110">
                  <c:v>3.5738592295171325</c:v>
                </c:pt>
                <c:pt idx="111">
                  <c:v>3.5235133359129858</c:v>
                </c:pt>
                <c:pt idx="112">
                  <c:v>3.4731676753896625</c:v>
                </c:pt>
                <c:pt idx="113">
                  <c:v>3.4228222500469365</c:v>
                </c:pt>
                <c:pt idx="114">
                  <c:v>3.3724770619845748</c:v>
                </c:pt>
                <c:pt idx="115">
                  <c:v>3.3221321133023469</c:v>
                </c:pt>
                <c:pt idx="116">
                  <c:v>3.2717874061000201</c:v>
                </c:pt>
                <c:pt idx="117">
                  <c:v>3.2214429424773594</c:v>
                </c:pt>
                <c:pt idx="118">
                  <c:v>3.1710987245341302</c:v>
                </c:pt>
                <c:pt idx="119">
                  <c:v>3.1207547543700964</c:v>
                </c:pt>
                <c:pt idx="120">
                  <c:v>3.0704110340850193</c:v>
                </c:pt>
                <c:pt idx="121">
                  <c:v>3.0200675657786604</c:v>
                </c:pt>
                <c:pt idx="122">
                  <c:v>2.9697243515507799</c:v>
                </c:pt>
                <c:pt idx="123">
                  <c:v>2.9193813935011357</c:v>
                </c:pt>
                <c:pt idx="124">
                  <c:v>2.8690386937294847</c:v>
                </c:pt>
                <c:pt idx="125">
                  <c:v>2.8186962543355847</c:v>
                </c:pt>
                <c:pt idx="126">
                  <c:v>2.7683540774191888</c:v>
                </c:pt>
                <c:pt idx="127">
                  <c:v>2.7180121650800513</c:v>
                </c:pt>
                <c:pt idx="128">
                  <c:v>2.6676705194179235</c:v>
                </c:pt>
                <c:pt idx="129">
                  <c:v>2.6173291425325567</c:v>
                </c:pt>
                <c:pt idx="130">
                  <c:v>2.5669880365236994</c:v>
                </c:pt>
                <c:pt idx="131">
                  <c:v>2.5166472034911016</c:v>
                </c:pt>
                <c:pt idx="132">
                  <c:v>2.4663066455345088</c:v>
                </c:pt>
                <c:pt idx="133">
                  <c:v>2.4159663647536673</c:v>
                </c:pt>
                <c:pt idx="134">
                  <c:v>2.365626363248321</c:v>
                </c:pt>
                <c:pt idx="135">
                  <c:v>2.3152866431182129</c:v>
                </c:pt>
                <c:pt idx="136">
                  <c:v>2.2649472064630838</c:v>
                </c:pt>
                <c:pt idx="137">
                  <c:v>2.2146080553826755</c:v>
                </c:pt>
                <c:pt idx="138">
                  <c:v>2.1642691919767238</c:v>
                </c:pt>
                <c:pt idx="139">
                  <c:v>2.1139306183449693</c:v>
                </c:pt>
                <c:pt idx="140">
                  <c:v>2.0635923365871456</c:v>
                </c:pt>
                <c:pt idx="141">
                  <c:v>2.0132543488029886</c:v>
                </c:pt>
                <c:pt idx="142">
                  <c:v>1.9629166570922305</c:v>
                </c:pt>
                <c:pt idx="143">
                  <c:v>1.9125792635546039</c:v>
                </c:pt>
                <c:pt idx="144">
                  <c:v>1.8622421702898384</c:v>
                </c:pt>
                <c:pt idx="145">
                  <c:v>1.8119053793976629</c:v>
                </c:pt>
                <c:pt idx="146">
                  <c:v>1.7615688929778048</c:v>
                </c:pt>
                <c:pt idx="147">
                  <c:v>1.7112327131299907</c:v>
                </c:pt>
                <c:pt idx="148">
                  <c:v>1.6608968419539447</c:v>
                </c:pt>
                <c:pt idx="149">
                  <c:v>1.6105612815493904</c:v>
                </c:pt>
                <c:pt idx="150">
                  <c:v>1.5602260340160485</c:v>
                </c:pt>
                <c:pt idx="151">
                  <c:v>1.5098911014536398</c:v>
                </c:pt>
                <c:pt idx="152">
                  <c:v>1.4595564859618828</c:v>
                </c:pt>
                <c:pt idx="153">
                  <c:v>1.4092221896404944</c:v>
                </c:pt>
                <c:pt idx="154">
                  <c:v>1.3588882145891901</c:v>
                </c:pt>
                <c:pt idx="155">
                  <c:v>1.3085545629076842</c:v>
                </c:pt>
                <c:pt idx="156">
                  <c:v>1.2582212366956893</c:v>
                </c:pt>
                <c:pt idx="157">
                  <c:v>1.2078882380529166</c:v>
                </c:pt>
                <c:pt idx="158">
                  <c:v>1.1575555690790753</c:v>
                </c:pt>
                <c:pt idx="159">
                  <c:v>1.1072232318738739</c:v>
                </c:pt>
                <c:pt idx="160">
                  <c:v>1.056891228537018</c:v>
                </c:pt>
                <c:pt idx="161">
                  <c:v>1.0065595611682132</c:v>
                </c:pt>
                <c:pt idx="162">
                  <c:v>0.95622823186716277</c:v>
                </c:pt>
                <c:pt idx="163">
                  <c:v>0.9058972427335682</c:v>
                </c:pt>
                <c:pt idx="164">
                  <c:v>0.85556659586712935</c:v>
                </c:pt>
                <c:pt idx="165">
                  <c:v>0.80523629336754543</c:v>
                </c:pt>
                <c:pt idx="166">
                  <c:v>0.75490633733451273</c:v>
                </c:pt>
                <c:pt idx="167">
                  <c:v>0.7045767298677269</c:v>
                </c:pt>
                <c:pt idx="168">
                  <c:v>0.65424747306688169</c:v>
                </c:pt>
                <c:pt idx="169">
                  <c:v>0.60391856903166918</c:v>
                </c:pt>
                <c:pt idx="170">
                  <c:v>0.55359001986177991</c:v>
                </c:pt>
                <c:pt idx="171">
                  <c:v>0.50326182765690231</c:v>
                </c:pt>
                <c:pt idx="172">
                  <c:v>0.45293399451672378</c:v>
                </c:pt>
                <c:pt idx="173">
                  <c:v>0.40260652254092988</c:v>
                </c:pt>
                <c:pt idx="174">
                  <c:v>0.35227941382920441</c:v>
                </c:pt>
                <c:pt idx="175">
                  <c:v>0.30195267048122953</c:v>
                </c:pt>
                <c:pt idx="176">
                  <c:v>0.25162629459668578</c:v>
                </c:pt>
                <c:pt idx="177">
                  <c:v>0.20130028827525195</c:v>
                </c:pt>
                <c:pt idx="178">
                  <c:v>0.15097465361660517</c:v>
                </c:pt>
                <c:pt idx="179">
                  <c:v>0.10064939272042078</c:v>
                </c:pt>
                <c:pt idx="180">
                  <c:v>5.0324507686372491E-2</c:v>
                </c:pt>
                <c:pt idx="181">
                  <c:v>5.0324128342739465E-2</c:v>
                </c:pt>
                <c:pt idx="182">
                  <c:v>0.10064787534588747</c:v>
                </c:pt>
                <c:pt idx="183">
                  <c:v>0.15097123901348444</c:v>
                </c:pt>
                <c:pt idx="184">
                  <c:v>0.20129421734956959</c:v>
                </c:pt>
                <c:pt idx="185">
                  <c:v>0.25161680835818101</c:v>
                </c:pt>
                <c:pt idx="186">
                  <c:v>0.30193901004335555</c:v>
                </c:pt>
                <c:pt idx="187">
                  <c:v>0.35226082040912898</c:v>
                </c:pt>
                <c:pt idx="188">
                  <c:v>0.40258223745953581</c:v>
                </c:pt>
                <c:pt idx="189">
                  <c:v>0.45290325919860952</c:v>
                </c:pt>
                <c:pt idx="190">
                  <c:v>0.5032238836303824</c:v>
                </c:pt>
                <c:pt idx="191">
                  <c:v>0.55354410875888549</c:v>
                </c:pt>
                <c:pt idx="192">
                  <c:v>0.60386393258814886</c:v>
                </c:pt>
                <c:pt idx="193">
                  <c:v>0.65418335312220133</c:v>
                </c:pt>
                <c:pt idx="194">
                  <c:v>0.70450236836507063</c:v>
                </c:pt>
                <c:pt idx="195">
                  <c:v>0.75482097632078327</c:v>
                </c:pt>
                <c:pt idx="196">
                  <c:v>0.80513917499336463</c:v>
                </c:pt>
                <c:pt idx="197">
                  <c:v>0.8554569623868391</c:v>
                </c:pt>
                <c:pt idx="198">
                  <c:v>0.90577433650522998</c:v>
                </c:pt>
                <c:pt idx="199">
                  <c:v>0.95609129535255932</c:v>
                </c:pt>
                <c:pt idx="200">
                  <c:v>1.0064078369328477</c:v>
                </c:pt>
                <c:pt idx="201">
                  <c:v>1.0567239592501156</c:v>
                </c:pt>
                <c:pt idx="202">
                  <c:v>1.1070396603083814</c:v>
                </c:pt>
                <c:pt idx="203">
                  <c:v>1.1573549381116628</c:v>
                </c:pt>
                <c:pt idx="204">
                  <c:v>1.2076697906639762</c:v>
                </c:pt>
                <c:pt idx="205">
                  <c:v>1.2579842159693373</c:v>
                </c:pt>
                <c:pt idx="206">
                  <c:v>1.3082982120317606</c:v>
                </c:pt>
                <c:pt idx="207">
                  <c:v>1.3586117768552588</c:v>
                </c:pt>
                <c:pt idx="208">
                  <c:v>1.4089249084438447</c:v>
                </c:pt>
                <c:pt idx="209">
                  <c:v>1.459237604801529</c:v>
                </c:pt>
                <c:pt idx="210">
                  <c:v>1.5095498639323219</c:v>
                </c:pt>
                <c:pt idx="211">
                  <c:v>1.5598616838402326</c:v>
                </c:pt>
                <c:pt idx="212">
                  <c:v>1.6101730625292687</c:v>
                </c:pt>
                <c:pt idx="213">
                  <c:v>1.6604839980034372</c:v>
                </c:pt>
                <c:pt idx="214">
                  <c:v>1.7107944882667436</c:v>
                </c:pt>
                <c:pt idx="215">
                  <c:v>1.761104531323193</c:v>
                </c:pt>
                <c:pt idx="216">
                  <c:v>1.8114141251767888</c:v>
                </c:pt>
                <c:pt idx="217">
                  <c:v>1.8617232678315336</c:v>
                </c:pt>
                <c:pt idx="218">
                  <c:v>1.9120319572914293</c:v>
                </c:pt>
                <c:pt idx="219">
                  <c:v>1.9623401915604761</c:v>
                </c:pt>
                <c:pt idx="220">
                  <c:v>2.0126479686426735</c:v>
                </c:pt>
                <c:pt idx="221">
                  <c:v>2.06295528654202</c:v>
                </c:pt>
                <c:pt idx="222">
                  <c:v>2.1132621432625132</c:v>
                </c:pt>
                <c:pt idx="223">
                  <c:v>2.1635685368081492</c:v>
                </c:pt>
                <c:pt idx="224">
                  <c:v>2.2138744651829239</c:v>
                </c:pt>
                <c:pt idx="225">
                  <c:v>2.2641799263908311</c:v>
                </c:pt>
                <c:pt idx="226">
                  <c:v>2.3144849184358645</c:v>
                </c:pt>
                <c:pt idx="227">
                  <c:v>2.3647894393220161</c:v>
                </c:pt>
                <c:pt idx="228">
                  <c:v>2.415093487053277</c:v>
                </c:pt>
                <c:pt idx="229">
                  <c:v>2.4653970596336383</c:v>
                </c:pt>
                <c:pt idx="230">
                  <c:v>2.5157001550670888</c:v>
                </c:pt>
                <c:pt idx="231">
                  <c:v>2.566002771357617</c:v>
                </c:pt>
                <c:pt idx="232">
                  <c:v>2.6163049065092103</c:v>
                </c:pt>
                <c:pt idx="233">
                  <c:v>2.6666065585258552</c:v>
                </c:pt>
                <c:pt idx="234">
                  <c:v>2.7169077254115361</c:v>
                </c:pt>
                <c:pt idx="235">
                  <c:v>2.7672084051702388</c:v>
                </c:pt>
                <c:pt idx="236">
                  <c:v>2.8175085958059456</c:v>
                </c:pt>
                <c:pt idx="237">
                  <c:v>2.8678082953226389</c:v>
                </c:pt>
                <c:pt idx="238">
                  <c:v>2.9181075017243008</c:v>
                </c:pt>
                <c:pt idx="239">
                  <c:v>2.9684062130149114</c:v>
                </c:pt>
                <c:pt idx="240">
                  <c:v>3.0187044271984504</c:v>
                </c:pt>
                <c:pt idx="241">
                  <c:v>3.0690021422788965</c:v>
                </c:pt>
                <c:pt idx="242">
                  <c:v>3.1192993562602269</c:v>
                </c:pt>
                <c:pt idx="243">
                  <c:v>3.1695960671464181</c:v>
                </c:pt>
                <c:pt idx="244">
                  <c:v>3.2198922729414465</c:v>
                </c:pt>
                <c:pt idx="245">
                  <c:v>3.2701879716492868</c:v>
                </c:pt>
                <c:pt idx="246">
                  <c:v>3.3204831612739123</c:v>
                </c:pt>
                <c:pt idx="247">
                  <c:v>3.3707778398192958</c:v>
                </c:pt>
                <c:pt idx="248">
                  <c:v>3.4210720052894099</c:v>
                </c:pt>
                <c:pt idx="249">
                  <c:v>3.4713656556882251</c:v>
                </c:pt>
                <c:pt idx="250">
                  <c:v>3.5216587890197117</c:v>
                </c:pt>
                <c:pt idx="251">
                  <c:v>3.5719514032878386</c:v>
                </c:pt>
                <c:pt idx="252">
                  <c:v>3.6222434964965751</c:v>
                </c:pt>
                <c:pt idx="253">
                  <c:v>3.6725350666498868</c:v>
                </c:pt>
                <c:pt idx="254">
                  <c:v>3.7228261117517421</c:v>
                </c:pt>
                <c:pt idx="255">
                  <c:v>3.773116629806105</c:v>
                </c:pt>
                <c:pt idx="256">
                  <c:v>3.8234066188169407</c:v>
                </c:pt>
                <c:pt idx="257">
                  <c:v>3.8736960767882129</c:v>
                </c:pt>
                <c:pt idx="258">
                  <c:v>3.9239850017238846</c:v>
                </c:pt>
                <c:pt idx="259">
                  <c:v>3.9742733916279174</c:v>
                </c:pt>
                <c:pt idx="260">
                  <c:v>4.0245612445042731</c:v>
                </c:pt>
                <c:pt idx="261">
                  <c:v>4.0748485583569103</c:v>
                </c:pt>
                <c:pt idx="262">
                  <c:v>4.1251353311897905</c:v>
                </c:pt>
                <c:pt idx="263">
                  <c:v>4.1754215610068695</c:v>
                </c:pt>
                <c:pt idx="264">
                  <c:v>4.2257072458121065</c:v>
                </c:pt>
                <c:pt idx="265">
                  <c:v>4.2759923836094593</c:v>
                </c:pt>
                <c:pt idx="266">
                  <c:v>4.3262769724028809</c:v>
                </c:pt>
                <c:pt idx="267">
                  <c:v>4.3765610101963279</c:v>
                </c:pt>
                <c:pt idx="268">
                  <c:v>4.4268444949937553</c:v>
                </c:pt>
                <c:pt idx="269">
                  <c:v>4.4771274247991144</c:v>
                </c:pt>
                <c:pt idx="270">
                  <c:v>4.5274097976163583</c:v>
                </c:pt>
                <c:pt idx="271">
                  <c:v>4.5776916114494393</c:v>
                </c:pt>
                <c:pt idx="272">
                  <c:v>4.6279728643023068</c:v>
                </c:pt>
                <c:pt idx="273">
                  <c:v>4.6782535541789114</c:v>
                </c:pt>
                <c:pt idx="274">
                  <c:v>4.7285336790832018</c:v>
                </c:pt>
                <c:pt idx="275">
                  <c:v>4.7788132370191265</c:v>
                </c:pt>
                <c:pt idx="276">
                  <c:v>4.8290922259906326</c:v>
                </c:pt>
                <c:pt idx="277">
                  <c:v>4.8793706440016678</c:v>
                </c:pt>
                <c:pt idx="278">
                  <c:v>4.9296484890561754</c:v>
                </c:pt>
                <c:pt idx="279">
                  <c:v>4.9799257591581023</c:v>
                </c:pt>
                <c:pt idx="280">
                  <c:v>5.0302024523113928</c:v>
                </c:pt>
                <c:pt idx="281">
                  <c:v>5.0804785665199894</c:v>
                </c:pt>
                <c:pt idx="282">
                  <c:v>5.1307540997878336</c:v>
                </c:pt>
                <c:pt idx="283">
                  <c:v>5.1810290501188687</c:v>
                </c:pt>
                <c:pt idx="284">
                  <c:v>5.2313034155170355</c:v>
                </c:pt>
                <c:pt idx="285">
                  <c:v>5.2815771939862719</c:v>
                </c:pt>
                <c:pt idx="286">
                  <c:v>5.3318503835305195</c:v>
                </c:pt>
                <c:pt idx="287">
                  <c:v>5.3821229821537173</c:v>
                </c:pt>
                <c:pt idx="288">
                  <c:v>5.4323949878598006</c:v>
                </c:pt>
                <c:pt idx="289">
                  <c:v>5.4826663986527091</c:v>
                </c:pt>
                <c:pt idx="290">
                  <c:v>5.5329372125363765</c:v>
                </c:pt>
                <c:pt idx="291">
                  <c:v>5.5832074275147399</c:v>
                </c:pt>
                <c:pt idx="292">
                  <c:v>5.6334770415917319</c:v>
                </c:pt>
                <c:pt idx="293">
                  <c:v>5.6837460527712889</c:v>
                </c:pt>
                <c:pt idx="294">
                  <c:v>5.7340144590573425</c:v>
                </c:pt>
                <c:pt idx="295">
                  <c:v>5.7842822584538256</c:v>
                </c:pt>
                <c:pt idx="296">
                  <c:v>5.8345494489646699</c:v>
                </c:pt>
                <c:pt idx="297">
                  <c:v>5.8848160285938054</c:v>
                </c:pt>
                <c:pt idx="298">
                  <c:v>5.935081995345163</c:v>
                </c:pt>
                <c:pt idx="299">
                  <c:v>5.9853473472226719</c:v>
                </c:pt>
                <c:pt idx="300">
                  <c:v>6.0356120822302612</c:v>
                </c:pt>
                <c:pt idx="301">
                  <c:v>6.0858761983718574</c:v>
                </c:pt>
                <c:pt idx="302">
                  <c:v>6.1361396936513888</c:v>
                </c:pt>
                <c:pt idx="303">
                  <c:v>6.1864025660727817</c:v>
                </c:pt>
                <c:pt idx="304">
                  <c:v>6.2366648136399618</c:v>
                </c:pt>
                <c:pt idx="305">
                  <c:v>6.2869264343568538</c:v>
                </c:pt>
                <c:pt idx="306">
                  <c:v>6.3371874262273833</c:v>
                </c:pt>
                <c:pt idx="307">
                  <c:v>6.3874477872554722</c:v>
                </c:pt>
                <c:pt idx="308">
                  <c:v>6.4377075154450436</c:v>
                </c:pt>
                <c:pt idx="309">
                  <c:v>6.4879666088000212</c:v>
                </c:pt>
                <c:pt idx="310">
                  <c:v>6.5382250653243235</c:v>
                </c:pt>
                <c:pt idx="311">
                  <c:v>6.5884828830218742</c:v>
                </c:pt>
                <c:pt idx="312">
                  <c:v>6.6387400598965929</c:v>
                </c:pt>
                <c:pt idx="313">
                  <c:v>6.688996593952397</c:v>
                </c:pt>
                <c:pt idx="314">
                  <c:v>6.7392524831932068</c:v>
                </c:pt>
                <c:pt idx="315">
                  <c:v>6.7895077256229417</c:v>
                </c:pt>
                <c:pt idx="316">
                  <c:v>6.8397623192455157</c:v>
                </c:pt>
                <c:pt idx="317">
                  <c:v>6.8900162620648473</c:v>
                </c:pt>
                <c:pt idx="318">
                  <c:v>6.9402695520848541</c:v>
                </c:pt>
                <c:pt idx="319">
                  <c:v>6.9905221873094492</c:v>
                </c:pt>
                <c:pt idx="320">
                  <c:v>7.0407741657425467</c:v>
                </c:pt>
                <c:pt idx="321">
                  <c:v>7.0910254853880641</c:v>
                </c:pt>
                <c:pt idx="322">
                  <c:v>7.1412761442499111</c:v>
                </c:pt>
                <c:pt idx="323">
                  <c:v>7.1915261403320017</c:v>
                </c:pt>
                <c:pt idx="324">
                  <c:v>7.2417754716382472</c:v>
                </c:pt>
                <c:pt idx="325">
                  <c:v>7.2920241361725617</c:v>
                </c:pt>
                <c:pt idx="326">
                  <c:v>7.3422721319388531</c:v>
                </c:pt>
                <c:pt idx="327">
                  <c:v>7.3925194569410335</c:v>
                </c:pt>
                <c:pt idx="328">
                  <c:v>7.4427661091830108</c:v>
                </c:pt>
                <c:pt idx="329">
                  <c:v>7.4930120866686956</c:v>
                </c:pt>
                <c:pt idx="330">
                  <c:v>7.5432573874019946</c:v>
                </c:pt>
                <c:pt idx="331">
                  <c:v>7.5935020093868157</c:v>
                </c:pt>
                <c:pt idx="332">
                  <c:v>7.6437459506270669</c:v>
                </c:pt>
                <c:pt idx="333">
                  <c:v>7.6939892091266531</c:v>
                </c:pt>
                <c:pt idx="334">
                  <c:v>7.7442317828894822</c:v>
                </c:pt>
                <c:pt idx="335">
                  <c:v>7.7944736699194577</c:v>
                </c:pt>
                <c:pt idx="336">
                  <c:v>7.8447148682204855</c:v>
                </c:pt>
                <c:pt idx="337">
                  <c:v>7.8949553757964672</c:v>
                </c:pt>
                <c:pt idx="338">
                  <c:v>7.945195190651309</c:v>
                </c:pt>
                <c:pt idx="339">
                  <c:v>7.9954343107889123</c:v>
                </c:pt>
                <c:pt idx="340">
                  <c:v>8.0456727342131789</c:v>
                </c:pt>
                <c:pt idx="341">
                  <c:v>8.0959104589280138</c:v>
                </c:pt>
                <c:pt idx="342">
                  <c:v>8.1461474829373124</c:v>
                </c:pt>
                <c:pt idx="343">
                  <c:v>8.196383804244979</c:v>
                </c:pt>
                <c:pt idx="344">
                  <c:v>8.2466194208549126</c:v>
                </c:pt>
                <c:pt idx="345">
                  <c:v>8.2968543307710139</c:v>
                </c:pt>
                <c:pt idx="346">
                  <c:v>8.3470885319971799</c:v>
                </c:pt>
                <c:pt idx="347">
                  <c:v>8.3973220225373097</c:v>
                </c:pt>
                <c:pt idx="348">
                  <c:v>8.4475548003953005</c:v>
                </c:pt>
                <c:pt idx="349">
                  <c:v>8.4977868635750475</c:v>
                </c:pt>
                <c:pt idx="350">
                  <c:v>8.5480182100804516</c:v>
                </c:pt>
                <c:pt idx="351">
                  <c:v>8.5982488379154063</c:v>
                </c:pt>
                <c:pt idx="352">
                  <c:v>8.6484787450838052</c:v>
                </c:pt>
                <c:pt idx="353">
                  <c:v>8.6987079295895491</c:v>
                </c:pt>
                <c:pt idx="354">
                  <c:v>8.7489363894365262</c:v>
                </c:pt>
                <c:pt idx="355">
                  <c:v>8.7991641226286337</c:v>
                </c:pt>
                <c:pt idx="356">
                  <c:v>8.8493911271697634</c:v>
                </c:pt>
                <c:pt idx="357">
                  <c:v>8.8996174010638089</c:v>
                </c:pt>
                <c:pt idx="358">
                  <c:v>8.9498429423146622</c:v>
                </c:pt>
                <c:pt idx="359">
                  <c:v>9.0000677489262149</c:v>
                </c:pt>
                <c:pt idx="360">
                  <c:v>9.0502918189023607</c:v>
                </c:pt>
                <c:pt idx="361">
                  <c:v>9.1005151502469879</c:v>
                </c:pt>
                <c:pt idx="362">
                  <c:v>9.1507377409639865</c:v>
                </c:pt>
                <c:pt idx="363">
                  <c:v>9.2009595890572466</c:v>
                </c:pt>
                <c:pt idx="364">
                  <c:v>9.2511806925306601</c:v>
                </c:pt>
                <c:pt idx="365">
                  <c:v>9.3014010493881116</c:v>
                </c:pt>
                <c:pt idx="366">
                  <c:v>9.3516206576334913</c:v>
                </c:pt>
                <c:pt idx="367">
                  <c:v>9.4018395152706891</c:v>
                </c:pt>
                <c:pt idx="368">
                  <c:v>9.452057620303588</c:v>
                </c:pt>
                <c:pt idx="369">
                  <c:v>9.5022749707360799</c:v>
                </c:pt>
                <c:pt idx="370">
                  <c:v>9.5524915645720458</c:v>
                </c:pt>
                <c:pt idx="371">
                  <c:v>9.602707399815376</c:v>
                </c:pt>
                <c:pt idx="372">
                  <c:v>9.6529224744699551</c:v>
                </c:pt>
                <c:pt idx="373">
                  <c:v>9.7031367865396625</c:v>
                </c:pt>
                <c:pt idx="374">
                  <c:v>9.7533503340283918</c:v>
                </c:pt>
                <c:pt idx="375">
                  <c:v>9.8035631149400206</c:v>
                </c:pt>
                <c:pt idx="376">
                  <c:v>9.8537751272784355</c:v>
                </c:pt>
                <c:pt idx="377">
                  <c:v>9.9039863690475176</c:v>
                </c:pt>
                <c:pt idx="378">
                  <c:v>9.9541968382511534</c:v>
                </c:pt>
                <c:pt idx="379">
                  <c:v>10.004406532893219</c:v>
                </c:pt>
                <c:pt idx="380">
                  <c:v>10.0546154509776</c:v>
                </c:pt>
                <c:pt idx="381">
                  <c:v>10.104823590508181</c:v>
                </c:pt>
                <c:pt idx="382">
                  <c:v>10.155030949488836</c:v>
                </c:pt>
                <c:pt idx="383">
                  <c:v>10.205237525923451</c:v>
                </c:pt>
                <c:pt idx="384">
                  <c:v>10.255443317815903</c:v>
                </c:pt>
                <c:pt idx="385">
                  <c:v>10.305648323170072</c:v>
                </c:pt>
                <c:pt idx="386">
                  <c:v>10.35585253998984</c:v>
                </c:pt>
                <c:pt idx="387">
                  <c:v>10.406055966279082</c:v>
                </c:pt>
                <c:pt idx="388">
                  <c:v>10.456258600041682</c:v>
                </c:pt>
                <c:pt idx="389">
                  <c:v>10.506460439281511</c:v>
                </c:pt>
                <c:pt idx="390">
                  <c:v>10.556661482002452</c:v>
                </c:pt>
                <c:pt idx="391">
                  <c:v>10.606861726208381</c:v>
                </c:pt>
                <c:pt idx="392">
                  <c:v>10.657061169903173</c:v>
                </c:pt>
                <c:pt idx="393">
                  <c:v>10.707259811090706</c:v>
                </c:pt>
                <c:pt idx="394">
                  <c:v>10.757457647774858</c:v>
                </c:pt>
                <c:pt idx="395">
                  <c:v>10.807654677959501</c:v>
                </c:pt>
                <c:pt idx="396">
                  <c:v>10.857850899648515</c:v>
                </c:pt>
                <c:pt idx="397">
                  <c:v>10.908046310845769</c:v>
                </c:pt>
                <c:pt idx="398">
                  <c:v>10.958240909555142</c:v>
                </c:pt>
                <c:pt idx="399">
                  <c:v>11.008434693780508</c:v>
                </c:pt>
                <c:pt idx="400">
                  <c:v>11.058627661525739</c:v>
                </c:pt>
                <c:pt idx="401">
                  <c:v>11.10881981079471</c:v>
                </c:pt>
                <c:pt idx="402">
                  <c:v>11.159011139591293</c:v>
                </c:pt>
                <c:pt idx="403">
                  <c:v>11.209201645919363</c:v>
                </c:pt>
                <c:pt idx="404">
                  <c:v>11.259391327782788</c:v>
                </c:pt>
                <c:pt idx="405">
                  <c:v>11.309580183185446</c:v>
                </c:pt>
                <c:pt idx="406">
                  <c:v>11.359768210131206</c:v>
                </c:pt>
                <c:pt idx="407">
                  <c:v>11.409955406623938</c:v>
                </c:pt>
                <c:pt idx="408">
                  <c:v>11.460141770667514</c:v>
                </c:pt>
                <c:pt idx="409">
                  <c:v>11.510327300265805</c:v>
                </c:pt>
                <c:pt idx="410">
                  <c:v>11.560511993422685</c:v>
                </c:pt>
                <c:pt idx="411">
                  <c:v>11.610695848142019</c:v>
                </c:pt>
                <c:pt idx="412">
                  <c:v>11.660878862427678</c:v>
                </c:pt>
                <c:pt idx="413">
                  <c:v>11.711061034283535</c:v>
                </c:pt>
                <c:pt idx="414">
                  <c:v>11.761242361713453</c:v>
                </c:pt>
                <c:pt idx="415">
                  <c:v>11.811422842721306</c:v>
                </c:pt>
                <c:pt idx="416">
                  <c:v>11.861602475310963</c:v>
                </c:pt>
                <c:pt idx="417">
                  <c:v>11.91178125748629</c:v>
                </c:pt>
                <c:pt idx="418">
                  <c:v>11.961959187251153</c:v>
                </c:pt>
                <c:pt idx="419">
                  <c:v>12.012136262609426</c:v>
                </c:pt>
                <c:pt idx="420">
                  <c:v>12.062312481564973</c:v>
                </c:pt>
                <c:pt idx="421">
                  <c:v>12.112487842121658</c:v>
                </c:pt>
                <c:pt idx="422">
                  <c:v>12.162662342283353</c:v>
                </c:pt>
                <c:pt idx="423">
                  <c:v>12.212835980053923</c:v>
                </c:pt>
                <c:pt idx="424">
                  <c:v>12.263008753437232</c:v>
                </c:pt>
                <c:pt idx="425">
                  <c:v>12.313180660437148</c:v>
                </c:pt>
                <c:pt idx="426">
                  <c:v>12.363351699057537</c:v>
                </c:pt>
                <c:pt idx="427">
                  <c:v>12.413521867302265</c:v>
                </c:pt>
                <c:pt idx="428">
                  <c:v>12.463691163175197</c:v>
                </c:pt>
                <c:pt idx="429">
                  <c:v>12.513859584680198</c:v>
                </c:pt>
                <c:pt idx="430">
                  <c:v>12.564027129821131</c:v>
                </c:pt>
                <c:pt idx="431">
                  <c:v>12.61419379660186</c:v>
                </c:pt>
                <c:pt idx="432">
                  <c:v>12.664359583026256</c:v>
                </c:pt>
                <c:pt idx="433">
                  <c:v>12.714524487098176</c:v>
                </c:pt>
                <c:pt idx="434">
                  <c:v>12.764688506821487</c:v>
                </c:pt>
                <c:pt idx="435">
                  <c:v>12.81485164020005</c:v>
                </c:pt>
                <c:pt idx="436">
                  <c:v>12.865013885237733</c:v>
                </c:pt>
                <c:pt idx="437">
                  <c:v>12.915175239938396</c:v>
                </c:pt>
                <c:pt idx="438">
                  <c:v>12.965335702305902</c:v>
                </c:pt>
                <c:pt idx="439">
                  <c:v>13.015495270344113</c:v>
                </c:pt>
                <c:pt idx="440">
                  <c:v>13.065653942056894</c:v>
                </c:pt>
                <c:pt idx="441">
                  <c:v>13.115811715448105</c:v>
                </c:pt>
                <c:pt idx="442">
                  <c:v>13.16596858852161</c:v>
                </c:pt>
                <c:pt idx="443">
                  <c:v>13.216124559281271</c:v>
                </c:pt>
                <c:pt idx="444">
                  <c:v>13.266279625730949</c:v>
                </c:pt>
                <c:pt idx="445">
                  <c:v>13.316433785874503</c:v>
                </c:pt>
                <c:pt idx="446">
                  <c:v>13.366587037715799</c:v>
                </c:pt>
                <c:pt idx="447">
                  <c:v>13.416739379258694</c:v>
                </c:pt>
                <c:pt idx="448">
                  <c:v>13.466890808507053</c:v>
                </c:pt>
                <c:pt idx="449">
                  <c:v>13.517041323464733</c:v>
                </c:pt>
                <c:pt idx="450">
                  <c:v>13.567190895119511</c:v>
                </c:pt>
                <c:pt idx="451">
                  <c:v>13.617339528711483</c:v>
                </c:pt>
                <c:pt idx="452">
                  <c:v>13.667487229480866</c:v>
                </c:pt>
                <c:pt idx="453">
                  <c:v>13.717634002667987</c:v>
                </c:pt>
                <c:pt idx="454">
                  <c:v>13.767779853513293</c:v>
                </c:pt>
                <c:pt idx="455">
                  <c:v>13.817924787257333</c:v>
                </c:pt>
                <c:pt idx="456">
                  <c:v>13.868068809140766</c:v>
                </c:pt>
                <c:pt idx="457">
                  <c:v>13.918211924404345</c:v>
                </c:pt>
                <c:pt idx="458">
                  <c:v>13.968354138288923</c:v>
                </c:pt>
                <c:pt idx="459">
                  <c:v>14.018495456035447</c:v>
                </c:pt>
                <c:pt idx="460">
                  <c:v>14.06863588288495</c:v>
                </c:pt>
                <c:pt idx="461">
                  <c:v>14.118775424078555</c:v>
                </c:pt>
                <c:pt idx="462">
                  <c:v>14.168914084857457</c:v>
                </c:pt>
                <c:pt idx="463">
                  <c:v>14.219051870462945</c:v>
                </c:pt>
                <c:pt idx="464">
                  <c:v>14.269188786136375</c:v>
                </c:pt>
                <c:pt idx="465">
                  <c:v>14.319324837119174</c:v>
                </c:pt>
                <c:pt idx="466">
                  <c:v>14.369460028652847</c:v>
                </c:pt>
                <c:pt idx="467">
                  <c:v>14.419594365978959</c:v>
                </c:pt>
                <c:pt idx="468">
                  <c:v>14.469727854339139</c:v>
                </c:pt>
                <c:pt idx="469">
                  <c:v>14.519860498975076</c:v>
                </c:pt>
                <c:pt idx="470">
                  <c:v>14.569992305128523</c:v>
                </c:pt>
                <c:pt idx="471">
                  <c:v>14.620123278041284</c:v>
                </c:pt>
                <c:pt idx="472">
                  <c:v>14.670253422955213</c:v>
                </c:pt>
                <c:pt idx="473">
                  <c:v>14.720382745112223</c:v>
                </c:pt>
                <c:pt idx="474">
                  <c:v>14.770511249754264</c:v>
                </c:pt>
                <c:pt idx="475">
                  <c:v>14.820638942123336</c:v>
                </c:pt>
                <c:pt idx="476">
                  <c:v>14.870765827461486</c:v>
                </c:pt>
                <c:pt idx="477">
                  <c:v>14.920891911010795</c:v>
                </c:pt>
                <c:pt idx="478">
                  <c:v>14.971017198013383</c:v>
                </c:pt>
                <c:pt idx="479">
                  <c:v>15.021141693711407</c:v>
                </c:pt>
                <c:pt idx="480">
                  <c:v>15.071265403347059</c:v>
                </c:pt>
                <c:pt idx="481">
                  <c:v>15.121388332162562</c:v>
                </c:pt>
                <c:pt idx="482">
                  <c:v>15.171510485400168</c:v>
                </c:pt>
                <c:pt idx="483">
                  <c:v>15.221631868302158</c:v>
                </c:pt>
                <c:pt idx="484">
                  <c:v>15.271752486110833</c:v>
                </c:pt>
                <c:pt idx="485">
                  <c:v>15.321872344068524</c:v>
                </c:pt>
                <c:pt idx="486">
                  <c:v>15.371991447417582</c:v>
                </c:pt>
                <c:pt idx="487">
                  <c:v>15.422109801400376</c:v>
                </c:pt>
                <c:pt idx="488">
                  <c:v>15.472227411259297</c:v>
                </c:pt>
                <c:pt idx="489">
                  <c:v>15.522344282236746</c:v>
                </c:pt>
                <c:pt idx="490">
                  <c:v>15.572460419575149</c:v>
                </c:pt>
                <c:pt idx="491">
                  <c:v>15.622575828516931</c:v>
                </c:pt>
                <c:pt idx="492">
                  <c:v>15.672690514304543</c:v>
                </c:pt>
                <c:pt idx="493">
                  <c:v>15.722804482180438</c:v>
                </c:pt>
                <c:pt idx="494">
                  <c:v>15.772917737387075</c:v>
                </c:pt>
                <c:pt idx="495">
                  <c:v>15.823030285166928</c:v>
                </c:pt>
                <c:pt idx="496">
                  <c:v>15.873142130762469</c:v>
                </c:pt>
                <c:pt idx="497">
                  <c:v>15.92325327941618</c:v>
                </c:pt>
                <c:pt idx="498">
                  <c:v>15.973363736370539</c:v>
                </c:pt>
                <c:pt idx="499">
                  <c:v>16.023473506868033</c:v>
                </c:pt>
                <c:pt idx="500">
                  <c:v>16.073582596151141</c:v>
                </c:pt>
                <c:pt idx="501">
                  <c:v>16.123691009462348</c:v>
                </c:pt>
                <c:pt idx="502">
                  <c:v>16.173798752044135</c:v>
                </c:pt>
                <c:pt idx="503">
                  <c:v>16.223905829138978</c:v>
                </c:pt>
                <c:pt idx="504">
                  <c:v>16.274012245989343</c:v>
                </c:pt>
                <c:pt idx="505">
                  <c:v>16.324118007837697</c:v>
                </c:pt>
                <c:pt idx="506">
                  <c:v>16.374223119926505</c:v>
                </c:pt>
                <c:pt idx="507">
                  <c:v>16.424327587498208</c:v>
                </c:pt>
                <c:pt idx="508">
                  <c:v>16.474431415795248</c:v>
                </c:pt>
                <c:pt idx="509">
                  <c:v>16.524534610060059</c:v>
                </c:pt>
                <c:pt idx="510">
                  <c:v>16.574637175535063</c:v>
                </c:pt>
                <c:pt idx="511">
                  <c:v>16.624739117462656</c:v>
                </c:pt>
                <c:pt idx="512">
                  <c:v>16.674840441085241</c:v>
                </c:pt>
                <c:pt idx="513">
                  <c:v>16.724941151645197</c:v>
                </c:pt>
                <c:pt idx="514">
                  <c:v>16.775041254384888</c:v>
                </c:pt>
                <c:pt idx="515">
                  <c:v>16.825140754546659</c:v>
                </c:pt>
                <c:pt idx="516">
                  <c:v>16.875239657372848</c:v>
                </c:pt>
                <c:pt idx="517">
                  <c:v>16.925337968105769</c:v>
                </c:pt>
                <c:pt idx="518">
                  <c:v>16.975435691987713</c:v>
                </c:pt>
                <c:pt idx="519">
                  <c:v>17.025532834260961</c:v>
                </c:pt>
                <c:pt idx="520">
                  <c:v>17.075629400167777</c:v>
                </c:pt>
                <c:pt idx="521">
                  <c:v>17.125725394950397</c:v>
                </c:pt>
                <c:pt idx="522">
                  <c:v>17.17582082385103</c:v>
                </c:pt>
                <c:pt idx="523">
                  <c:v>17.225915692111876</c:v>
                </c:pt>
                <c:pt idx="524">
                  <c:v>17.276010004975102</c:v>
                </c:pt>
                <c:pt idx="525">
                  <c:v>17.326103767682863</c:v>
                </c:pt>
                <c:pt idx="526">
                  <c:v>17.376196985477279</c:v>
                </c:pt>
                <c:pt idx="527">
                  <c:v>17.42628966360045</c:v>
                </c:pt>
                <c:pt idx="528">
                  <c:v>17.476381807294462</c:v>
                </c:pt>
                <c:pt idx="529">
                  <c:v>17.526473421801352</c:v>
                </c:pt>
                <c:pt idx="530">
                  <c:v>17.576564512363156</c:v>
                </c:pt>
                <c:pt idx="531">
                  <c:v>17.626655084221859</c:v>
                </c:pt>
                <c:pt idx="532">
                  <c:v>17.676745142619442</c:v>
                </c:pt>
                <c:pt idx="533">
                  <c:v>17.726834692797844</c:v>
                </c:pt>
                <c:pt idx="534">
                  <c:v>17.776923739998978</c:v>
                </c:pt>
                <c:pt idx="535">
                  <c:v>17.827012289464733</c:v>
                </c:pt>
                <c:pt idx="536">
                  <c:v>17.877100346436968</c:v>
                </c:pt>
                <c:pt idx="537">
                  <c:v>17.927187916157507</c:v>
                </c:pt>
                <c:pt idx="538">
                  <c:v>17.977275003868154</c:v>
                </c:pt>
                <c:pt idx="539">
                  <c:v>18.027361614810669</c:v>
                </c:pt>
                <c:pt idx="540">
                  <c:v>18.0774477542268</c:v>
                </c:pt>
                <c:pt idx="541">
                  <c:v>18.127533427358244</c:v>
                </c:pt>
                <c:pt idx="542">
                  <c:v>18.177618639446681</c:v>
                </c:pt>
                <c:pt idx="543">
                  <c:v>18.227703395733755</c:v>
                </c:pt>
                <c:pt idx="544">
                  <c:v>18.277787701461079</c:v>
                </c:pt>
                <c:pt idx="545">
                  <c:v>18.327871561870232</c:v>
                </c:pt>
                <c:pt idx="546">
                  <c:v>18.377954982202759</c:v>
                </c:pt>
                <c:pt idx="547">
                  <c:v>18.428037967700178</c:v>
                </c:pt>
                <c:pt idx="548">
                  <c:v>18.478120523603966</c:v>
                </c:pt>
                <c:pt idx="549">
                  <c:v>18.528202655155578</c:v>
                </c:pt>
                <c:pt idx="550">
                  <c:v>18.578284367596424</c:v>
                </c:pt>
                <c:pt idx="551">
                  <c:v>18.628365666167891</c:v>
                </c:pt>
                <c:pt idx="552">
                  <c:v>18.678446556111314</c:v>
                </c:pt>
                <c:pt idx="553">
                  <c:v>18.728527042668016</c:v>
                </c:pt>
                <c:pt idx="554">
                  <c:v>18.778607131079273</c:v>
                </c:pt>
                <c:pt idx="555">
                  <c:v>18.828686826586335</c:v>
                </c:pt>
                <c:pt idx="556">
                  <c:v>18.878766134430403</c:v>
                </c:pt>
                <c:pt idx="557">
                  <c:v>18.928845059852655</c:v>
                </c:pt>
                <c:pt idx="558">
                  <c:v>18.978923608094227</c:v>
                </c:pt>
                <c:pt idx="559">
                  <c:v>19.029001784396225</c:v>
                </c:pt>
                <c:pt idx="560">
                  <c:v>19.079079593999722</c:v>
                </c:pt>
                <c:pt idx="561">
                  <c:v>19.129157042145746</c:v>
                </c:pt>
                <c:pt idx="562">
                  <c:v>19.179234134075301</c:v>
                </c:pt>
                <c:pt idx="563">
                  <c:v>19.229310875029345</c:v>
                </c:pt>
                <c:pt idx="564">
                  <c:v>19.279387270248812</c:v>
                </c:pt>
                <c:pt idx="565">
                  <c:v>19.329463324974579</c:v>
                </c:pt>
                <c:pt idx="566">
                  <c:v>19.379539044447512</c:v>
                </c:pt>
                <c:pt idx="567">
                  <c:v>19.42961443390843</c:v>
                </c:pt>
                <c:pt idx="568">
                  <c:v>19.479689498598116</c:v>
                </c:pt>
                <c:pt idx="569">
                  <c:v>19.529764243757313</c:v>
                </c:pt>
                <c:pt idx="570">
                  <c:v>19.579838674626743</c:v>
                </c:pt>
                <c:pt idx="571">
                  <c:v>19.629912796447069</c:v>
                </c:pt>
                <c:pt idx="572">
                  <c:v>19.679986614458933</c:v>
                </c:pt>
                <c:pt idx="573">
                  <c:v>19.730060133902946</c:v>
                </c:pt>
                <c:pt idx="574">
                  <c:v>19.780133360019672</c:v>
                </c:pt>
                <c:pt idx="575">
                  <c:v>19.830206298049639</c:v>
                </c:pt>
                <c:pt idx="576">
                  <c:v>19.880278953233343</c:v>
                </c:pt>
                <c:pt idx="577">
                  <c:v>19.930351330811249</c:v>
                </c:pt>
                <c:pt idx="578">
                  <c:v>19.980423436023774</c:v>
                </c:pt>
                <c:pt idx="579">
                  <c:v>20.030495274111306</c:v>
                </c:pt>
                <c:pt idx="580">
                  <c:v>20.080566850314195</c:v>
                </c:pt>
                <c:pt idx="581">
                  <c:v>20.130638169872761</c:v>
                </c:pt>
                <c:pt idx="582">
                  <c:v>20.180709238027283</c:v>
                </c:pt>
                <c:pt idx="583">
                  <c:v>20.230780060018002</c:v>
                </c:pt>
                <c:pt idx="584">
                  <c:v>20.280850641085131</c:v>
                </c:pt>
                <c:pt idx="585">
                  <c:v>20.33092098646884</c:v>
                </c:pt>
                <c:pt idx="586">
                  <c:v>20.380991101409265</c:v>
                </c:pt>
                <c:pt idx="587">
                  <c:v>20.431060991146509</c:v>
                </c:pt>
                <c:pt idx="588">
                  <c:v>20.481130660920641</c:v>
                </c:pt>
                <c:pt idx="589">
                  <c:v>20.531200115971693</c:v>
                </c:pt>
                <c:pt idx="590">
                  <c:v>20.581269361539658</c:v>
                </c:pt>
                <c:pt idx="591">
                  <c:v>20.6313384028645</c:v>
                </c:pt>
                <c:pt idx="592">
                  <c:v>20.681407245186143</c:v>
                </c:pt>
                <c:pt idx="593">
                  <c:v>20.731475893744481</c:v>
                </c:pt>
                <c:pt idx="594">
                  <c:v>20.781544353779374</c:v>
                </c:pt>
                <c:pt idx="595">
                  <c:v>20.831612630530643</c:v>
                </c:pt>
                <c:pt idx="596">
                  <c:v>20.881680729238074</c:v>
                </c:pt>
                <c:pt idx="597">
                  <c:v>20.931748655141423</c:v>
                </c:pt>
                <c:pt idx="598">
                  <c:v>20.981816413480413</c:v>
                </c:pt>
                <c:pt idx="599">
                  <c:v>21.031884009494728</c:v>
                </c:pt>
                <c:pt idx="600">
                  <c:v>21.081951448424025</c:v>
                </c:pt>
                <c:pt idx="601">
                  <c:v>21.132018735507916</c:v>
                </c:pt>
                <c:pt idx="602">
                  <c:v>21.182085875985997</c:v>
                </c:pt>
                <c:pt idx="603">
                  <c:v>21.232152875097814</c:v>
                </c:pt>
                <c:pt idx="604">
                  <c:v>21.282219738082894</c:v>
                </c:pt>
                <c:pt idx="605">
                  <c:v>21.332286470180719</c:v>
                </c:pt>
                <c:pt idx="606">
                  <c:v>21.382353076630746</c:v>
                </c:pt>
                <c:pt idx="607">
                  <c:v>21.432419562672393</c:v>
                </c:pt>
                <c:pt idx="608">
                  <c:v>21.48248593354506</c:v>
                </c:pt>
                <c:pt idx="609">
                  <c:v>21.532552194488105</c:v>
                </c:pt>
                <c:pt idx="610">
                  <c:v>21.582618350740844</c:v>
                </c:pt>
                <c:pt idx="611">
                  <c:v>21.63268440754258</c:v>
                </c:pt>
                <c:pt idx="612">
                  <c:v>21.682750370132581</c:v>
                </c:pt>
                <c:pt idx="613">
                  <c:v>21.732816243750076</c:v>
                </c:pt>
                <c:pt idx="614">
                  <c:v>21.782882033634266</c:v>
                </c:pt>
                <c:pt idx="615">
                  <c:v>21.832947745024324</c:v>
                </c:pt>
                <c:pt idx="616">
                  <c:v>21.883013383159394</c:v>
                </c:pt>
                <c:pt idx="617">
                  <c:v>21.933078953278585</c:v>
                </c:pt>
                <c:pt idx="618">
                  <c:v>21.983144460620981</c:v>
                </c:pt>
                <c:pt idx="619">
                  <c:v>22.033209910425629</c:v>
                </c:pt>
                <c:pt idx="620">
                  <c:v>22.083275307931554</c:v>
                </c:pt>
                <c:pt idx="621">
                  <c:v>22.133340658377751</c:v>
                </c:pt>
                <c:pt idx="622">
                  <c:v>22.183405967003186</c:v>
                </c:pt>
                <c:pt idx="623">
                  <c:v>22.233471239046789</c:v>
                </c:pt>
                <c:pt idx="624">
                  <c:v>22.283536479747475</c:v>
                </c:pt>
                <c:pt idx="625">
                  <c:v>22.333601694344118</c:v>
                </c:pt>
                <c:pt idx="626">
                  <c:v>22.383666888075574</c:v>
                </c:pt>
                <c:pt idx="627">
                  <c:v>22.433732066180667</c:v>
                </c:pt>
                <c:pt idx="628">
                  <c:v>22.483797233898191</c:v>
                </c:pt>
                <c:pt idx="629">
                  <c:v>22.533862396466922</c:v>
                </c:pt>
                <c:pt idx="630">
                  <c:v>22.583927559125598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1C6-ACED-CD2D6804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6671"/>
        <c:axId val="2132297919"/>
      </c:scatterChart>
      <c:valAx>
        <c:axId val="213229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7919"/>
        <c:crosses val="autoZero"/>
        <c:crossBetween val="midCat"/>
      </c:valAx>
      <c:valAx>
        <c:axId val="21322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7'!$O$54:$O$684</c:f>
              <c:numCache>
                <c:formatCode>0.00E+00</c:formatCode>
                <c:ptCount val="631"/>
                <c:pt idx="0">
                  <c:v>-6.0000000000000001E-3</c:v>
                </c:pt>
                <c:pt idx="1">
                  <c:v>-5.9999992624421008E-3</c:v>
                </c:pt>
                <c:pt idx="2">
                  <c:v>-5.9999977873263031E-3</c:v>
                </c:pt>
                <c:pt idx="3">
                  <c:v>-5.9999955746526069E-3</c:v>
                </c:pt>
                <c:pt idx="4">
                  <c:v>-5.9999926244210106E-3</c:v>
                </c:pt>
                <c:pt idx="5">
                  <c:v>-5.9999889366315158E-3</c:v>
                </c:pt>
                <c:pt idx="6">
                  <c:v>-5.9999845112841226E-3</c:v>
                </c:pt>
                <c:pt idx="7">
                  <c:v>-5.99997934837883E-3</c:v>
                </c:pt>
                <c:pt idx="8">
                  <c:v>-5.9999734479156391E-3</c:v>
                </c:pt>
                <c:pt idx="9">
                  <c:v>-5.9999668098945479E-3</c:v>
                </c:pt>
                <c:pt idx="10">
                  <c:v>-5.9999594343155592E-3</c:v>
                </c:pt>
                <c:pt idx="11">
                  <c:v>-5.9999513211786712E-3</c:v>
                </c:pt>
                <c:pt idx="12">
                  <c:v>-5.9999424704838839E-3</c:v>
                </c:pt>
                <c:pt idx="13">
                  <c:v>-5.9999328822311973E-3</c:v>
                </c:pt>
                <c:pt idx="14">
                  <c:v>-5.9999225564206123E-3</c:v>
                </c:pt>
                <c:pt idx="15">
                  <c:v>-5.9999114930521288E-3</c:v>
                </c:pt>
                <c:pt idx="16">
                  <c:v>-5.999899692125746E-3</c:v>
                </c:pt>
                <c:pt idx="17">
                  <c:v>-5.9998871536414639E-3</c:v>
                </c:pt>
                <c:pt idx="18">
                  <c:v>-5.9998738775992834E-3</c:v>
                </c:pt>
                <c:pt idx="19">
                  <c:v>-5.9998598639992035E-3</c:v>
                </c:pt>
                <c:pt idx="20">
                  <c:v>-5.9998451128412253E-3</c:v>
                </c:pt>
                <c:pt idx="21">
                  <c:v>-5.9998296241253477E-3</c:v>
                </c:pt>
                <c:pt idx="22">
                  <c:v>-5.9998133978515708E-3</c:v>
                </c:pt>
                <c:pt idx="23">
                  <c:v>-5.9997964340198955E-3</c:v>
                </c:pt>
                <c:pt idx="24">
                  <c:v>-5.9997787326303217E-3</c:v>
                </c:pt>
                <c:pt idx="25">
                  <c:v>-5.9997602936828487E-3</c:v>
                </c:pt>
                <c:pt idx="26">
                  <c:v>-5.9997411171774763E-3</c:v>
                </c:pt>
                <c:pt idx="27">
                  <c:v>-5.9997212031142055E-3</c:v>
                </c:pt>
                <c:pt idx="28">
                  <c:v>-5.9997005514930354E-3</c:v>
                </c:pt>
                <c:pt idx="29">
                  <c:v>-5.999679162313966E-3</c:v>
                </c:pt>
                <c:pt idx="30">
                  <c:v>-5.9996570355769982E-3</c:v>
                </c:pt>
                <c:pt idx="31">
                  <c:v>-5.9996341712821319E-3</c:v>
                </c:pt>
                <c:pt idx="32">
                  <c:v>-5.9996105694293655E-3</c:v>
                </c:pt>
                <c:pt idx="33">
                  <c:v>-5.9995862300187015E-3</c:v>
                </c:pt>
                <c:pt idx="34">
                  <c:v>-5.9995611530501373E-3</c:v>
                </c:pt>
                <c:pt idx="35">
                  <c:v>-5.9995353385236755E-3</c:v>
                </c:pt>
                <c:pt idx="36">
                  <c:v>-5.9995087864393136E-3</c:v>
                </c:pt>
                <c:pt idx="37">
                  <c:v>-5.9994814967970532E-3</c:v>
                </c:pt>
                <c:pt idx="38">
                  <c:v>-5.9994534695968944E-3</c:v>
                </c:pt>
                <c:pt idx="39">
                  <c:v>-5.9994247048388355E-3</c:v>
                </c:pt>
                <c:pt idx="40">
                  <c:v>-5.9993952025228789E-3</c:v>
                </c:pt>
                <c:pt idx="41">
                  <c:v>-5.9993649626490222E-3</c:v>
                </c:pt>
                <c:pt idx="42">
                  <c:v>-5.9993339852172679E-3</c:v>
                </c:pt>
                <c:pt idx="43">
                  <c:v>-5.9993022702276135E-3</c:v>
                </c:pt>
                <c:pt idx="44">
                  <c:v>-5.9992698176800606E-3</c:v>
                </c:pt>
                <c:pt idx="45">
                  <c:v>-5.9992366275746093E-3</c:v>
                </c:pt>
                <c:pt idx="46">
                  <c:v>-5.9992026999112586E-3</c:v>
                </c:pt>
                <c:pt idx="47">
                  <c:v>-5.9991680346900087E-3</c:v>
                </c:pt>
                <c:pt idx="48">
                  <c:v>-5.9991326319108603E-3</c:v>
                </c:pt>
                <c:pt idx="49">
                  <c:v>-5.9990964915738127E-3</c:v>
                </c:pt>
                <c:pt idx="50">
                  <c:v>-5.9990596136788666E-3</c:v>
                </c:pt>
                <c:pt idx="51">
                  <c:v>-5.9990219982260212E-3</c:v>
                </c:pt>
                <c:pt idx="52">
                  <c:v>-5.9989836452152764E-3</c:v>
                </c:pt>
                <c:pt idx="53">
                  <c:v>-5.9989445546466333E-3</c:v>
                </c:pt>
                <c:pt idx="54">
                  <c:v>-5.9989047265200908E-3</c:v>
                </c:pt>
                <c:pt idx="55">
                  <c:v>-5.9988641608356499E-3</c:v>
                </c:pt>
                <c:pt idx="56">
                  <c:v>-5.9988228575933097E-3</c:v>
                </c:pt>
                <c:pt idx="57">
                  <c:v>-5.9987808167930711E-3</c:v>
                </c:pt>
                <c:pt idx="58">
                  <c:v>-5.9987380384349332E-3</c:v>
                </c:pt>
                <c:pt idx="59">
                  <c:v>-5.9986945225188968E-3</c:v>
                </c:pt>
                <c:pt idx="60">
                  <c:v>-5.9986502690449611E-3</c:v>
                </c:pt>
                <c:pt idx="61">
                  <c:v>-5.9986052780131261E-3</c:v>
                </c:pt>
                <c:pt idx="62">
                  <c:v>-5.9985595494233927E-3</c:v>
                </c:pt>
                <c:pt idx="63">
                  <c:v>-5.99851308327576E-3</c:v>
                </c:pt>
                <c:pt idx="64">
                  <c:v>-5.9984658795702289E-3</c:v>
                </c:pt>
                <c:pt idx="65">
                  <c:v>-5.9984179383067984E-3</c:v>
                </c:pt>
                <c:pt idx="66">
                  <c:v>-5.9983692594854686E-3</c:v>
                </c:pt>
                <c:pt idx="67">
                  <c:v>-5.9983198431062404E-3</c:v>
                </c:pt>
                <c:pt idx="68">
                  <c:v>-5.9982696891691138E-3</c:v>
                </c:pt>
                <c:pt idx="69">
                  <c:v>-5.9982187976740878E-3</c:v>
                </c:pt>
                <c:pt idx="70">
                  <c:v>-5.9981671686211626E-3</c:v>
                </c:pt>
                <c:pt idx="71">
                  <c:v>-5.9981148020103389E-3</c:v>
                </c:pt>
                <c:pt idx="72">
                  <c:v>-5.9980616978416159E-3</c:v>
                </c:pt>
                <c:pt idx="73">
                  <c:v>-5.9980078561149936E-3</c:v>
                </c:pt>
                <c:pt idx="74">
                  <c:v>-5.9979532768304729E-3</c:v>
                </c:pt>
                <c:pt idx="75">
                  <c:v>-5.9978979599880538E-3</c:v>
                </c:pt>
                <c:pt idx="76">
                  <c:v>-5.9978419055877353E-3</c:v>
                </c:pt>
                <c:pt idx="77">
                  <c:v>-5.9977851136295175E-3</c:v>
                </c:pt>
                <c:pt idx="78">
                  <c:v>-5.9977275841134013E-3</c:v>
                </c:pt>
                <c:pt idx="79">
                  <c:v>-5.9976693170393858E-3</c:v>
                </c:pt>
                <c:pt idx="80">
                  <c:v>-5.997610312407471E-3</c:v>
                </c:pt>
                <c:pt idx="81">
                  <c:v>-5.9975505702176586E-3</c:v>
                </c:pt>
                <c:pt idx="82">
                  <c:v>-5.9974900904699461E-3</c:v>
                </c:pt>
                <c:pt idx="83">
                  <c:v>-5.9974288731643351E-3</c:v>
                </c:pt>
                <c:pt idx="84">
                  <c:v>-5.9973669183008248E-3</c:v>
                </c:pt>
                <c:pt idx="85">
                  <c:v>-5.997304225879416E-3</c:v>
                </c:pt>
                <c:pt idx="86">
                  <c:v>-5.997240795900108E-3</c:v>
                </c:pt>
                <c:pt idx="87">
                  <c:v>-5.9971766283629015E-3</c:v>
                </c:pt>
                <c:pt idx="88">
                  <c:v>-5.9971117232677958E-3</c:v>
                </c:pt>
                <c:pt idx="89">
                  <c:v>-5.9970460806147907E-3</c:v>
                </c:pt>
                <c:pt idx="90">
                  <c:v>-5.9969797004038872E-3</c:v>
                </c:pt>
                <c:pt idx="91">
                  <c:v>-5.9969125826350852E-3</c:v>
                </c:pt>
                <c:pt idx="92">
                  <c:v>-5.9968447273083831E-3</c:v>
                </c:pt>
                <c:pt idx="93">
                  <c:v>-5.9967761344237834E-3</c:v>
                </c:pt>
                <c:pt idx="94">
                  <c:v>-5.9967068039812835E-3</c:v>
                </c:pt>
                <c:pt idx="95">
                  <c:v>-5.9966367359808852E-3</c:v>
                </c:pt>
                <c:pt idx="96">
                  <c:v>-5.9965659304225885E-3</c:v>
                </c:pt>
                <c:pt idx="97">
                  <c:v>-5.9964943873063925E-3</c:v>
                </c:pt>
                <c:pt idx="98">
                  <c:v>-5.9964221066322971E-3</c:v>
                </c:pt>
                <c:pt idx="99">
                  <c:v>-5.9963490884003033E-3</c:v>
                </c:pt>
                <c:pt idx="100">
                  <c:v>-5.9962753326104103E-3</c:v>
                </c:pt>
                <c:pt idx="101">
                  <c:v>-5.9962008392626187E-3</c:v>
                </c:pt>
                <c:pt idx="102">
                  <c:v>-5.9961256083569279E-3</c:v>
                </c:pt>
                <c:pt idx="103">
                  <c:v>-5.9960496398933387E-3</c:v>
                </c:pt>
                <c:pt idx="104">
                  <c:v>-5.9959729338718501E-3</c:v>
                </c:pt>
                <c:pt idx="105">
                  <c:v>-5.9958954902924622E-3</c:v>
                </c:pt>
                <c:pt idx="106">
                  <c:v>-5.9958173091551759E-3</c:v>
                </c:pt>
                <c:pt idx="107">
                  <c:v>-5.9957383904599903E-3</c:v>
                </c:pt>
                <c:pt idx="108">
                  <c:v>-5.9956587342069063E-3</c:v>
                </c:pt>
                <c:pt idx="109">
                  <c:v>-5.9955783403959229E-3</c:v>
                </c:pt>
                <c:pt idx="110">
                  <c:v>-5.9954972090270411E-3</c:v>
                </c:pt>
                <c:pt idx="111">
                  <c:v>-5.9954153401002601E-3</c:v>
                </c:pt>
                <c:pt idx="112">
                  <c:v>-5.9953327336155797E-3</c:v>
                </c:pt>
                <c:pt idx="113">
                  <c:v>-5.9952493895730008E-3</c:v>
                </c:pt>
                <c:pt idx="114">
                  <c:v>-5.9951653079725227E-3</c:v>
                </c:pt>
                <c:pt idx="115">
                  <c:v>-5.9950804888141461E-3</c:v>
                </c:pt>
                <c:pt idx="116">
                  <c:v>-5.9949949320978703E-3</c:v>
                </c:pt>
                <c:pt idx="117">
                  <c:v>-5.994908637823696E-3</c:v>
                </c:pt>
                <c:pt idx="118">
                  <c:v>-5.9948216059916223E-3</c:v>
                </c:pt>
                <c:pt idx="119">
                  <c:v>-5.9947338366016494E-3</c:v>
                </c:pt>
                <c:pt idx="120">
                  <c:v>-5.9946453296537781E-3</c:v>
                </c:pt>
                <c:pt idx="121">
                  <c:v>-5.9945560851480083E-3</c:v>
                </c:pt>
                <c:pt idx="122">
                  <c:v>-5.9944661030843392E-3</c:v>
                </c:pt>
                <c:pt idx="123">
                  <c:v>-5.9943753834627708E-3</c:v>
                </c:pt>
                <c:pt idx="124">
                  <c:v>-5.9942839262833031E-3</c:v>
                </c:pt>
                <c:pt idx="125">
                  <c:v>-5.994191731545937E-3</c:v>
                </c:pt>
                <c:pt idx="126">
                  <c:v>-5.9940987992506724E-3</c:v>
                </c:pt>
                <c:pt idx="127">
                  <c:v>-5.9940051293975085E-3</c:v>
                </c:pt>
                <c:pt idx="128">
                  <c:v>-5.9939107219864453E-3</c:v>
                </c:pt>
                <c:pt idx="129">
                  <c:v>-5.9938155770174837E-3</c:v>
                </c:pt>
                <c:pt idx="130">
                  <c:v>-5.9937196944906228E-3</c:v>
                </c:pt>
                <c:pt idx="131">
                  <c:v>-5.9936230744058634E-3</c:v>
                </c:pt>
                <c:pt idx="132">
                  <c:v>-5.9935257167632048E-3</c:v>
                </c:pt>
                <c:pt idx="133">
                  <c:v>-5.9934276215626477E-3</c:v>
                </c:pt>
                <c:pt idx="134">
                  <c:v>-5.9933287888041913E-3</c:v>
                </c:pt>
                <c:pt idx="135">
                  <c:v>-5.9932292184878356E-3</c:v>
                </c:pt>
                <c:pt idx="136">
                  <c:v>-5.9931289106135814E-3</c:v>
                </c:pt>
                <c:pt idx="137">
                  <c:v>-5.993027865181428E-3</c:v>
                </c:pt>
                <c:pt idx="138">
                  <c:v>-5.9929260821913761E-3</c:v>
                </c:pt>
                <c:pt idx="139">
                  <c:v>-5.9928235616434249E-3</c:v>
                </c:pt>
                <c:pt idx="140">
                  <c:v>-5.9927203035375744E-3</c:v>
                </c:pt>
                <c:pt idx="141">
                  <c:v>-5.9926163078738255E-3</c:v>
                </c:pt>
                <c:pt idx="142">
                  <c:v>-5.9925115746521781E-3</c:v>
                </c:pt>
                <c:pt idx="143">
                  <c:v>-5.9924061038726315E-3</c:v>
                </c:pt>
                <c:pt idx="144">
                  <c:v>-5.9922998955351855E-3</c:v>
                </c:pt>
                <c:pt idx="145">
                  <c:v>-5.9921929496398411E-3</c:v>
                </c:pt>
                <c:pt idx="146">
                  <c:v>-5.9920852661865974E-3</c:v>
                </c:pt>
                <c:pt idx="147">
                  <c:v>-5.9919768451754543E-3</c:v>
                </c:pt>
                <c:pt idx="148">
                  <c:v>-5.9918676866064129E-3</c:v>
                </c:pt>
                <c:pt idx="149">
                  <c:v>-5.991757790479473E-3</c:v>
                </c:pt>
                <c:pt idx="150">
                  <c:v>-5.9916471567946338E-3</c:v>
                </c:pt>
                <c:pt idx="151">
                  <c:v>-5.9915357855518953E-3</c:v>
                </c:pt>
                <c:pt idx="152">
                  <c:v>-5.9914236767512584E-3</c:v>
                </c:pt>
                <c:pt idx="153">
                  <c:v>-5.9913108303927222E-3</c:v>
                </c:pt>
                <c:pt idx="154">
                  <c:v>-5.9911972464762875E-3</c:v>
                </c:pt>
                <c:pt idx="155">
                  <c:v>-5.9910829250019535E-3</c:v>
                </c:pt>
                <c:pt idx="156">
                  <c:v>-5.9909678659697202E-3</c:v>
                </c:pt>
                <c:pt idx="157">
                  <c:v>-5.9908520693795885E-3</c:v>
                </c:pt>
                <c:pt idx="158">
                  <c:v>-5.9907355352315575E-3</c:v>
                </c:pt>
                <c:pt idx="159">
                  <c:v>-5.990618263525628E-3</c:v>
                </c:pt>
                <c:pt idx="160">
                  <c:v>-5.9905002542617993E-3</c:v>
                </c:pt>
                <c:pt idx="161">
                  <c:v>-5.9903815074400721E-3</c:v>
                </c:pt>
                <c:pt idx="162">
                  <c:v>-5.9902620230604456E-3</c:v>
                </c:pt>
                <c:pt idx="163">
                  <c:v>-5.9901418011229206E-3</c:v>
                </c:pt>
                <c:pt idx="164">
                  <c:v>-5.9900208416274964E-3</c:v>
                </c:pt>
                <c:pt idx="165">
                  <c:v>-5.9898991445741729E-3</c:v>
                </c:pt>
                <c:pt idx="166">
                  <c:v>-5.9897767099629509E-3</c:v>
                </c:pt>
                <c:pt idx="167">
                  <c:v>-5.9896535377938296E-3</c:v>
                </c:pt>
                <c:pt idx="168">
                  <c:v>-5.9895296280668099E-3</c:v>
                </c:pt>
                <c:pt idx="169">
                  <c:v>-5.9894049807818909E-3</c:v>
                </c:pt>
                <c:pt idx="170">
                  <c:v>-5.9892795959390725E-3</c:v>
                </c:pt>
                <c:pt idx="171">
                  <c:v>-5.9891534735383558E-3</c:v>
                </c:pt>
                <c:pt idx="172">
                  <c:v>-5.9890266135797406E-3</c:v>
                </c:pt>
                <c:pt idx="173">
                  <c:v>-5.9888990160632252E-3</c:v>
                </c:pt>
                <c:pt idx="174">
                  <c:v>-5.9887706809888122E-3</c:v>
                </c:pt>
                <c:pt idx="175">
                  <c:v>-5.9886416083564991E-3</c:v>
                </c:pt>
                <c:pt idx="176">
                  <c:v>-5.9885117981662885E-3</c:v>
                </c:pt>
                <c:pt idx="177">
                  <c:v>-5.9883812504181776E-3</c:v>
                </c:pt>
                <c:pt idx="178">
                  <c:v>-5.9882499651121683E-3</c:v>
                </c:pt>
                <c:pt idx="179">
                  <c:v>-5.9881179422482606E-3</c:v>
                </c:pt>
                <c:pt idx="180">
                  <c:v>-5.9879851818264527E-3</c:v>
                </c:pt>
                <c:pt idx="181">
                  <c:v>-5.98785251913974E-3</c:v>
                </c:pt>
                <c:pt idx="182">
                  <c:v>-5.9877199541881199E-3</c:v>
                </c:pt>
                <c:pt idx="183">
                  <c:v>-5.9875874869715932E-3</c:v>
                </c:pt>
                <c:pt idx="184">
                  <c:v>-5.9874551174901609E-3</c:v>
                </c:pt>
                <c:pt idx="185">
                  <c:v>-5.987322845743822E-3</c:v>
                </c:pt>
                <c:pt idx="186">
                  <c:v>-5.9871906717325766E-3</c:v>
                </c:pt>
                <c:pt idx="187">
                  <c:v>-5.9870585954564254E-3</c:v>
                </c:pt>
                <c:pt idx="188">
                  <c:v>-5.9869266169153678E-3</c:v>
                </c:pt>
                <c:pt idx="189">
                  <c:v>-5.9867947361094036E-3</c:v>
                </c:pt>
                <c:pt idx="190">
                  <c:v>-5.9866629530385329E-3</c:v>
                </c:pt>
                <c:pt idx="191">
                  <c:v>-5.9865312677027556E-3</c:v>
                </c:pt>
                <c:pt idx="192">
                  <c:v>-5.9863996801020726E-3</c:v>
                </c:pt>
                <c:pt idx="193">
                  <c:v>-5.9862681902364831E-3</c:v>
                </c:pt>
                <c:pt idx="194">
                  <c:v>-5.9861367981059871E-3</c:v>
                </c:pt>
                <c:pt idx="195">
                  <c:v>-5.9860055037105845E-3</c:v>
                </c:pt>
                <c:pt idx="196">
                  <c:v>-5.9858743070502762E-3</c:v>
                </c:pt>
                <c:pt idx="197">
                  <c:v>-5.9857432081250614E-3</c:v>
                </c:pt>
                <c:pt idx="198">
                  <c:v>-5.9856122069349401E-3</c:v>
                </c:pt>
                <c:pt idx="199">
                  <c:v>-5.9854813034799122E-3</c:v>
                </c:pt>
                <c:pt idx="200">
                  <c:v>-5.9853504977599777E-3</c:v>
                </c:pt>
                <c:pt idx="201">
                  <c:v>-5.9852197897751376E-3</c:v>
                </c:pt>
                <c:pt idx="202">
                  <c:v>-5.9850891795253909E-3</c:v>
                </c:pt>
                <c:pt idx="203">
                  <c:v>-5.9849586670107377E-3</c:v>
                </c:pt>
                <c:pt idx="204">
                  <c:v>-5.9848282522311788E-3</c:v>
                </c:pt>
                <c:pt idx="205">
                  <c:v>-5.9846979351867126E-3</c:v>
                </c:pt>
                <c:pt idx="206">
                  <c:v>-5.9845677158773406E-3</c:v>
                </c:pt>
                <c:pt idx="207">
                  <c:v>-5.9844375943030621E-3</c:v>
                </c:pt>
                <c:pt idx="208">
                  <c:v>-5.9843075704638779E-3</c:v>
                </c:pt>
                <c:pt idx="209">
                  <c:v>-5.9841776443597863E-3</c:v>
                </c:pt>
                <c:pt idx="210">
                  <c:v>-5.984047815990789E-3</c:v>
                </c:pt>
                <c:pt idx="211">
                  <c:v>-5.9839180853568852E-3</c:v>
                </c:pt>
                <c:pt idx="212">
                  <c:v>-5.9837884524580748E-3</c:v>
                </c:pt>
                <c:pt idx="213">
                  <c:v>-5.9836589172943587E-3</c:v>
                </c:pt>
                <c:pt idx="214">
                  <c:v>-5.9835294798657361E-3</c:v>
                </c:pt>
                <c:pt idx="215">
                  <c:v>-5.983400140172207E-3</c:v>
                </c:pt>
                <c:pt idx="216">
                  <c:v>-5.9832708982137713E-3</c:v>
                </c:pt>
                <c:pt idx="217">
                  <c:v>-5.9831417539904291E-3</c:v>
                </c:pt>
                <c:pt idx="218">
                  <c:v>-5.9830127075021812E-3</c:v>
                </c:pt>
                <c:pt idx="219">
                  <c:v>-5.9828837587490268E-3</c:v>
                </c:pt>
                <c:pt idx="220">
                  <c:v>-5.9827549077309658E-3</c:v>
                </c:pt>
                <c:pt idx="221">
                  <c:v>-5.9826261544479982E-3</c:v>
                </c:pt>
                <c:pt idx="222">
                  <c:v>-5.982497498900125E-3</c:v>
                </c:pt>
                <c:pt idx="223">
                  <c:v>-5.9823689410873453E-3</c:v>
                </c:pt>
                <c:pt idx="224">
                  <c:v>-5.982240481009659E-3</c:v>
                </c:pt>
                <c:pt idx="225">
                  <c:v>-5.9821121186670661E-3</c:v>
                </c:pt>
                <c:pt idx="226">
                  <c:v>-5.9819838540595676E-3</c:v>
                </c:pt>
                <c:pt idx="227">
                  <c:v>-5.9818556871871625E-3</c:v>
                </c:pt>
                <c:pt idx="228">
                  <c:v>-5.9817276180498509E-3</c:v>
                </c:pt>
                <c:pt idx="229">
                  <c:v>-5.9815996466476328E-3</c:v>
                </c:pt>
                <c:pt idx="230">
                  <c:v>-5.9814717729805081E-3</c:v>
                </c:pt>
                <c:pt idx="231">
                  <c:v>-5.9813439970484777E-3</c:v>
                </c:pt>
                <c:pt idx="232">
                  <c:v>-5.9812163188515408E-3</c:v>
                </c:pt>
                <c:pt idx="233">
                  <c:v>-5.9810887383896973E-3</c:v>
                </c:pt>
                <c:pt idx="234">
                  <c:v>-5.9809612556629473E-3</c:v>
                </c:pt>
                <c:pt idx="235">
                  <c:v>-5.9808338706712916E-3</c:v>
                </c:pt>
                <c:pt idx="236">
                  <c:v>-5.9807065834147294E-3</c:v>
                </c:pt>
                <c:pt idx="237">
                  <c:v>-5.9805793938932606E-3</c:v>
                </c:pt>
                <c:pt idx="238">
                  <c:v>-5.9804523021068853E-3</c:v>
                </c:pt>
                <c:pt idx="239">
                  <c:v>-5.9803253080556043E-3</c:v>
                </c:pt>
                <c:pt idx="240">
                  <c:v>-5.9801984117394168E-3</c:v>
                </c:pt>
                <c:pt idx="241">
                  <c:v>-5.9800716131583227E-3</c:v>
                </c:pt>
                <c:pt idx="242">
                  <c:v>-5.9799449123123221E-3</c:v>
                </c:pt>
                <c:pt idx="243">
                  <c:v>-5.9798183092014149E-3</c:v>
                </c:pt>
                <c:pt idx="244">
                  <c:v>-5.9796918038256021E-3</c:v>
                </c:pt>
                <c:pt idx="245">
                  <c:v>-5.9795653961848827E-3</c:v>
                </c:pt>
                <c:pt idx="246">
                  <c:v>-5.9794390862792568E-3</c:v>
                </c:pt>
                <c:pt idx="247">
                  <c:v>-5.9793128741087243E-3</c:v>
                </c:pt>
                <c:pt idx="248">
                  <c:v>-5.9791867596732861E-3</c:v>
                </c:pt>
                <c:pt idx="249">
                  <c:v>-5.9790607429729414E-3</c:v>
                </c:pt>
                <c:pt idx="250">
                  <c:v>-5.9789348240076902E-3</c:v>
                </c:pt>
                <c:pt idx="251">
                  <c:v>-5.9788090027775324E-3</c:v>
                </c:pt>
                <c:pt idx="252">
                  <c:v>-5.9786832792824689E-3</c:v>
                </c:pt>
                <c:pt idx="253">
                  <c:v>-5.9785576535224989E-3</c:v>
                </c:pt>
                <c:pt idx="254">
                  <c:v>-5.9784321254976224E-3</c:v>
                </c:pt>
                <c:pt idx="255">
                  <c:v>-5.9783066952078393E-3</c:v>
                </c:pt>
                <c:pt idx="256">
                  <c:v>-5.9781813626531505E-3</c:v>
                </c:pt>
                <c:pt idx="257">
                  <c:v>-5.9780561278335543E-3</c:v>
                </c:pt>
                <c:pt idx="258">
                  <c:v>-5.9779309907490525E-3</c:v>
                </c:pt>
                <c:pt idx="259">
                  <c:v>-5.9778059513996441E-3</c:v>
                </c:pt>
                <c:pt idx="260">
                  <c:v>-5.97768100978533E-3</c:v>
                </c:pt>
                <c:pt idx="261">
                  <c:v>-5.9775561659061085E-3</c:v>
                </c:pt>
                <c:pt idx="262">
                  <c:v>-5.9774314197619813E-3</c:v>
                </c:pt>
                <c:pt idx="263">
                  <c:v>-5.9773067713529476E-3</c:v>
                </c:pt>
                <c:pt idx="264">
                  <c:v>-5.9771822206790082E-3</c:v>
                </c:pt>
                <c:pt idx="265">
                  <c:v>-5.9770577677401614E-3</c:v>
                </c:pt>
                <c:pt idx="266">
                  <c:v>-5.9769334125364089E-3</c:v>
                </c:pt>
                <c:pt idx="267">
                  <c:v>-5.9768091550677499E-3</c:v>
                </c:pt>
                <c:pt idx="268">
                  <c:v>-5.9766849953341843E-3</c:v>
                </c:pt>
                <c:pt idx="269">
                  <c:v>-5.9765609333357131E-3</c:v>
                </c:pt>
                <c:pt idx="270">
                  <c:v>-5.9764369690723353E-3</c:v>
                </c:pt>
                <c:pt idx="271">
                  <c:v>-5.976313102544051E-3</c:v>
                </c:pt>
                <c:pt idx="272">
                  <c:v>-5.9761893337508601E-3</c:v>
                </c:pt>
                <c:pt idx="273">
                  <c:v>-5.9760656626927627E-3</c:v>
                </c:pt>
                <c:pt idx="274">
                  <c:v>-5.9759420893697596E-3</c:v>
                </c:pt>
                <c:pt idx="275">
                  <c:v>-5.9758186137818499E-3</c:v>
                </c:pt>
                <c:pt idx="276">
                  <c:v>-5.9756952359290337E-3</c:v>
                </c:pt>
                <c:pt idx="277">
                  <c:v>-5.975571955811311E-3</c:v>
                </c:pt>
                <c:pt idx="278">
                  <c:v>-5.9754487734286826E-3</c:v>
                </c:pt>
                <c:pt idx="279">
                  <c:v>-5.9753256887811476E-3</c:v>
                </c:pt>
                <c:pt idx="280">
                  <c:v>-5.9752027018687062E-3</c:v>
                </c:pt>
                <c:pt idx="281">
                  <c:v>-5.9750798126913581E-3</c:v>
                </c:pt>
                <c:pt idx="282">
                  <c:v>-5.9749570212491044E-3</c:v>
                </c:pt>
                <c:pt idx="283">
                  <c:v>-5.9748343275419433E-3</c:v>
                </c:pt>
                <c:pt idx="284">
                  <c:v>-5.9747117315698765E-3</c:v>
                </c:pt>
                <c:pt idx="285">
                  <c:v>-5.974589233332904E-3</c:v>
                </c:pt>
                <c:pt idx="286">
                  <c:v>-5.9744668328310241E-3</c:v>
                </c:pt>
                <c:pt idx="287">
                  <c:v>-5.9743445300642385E-3</c:v>
                </c:pt>
                <c:pt idx="288">
                  <c:v>-5.9742223250325464E-3</c:v>
                </c:pt>
                <c:pt idx="289">
                  <c:v>-5.9741002177359477E-3</c:v>
                </c:pt>
                <c:pt idx="290">
                  <c:v>-5.9739782081744425E-3</c:v>
                </c:pt>
                <c:pt idx="291">
                  <c:v>-5.9738562963480317E-3</c:v>
                </c:pt>
                <c:pt idx="292">
                  <c:v>-5.9737344822567142E-3</c:v>
                </c:pt>
                <c:pt idx="293">
                  <c:v>-5.9736127659004903E-3</c:v>
                </c:pt>
                <c:pt idx="294">
                  <c:v>-5.9734911472793598E-3</c:v>
                </c:pt>
                <c:pt idx="295">
                  <c:v>-5.9733696263933227E-3</c:v>
                </c:pt>
                <c:pt idx="296">
                  <c:v>-5.97324820324238E-3</c:v>
                </c:pt>
                <c:pt idx="297">
                  <c:v>-5.9731268778265307E-3</c:v>
                </c:pt>
                <c:pt idx="298">
                  <c:v>-5.9730056501457749E-3</c:v>
                </c:pt>
                <c:pt idx="299">
                  <c:v>-5.9728845202001134E-3</c:v>
                </c:pt>
                <c:pt idx="300">
                  <c:v>-5.9727634879895453E-3</c:v>
                </c:pt>
                <c:pt idx="301">
                  <c:v>-5.9726425535140707E-3</c:v>
                </c:pt>
                <c:pt idx="302">
                  <c:v>-5.9725217167736896E-3</c:v>
                </c:pt>
                <c:pt idx="303">
                  <c:v>-5.9724009777684019E-3</c:v>
                </c:pt>
                <c:pt idx="304">
                  <c:v>-5.9722803364982086E-3</c:v>
                </c:pt>
                <c:pt idx="305">
                  <c:v>-5.9721597929631087E-3</c:v>
                </c:pt>
                <c:pt idx="306">
                  <c:v>-5.9720393471631023E-3</c:v>
                </c:pt>
                <c:pt idx="307">
                  <c:v>-5.9719189990981893E-3</c:v>
                </c:pt>
                <c:pt idx="308">
                  <c:v>-5.9717987487683706E-3</c:v>
                </c:pt>
                <c:pt idx="309">
                  <c:v>-5.9716785961736445E-3</c:v>
                </c:pt>
                <c:pt idx="310">
                  <c:v>-5.9715585413140128E-3</c:v>
                </c:pt>
                <c:pt idx="311">
                  <c:v>-5.9714385841894754E-3</c:v>
                </c:pt>
                <c:pt idx="312">
                  <c:v>-5.9713187248000305E-3</c:v>
                </c:pt>
                <c:pt idx="313">
                  <c:v>-5.97119896314568E-3</c:v>
                </c:pt>
                <c:pt idx="314">
                  <c:v>-5.9710792992264229E-3</c:v>
                </c:pt>
                <c:pt idx="315">
                  <c:v>-5.9709597330422593E-3</c:v>
                </c:pt>
                <c:pt idx="316">
                  <c:v>-5.9708402645931892E-3</c:v>
                </c:pt>
                <c:pt idx="317">
                  <c:v>-5.9707208938792134E-3</c:v>
                </c:pt>
                <c:pt idx="318">
                  <c:v>-5.970601620900331E-3</c:v>
                </c:pt>
                <c:pt idx="319">
                  <c:v>-5.9704824456565421E-3</c:v>
                </c:pt>
                <c:pt idx="320">
                  <c:v>-5.9703633681478466E-3</c:v>
                </c:pt>
                <c:pt idx="321">
                  <c:v>-5.9702443883742455E-3</c:v>
                </c:pt>
                <c:pt idx="322">
                  <c:v>-5.9701255063357378E-3</c:v>
                </c:pt>
                <c:pt idx="323">
                  <c:v>-5.9700067220323236E-3</c:v>
                </c:pt>
                <c:pt idx="324">
                  <c:v>-5.9698880354640028E-3</c:v>
                </c:pt>
                <c:pt idx="325">
                  <c:v>-5.9697694466307755E-3</c:v>
                </c:pt>
                <c:pt idx="326">
                  <c:v>-5.9696509555326426E-3</c:v>
                </c:pt>
                <c:pt idx="327">
                  <c:v>-5.969532562169603E-3</c:v>
                </c:pt>
                <c:pt idx="328">
                  <c:v>-5.9694142665416569E-3</c:v>
                </c:pt>
                <c:pt idx="329">
                  <c:v>-5.9692960686488052E-3</c:v>
                </c:pt>
                <c:pt idx="330">
                  <c:v>-5.969177968491046E-3</c:v>
                </c:pt>
                <c:pt idx="331">
                  <c:v>-5.9690599660683812E-3</c:v>
                </c:pt>
                <c:pt idx="332">
                  <c:v>-5.9689420613808098E-3</c:v>
                </c:pt>
                <c:pt idx="333">
                  <c:v>-5.9688242544283327E-3</c:v>
                </c:pt>
                <c:pt idx="334">
                  <c:v>-5.9687065452109483E-3</c:v>
                </c:pt>
                <c:pt idx="335">
                  <c:v>-5.9685889337286581E-3</c:v>
                </c:pt>
                <c:pt idx="336">
                  <c:v>-5.9684714199814614E-3</c:v>
                </c:pt>
                <c:pt idx="337">
                  <c:v>-5.9683540039693582E-3</c:v>
                </c:pt>
                <c:pt idx="338">
                  <c:v>-5.9682366856923493E-3</c:v>
                </c:pt>
                <c:pt idx="339">
                  <c:v>-5.9681194651504338E-3</c:v>
                </c:pt>
                <c:pt idx="340">
                  <c:v>-5.9680023423436118E-3</c:v>
                </c:pt>
                <c:pt idx="341">
                  <c:v>-5.9678853172718833E-3</c:v>
                </c:pt>
                <c:pt idx="342">
                  <c:v>-5.9677683899352482E-3</c:v>
                </c:pt>
                <c:pt idx="343">
                  <c:v>-5.9676515603337074E-3</c:v>
                </c:pt>
                <c:pt idx="344">
                  <c:v>-5.9675348284672601E-3</c:v>
                </c:pt>
                <c:pt idx="345">
                  <c:v>-5.9674181943359062E-3</c:v>
                </c:pt>
                <c:pt idx="346">
                  <c:v>-5.9673016579396458E-3</c:v>
                </c:pt>
                <c:pt idx="347">
                  <c:v>-5.9671852192784798E-3</c:v>
                </c:pt>
                <c:pt idx="348">
                  <c:v>-5.9670688783524072E-3</c:v>
                </c:pt>
                <c:pt idx="349">
                  <c:v>-5.966952635161428E-3</c:v>
                </c:pt>
                <c:pt idx="350">
                  <c:v>-5.9668364897055423E-3</c:v>
                </c:pt>
                <c:pt idx="351">
                  <c:v>-5.9667204419847509E-3</c:v>
                </c:pt>
                <c:pt idx="352">
                  <c:v>-5.9666044919990521E-3</c:v>
                </c:pt>
                <c:pt idx="353">
                  <c:v>-5.9664886397484476E-3</c:v>
                </c:pt>
                <c:pt idx="354">
                  <c:v>-5.9663728852329375E-3</c:v>
                </c:pt>
                <c:pt idx="355">
                  <c:v>-5.9662572284525199E-3</c:v>
                </c:pt>
                <c:pt idx="356">
                  <c:v>-5.9661416694071967E-3</c:v>
                </c:pt>
                <c:pt idx="357">
                  <c:v>-5.9660262080969669E-3</c:v>
                </c:pt>
                <c:pt idx="358">
                  <c:v>-5.9659108445218306E-3</c:v>
                </c:pt>
                <c:pt idx="359">
                  <c:v>-5.9657955786817877E-3</c:v>
                </c:pt>
                <c:pt idx="360">
                  <c:v>-5.9656804105768391E-3</c:v>
                </c:pt>
                <c:pt idx="361">
                  <c:v>-5.965565340206984E-3</c:v>
                </c:pt>
                <c:pt idx="362">
                  <c:v>-5.9654503675722224E-3</c:v>
                </c:pt>
                <c:pt idx="363">
                  <c:v>-5.9653354926725542E-3</c:v>
                </c:pt>
                <c:pt idx="364">
                  <c:v>-5.9652207155079795E-3</c:v>
                </c:pt>
                <c:pt idx="365">
                  <c:v>-5.9651060360784991E-3</c:v>
                </c:pt>
                <c:pt idx="366">
                  <c:v>-5.9649914543841122E-3</c:v>
                </c:pt>
                <c:pt idx="367">
                  <c:v>-5.9648769704248187E-3</c:v>
                </c:pt>
                <c:pt idx="368">
                  <c:v>-5.9647625842006195E-3</c:v>
                </c:pt>
                <c:pt idx="369">
                  <c:v>-5.9646482957115138E-3</c:v>
                </c:pt>
                <c:pt idx="370">
                  <c:v>-5.9645341049575015E-3</c:v>
                </c:pt>
                <c:pt idx="371">
                  <c:v>-5.9644200119385827E-3</c:v>
                </c:pt>
                <c:pt idx="372">
                  <c:v>-5.9643060166547574E-3</c:v>
                </c:pt>
                <c:pt idx="373">
                  <c:v>-5.9641921191060264E-3</c:v>
                </c:pt>
                <c:pt idx="374">
                  <c:v>-5.9640783192923888E-3</c:v>
                </c:pt>
                <c:pt idx="375">
                  <c:v>-5.9639646172138447E-3</c:v>
                </c:pt>
                <c:pt idx="376">
                  <c:v>-5.963851012870394E-3</c:v>
                </c:pt>
                <c:pt idx="377">
                  <c:v>-5.9637375062620377E-3</c:v>
                </c:pt>
                <c:pt idx="378">
                  <c:v>-5.963624097388774E-3</c:v>
                </c:pt>
                <c:pt idx="379">
                  <c:v>-5.9635107862506045E-3</c:v>
                </c:pt>
                <c:pt idx="380">
                  <c:v>-5.9633975728475295E-3</c:v>
                </c:pt>
                <c:pt idx="381">
                  <c:v>-5.9632844571795469E-3</c:v>
                </c:pt>
                <c:pt idx="382">
                  <c:v>-5.9631714392466588E-3</c:v>
                </c:pt>
                <c:pt idx="383">
                  <c:v>-5.963058519048864E-3</c:v>
                </c:pt>
                <c:pt idx="384">
                  <c:v>-5.9629456965861628E-3</c:v>
                </c:pt>
                <c:pt idx="385">
                  <c:v>-5.9628329718585549E-3</c:v>
                </c:pt>
                <c:pt idx="386">
                  <c:v>-5.9627203448660415E-3</c:v>
                </c:pt>
                <c:pt idx="387">
                  <c:v>-5.9626078156086214E-3</c:v>
                </c:pt>
                <c:pt idx="388">
                  <c:v>-5.9624953840862948E-3</c:v>
                </c:pt>
                <c:pt idx="389">
                  <c:v>-5.9623830502990617E-3</c:v>
                </c:pt>
                <c:pt idx="390">
                  <c:v>-5.9622708142469229E-3</c:v>
                </c:pt>
                <c:pt idx="391">
                  <c:v>-5.9621586759298776E-3</c:v>
                </c:pt>
                <c:pt idx="392">
                  <c:v>-5.9620466353479257E-3</c:v>
                </c:pt>
                <c:pt idx="393">
                  <c:v>-5.9619346925010672E-3</c:v>
                </c:pt>
                <c:pt idx="394">
                  <c:v>-5.9618228473893023E-3</c:v>
                </c:pt>
                <c:pt idx="395">
                  <c:v>-5.9617111000126316E-3</c:v>
                </c:pt>
                <c:pt idx="396">
                  <c:v>-5.9615994503710544E-3</c:v>
                </c:pt>
                <c:pt idx="397">
                  <c:v>-5.9614878984645707E-3</c:v>
                </c:pt>
                <c:pt idx="398">
                  <c:v>-5.9613764442931812E-3</c:v>
                </c:pt>
                <c:pt idx="399">
                  <c:v>-5.9612650878568844E-3</c:v>
                </c:pt>
                <c:pt idx="400">
                  <c:v>-5.9611538291556819E-3</c:v>
                </c:pt>
                <c:pt idx="401">
                  <c:v>-5.9610426681895728E-3</c:v>
                </c:pt>
                <c:pt idx="402">
                  <c:v>-5.9609316049585581E-3</c:v>
                </c:pt>
                <c:pt idx="403">
                  <c:v>-5.960820639462636E-3</c:v>
                </c:pt>
                <c:pt idx="404">
                  <c:v>-5.9607097717018082E-3</c:v>
                </c:pt>
                <c:pt idx="405">
                  <c:v>-5.9605990016760738E-3</c:v>
                </c:pt>
                <c:pt idx="406">
                  <c:v>-5.9604883293854338E-3</c:v>
                </c:pt>
                <c:pt idx="407">
                  <c:v>-5.9603777548298863E-3</c:v>
                </c:pt>
                <c:pt idx="408">
                  <c:v>-5.9602672780094332E-3</c:v>
                </c:pt>
                <c:pt idx="409">
                  <c:v>-5.9601568989240735E-3</c:v>
                </c:pt>
                <c:pt idx="410">
                  <c:v>-5.9600466175738073E-3</c:v>
                </c:pt>
                <c:pt idx="411">
                  <c:v>-5.9599364339586345E-3</c:v>
                </c:pt>
                <c:pt idx="412">
                  <c:v>-5.9598263480785561E-3</c:v>
                </c:pt>
                <c:pt idx="413">
                  <c:v>-5.9597163599335711E-3</c:v>
                </c:pt>
                <c:pt idx="414">
                  <c:v>-5.9596064695236796E-3</c:v>
                </c:pt>
                <c:pt idx="415">
                  <c:v>-5.9594966768488815E-3</c:v>
                </c:pt>
                <c:pt idx="416">
                  <c:v>-5.9593869819091778E-3</c:v>
                </c:pt>
                <c:pt idx="417">
                  <c:v>-5.9592773847045675E-3</c:v>
                </c:pt>
                <c:pt idx="418">
                  <c:v>-5.9591678852350507E-3</c:v>
                </c:pt>
                <c:pt idx="419">
                  <c:v>-5.9590584835006273E-3</c:v>
                </c:pt>
                <c:pt idx="420">
                  <c:v>-5.9589491795012982E-3</c:v>
                </c:pt>
                <c:pt idx="421">
                  <c:v>-5.9588399732370626E-3</c:v>
                </c:pt>
                <c:pt idx="422">
                  <c:v>-5.9587308647079205E-3</c:v>
                </c:pt>
                <c:pt idx="423">
                  <c:v>-5.9586218539138718E-3</c:v>
                </c:pt>
                <c:pt idx="424">
                  <c:v>-5.9585129408549166E-3</c:v>
                </c:pt>
                <c:pt idx="425">
                  <c:v>-5.9584041255310556E-3</c:v>
                </c:pt>
                <c:pt idx="426">
                  <c:v>-5.9582954079422882E-3</c:v>
                </c:pt>
                <c:pt idx="427">
                  <c:v>-5.9581867880886142E-3</c:v>
                </c:pt>
                <c:pt idx="428">
                  <c:v>-5.9580782659700337E-3</c:v>
                </c:pt>
                <c:pt idx="429">
                  <c:v>-5.9579698415865474E-3</c:v>
                </c:pt>
                <c:pt idx="430">
                  <c:v>-5.9578615149381547E-3</c:v>
                </c:pt>
                <c:pt idx="431">
                  <c:v>-5.9577532860248554E-3</c:v>
                </c:pt>
                <c:pt idx="432">
                  <c:v>-5.9576451548466495E-3</c:v>
                </c:pt>
                <c:pt idx="433">
                  <c:v>-5.957537121403538E-3</c:v>
                </c:pt>
                <c:pt idx="434">
                  <c:v>-5.9574291856955199E-3</c:v>
                </c:pt>
                <c:pt idx="435">
                  <c:v>-5.9573213477225953E-3</c:v>
                </c:pt>
                <c:pt idx="436">
                  <c:v>-5.9572136074847641E-3</c:v>
                </c:pt>
                <c:pt idx="437">
                  <c:v>-5.9571059649820264E-3</c:v>
                </c:pt>
                <c:pt idx="438">
                  <c:v>-5.9569984202143831E-3</c:v>
                </c:pt>
                <c:pt idx="439">
                  <c:v>-5.9568909731818331E-3</c:v>
                </c:pt>
                <c:pt idx="440">
                  <c:v>-5.9567836238843767E-3</c:v>
                </c:pt>
                <c:pt idx="441">
                  <c:v>-5.9566763723220137E-3</c:v>
                </c:pt>
                <c:pt idx="442">
                  <c:v>-5.956569218494745E-3</c:v>
                </c:pt>
                <c:pt idx="443">
                  <c:v>-5.9564621624025697E-3</c:v>
                </c:pt>
                <c:pt idx="444">
                  <c:v>-5.956355204045488E-3</c:v>
                </c:pt>
                <c:pt idx="445">
                  <c:v>-5.9562483434234996E-3</c:v>
                </c:pt>
                <c:pt idx="446">
                  <c:v>-5.9561415805366056E-3</c:v>
                </c:pt>
                <c:pt idx="447">
                  <c:v>-5.9560349153848051E-3</c:v>
                </c:pt>
                <c:pt idx="448">
                  <c:v>-5.955928347968098E-3</c:v>
                </c:pt>
                <c:pt idx="449">
                  <c:v>-5.9558218782864844E-3</c:v>
                </c:pt>
                <c:pt idx="450">
                  <c:v>-5.9564174800917705E-3</c:v>
                </c:pt>
                <c:pt idx="451">
                  <c:v>-5.9570097729981387E-3</c:v>
                </c:pt>
                <c:pt idx="452">
                  <c:v>-5.957598757005589E-3</c:v>
                </c:pt>
                <c:pt idx="453">
                  <c:v>-5.9581844321141206E-3</c:v>
                </c:pt>
                <c:pt idx="454">
                  <c:v>-5.9587667983237343E-3</c:v>
                </c:pt>
                <c:pt idx="455">
                  <c:v>-5.9593458556344292E-3</c:v>
                </c:pt>
                <c:pt idx="456">
                  <c:v>-5.9599216040462063E-3</c:v>
                </c:pt>
                <c:pt idx="457">
                  <c:v>-5.9604940435590646E-3</c:v>
                </c:pt>
                <c:pt idx="458">
                  <c:v>-5.961063174173005E-3</c:v>
                </c:pt>
                <c:pt idx="459">
                  <c:v>-5.9616289958880266E-3</c:v>
                </c:pt>
                <c:pt idx="460">
                  <c:v>-5.9621915087041304E-3</c:v>
                </c:pt>
                <c:pt idx="461">
                  <c:v>-5.9627507126213163E-3</c:v>
                </c:pt>
                <c:pt idx="462">
                  <c:v>-5.9633066076395834E-3</c:v>
                </c:pt>
                <c:pt idx="463">
                  <c:v>-5.9638591937589327E-3</c:v>
                </c:pt>
                <c:pt idx="464">
                  <c:v>-5.9644084709793632E-3</c:v>
                </c:pt>
                <c:pt idx="465">
                  <c:v>-5.9649544393008758E-3</c:v>
                </c:pt>
                <c:pt idx="466">
                  <c:v>-5.9654970987234705E-3</c:v>
                </c:pt>
                <c:pt idx="467">
                  <c:v>-5.9660364492471465E-3</c:v>
                </c:pt>
                <c:pt idx="468">
                  <c:v>-5.9665724908719037E-3</c:v>
                </c:pt>
                <c:pt idx="469">
                  <c:v>-5.9671052235977439E-3</c:v>
                </c:pt>
                <c:pt idx="470">
                  <c:v>-5.9676346474246645E-3</c:v>
                </c:pt>
                <c:pt idx="471">
                  <c:v>-5.9681607623526681E-3</c:v>
                </c:pt>
                <c:pt idx="472">
                  <c:v>-5.9686835683817529E-3</c:v>
                </c:pt>
                <c:pt idx="473">
                  <c:v>-5.969203065511919E-3</c:v>
                </c:pt>
                <c:pt idx="474">
                  <c:v>-5.9697192537431672E-3</c:v>
                </c:pt>
                <c:pt idx="475">
                  <c:v>-5.9702321330754975E-3</c:v>
                </c:pt>
                <c:pt idx="476">
                  <c:v>-5.970741703508909E-3</c:v>
                </c:pt>
                <c:pt idx="477">
                  <c:v>-5.9712479650434027E-3</c:v>
                </c:pt>
                <c:pt idx="478">
                  <c:v>-5.9717509176789776E-3</c:v>
                </c:pt>
                <c:pt idx="479">
                  <c:v>-5.9722505614156346E-3</c:v>
                </c:pt>
                <c:pt idx="480">
                  <c:v>-5.9727468962533729E-3</c:v>
                </c:pt>
                <c:pt idx="481">
                  <c:v>-5.9732399221921941E-3</c:v>
                </c:pt>
                <c:pt idx="482">
                  <c:v>-5.9737296392320957E-3</c:v>
                </c:pt>
                <c:pt idx="483">
                  <c:v>-5.9742160473730795E-3</c:v>
                </c:pt>
                <c:pt idx="484">
                  <c:v>-5.9746991466151454E-3</c:v>
                </c:pt>
                <c:pt idx="485">
                  <c:v>-5.9751789369582925E-3</c:v>
                </c:pt>
                <c:pt idx="486">
                  <c:v>-5.9756554184025217E-3</c:v>
                </c:pt>
                <c:pt idx="487">
                  <c:v>-5.976128590947833E-3</c:v>
                </c:pt>
                <c:pt idx="488">
                  <c:v>-5.9765984545942256E-3</c:v>
                </c:pt>
                <c:pt idx="489">
                  <c:v>-5.9770650093416994E-3</c:v>
                </c:pt>
                <c:pt idx="490">
                  <c:v>-5.9775282551902563E-3</c:v>
                </c:pt>
                <c:pt idx="491">
                  <c:v>-5.9779881921398935E-3</c:v>
                </c:pt>
                <c:pt idx="492">
                  <c:v>-5.9784448201906136E-3</c:v>
                </c:pt>
                <c:pt idx="493">
                  <c:v>-5.9788981393424142E-3</c:v>
                </c:pt>
                <c:pt idx="494">
                  <c:v>-5.9793481495952977E-3</c:v>
                </c:pt>
                <c:pt idx="495">
                  <c:v>-5.9797948509492625E-3</c:v>
                </c:pt>
                <c:pt idx="496">
                  <c:v>-5.9802382434043094E-3</c:v>
                </c:pt>
                <c:pt idx="497">
                  <c:v>-5.9806783269604376E-3</c:v>
                </c:pt>
                <c:pt idx="498">
                  <c:v>-5.981115101617647E-3</c:v>
                </c:pt>
                <c:pt idx="499">
                  <c:v>-5.9815485673759394E-3</c:v>
                </c:pt>
                <c:pt idx="500">
                  <c:v>-5.981978724235313E-3</c:v>
                </c:pt>
                <c:pt idx="501">
                  <c:v>-5.9824055721957679E-3</c:v>
                </c:pt>
                <c:pt idx="502">
                  <c:v>-5.9828291112573049E-3</c:v>
                </c:pt>
                <c:pt idx="503">
                  <c:v>-5.983249341419924E-3</c:v>
                </c:pt>
                <c:pt idx="504">
                  <c:v>-5.9836662626836243E-3</c:v>
                </c:pt>
                <c:pt idx="505">
                  <c:v>-5.9840798750484059E-3</c:v>
                </c:pt>
                <c:pt idx="506">
                  <c:v>-5.9844901785142705E-3</c:v>
                </c:pt>
                <c:pt idx="507">
                  <c:v>-5.9848971730812163E-3</c:v>
                </c:pt>
                <c:pt idx="508">
                  <c:v>-5.9853008587492434E-3</c:v>
                </c:pt>
                <c:pt idx="509">
                  <c:v>-5.9857012355183526E-3</c:v>
                </c:pt>
                <c:pt idx="510">
                  <c:v>-5.9860983033885439E-3</c:v>
                </c:pt>
                <c:pt idx="511">
                  <c:v>-5.9864920623598165E-3</c:v>
                </c:pt>
                <c:pt idx="512">
                  <c:v>-5.9868825124321703E-3</c:v>
                </c:pt>
                <c:pt idx="513">
                  <c:v>-5.9872696536056071E-3</c:v>
                </c:pt>
                <c:pt idx="514">
                  <c:v>-5.9876534858801251E-3</c:v>
                </c:pt>
                <c:pt idx="515">
                  <c:v>-5.9880340092557244E-3</c:v>
                </c:pt>
                <c:pt idx="516">
                  <c:v>-5.9884112237324058E-3</c:v>
                </c:pt>
                <c:pt idx="517">
                  <c:v>-5.9887851293101693E-3</c:v>
                </c:pt>
                <c:pt idx="518">
                  <c:v>-5.989155725989014E-3</c:v>
                </c:pt>
                <c:pt idx="519">
                  <c:v>-5.9895230137689401E-3</c:v>
                </c:pt>
                <c:pt idx="520">
                  <c:v>-5.989886992649949E-3</c:v>
                </c:pt>
                <c:pt idx="521">
                  <c:v>-5.9902476626320393E-3</c:v>
                </c:pt>
                <c:pt idx="522">
                  <c:v>-5.9906050237152108E-3</c:v>
                </c:pt>
                <c:pt idx="523">
                  <c:v>-5.9909590758994644E-3</c:v>
                </c:pt>
                <c:pt idx="524">
                  <c:v>-5.9913098191847992E-3</c:v>
                </c:pt>
                <c:pt idx="525">
                  <c:v>-5.991657253571217E-3</c:v>
                </c:pt>
                <c:pt idx="526">
                  <c:v>-5.9920013790587152E-3</c:v>
                </c:pt>
                <c:pt idx="527">
                  <c:v>-5.9923421956472964E-3</c:v>
                </c:pt>
                <c:pt idx="528">
                  <c:v>-5.992679703336958E-3</c:v>
                </c:pt>
                <c:pt idx="529">
                  <c:v>-5.9930139021277026E-3</c:v>
                </c:pt>
                <c:pt idx="530">
                  <c:v>-5.9933447920195284E-3</c:v>
                </c:pt>
                <c:pt idx="531">
                  <c:v>-5.9936723730124354E-3</c:v>
                </c:pt>
                <c:pt idx="532">
                  <c:v>-5.9939966451064246E-3</c:v>
                </c:pt>
                <c:pt idx="533">
                  <c:v>-5.9943176083014959E-3</c:v>
                </c:pt>
                <c:pt idx="534">
                  <c:v>-5.9946352625976484E-3</c:v>
                </c:pt>
                <c:pt idx="535">
                  <c:v>-5.994949607994883E-3</c:v>
                </c:pt>
                <c:pt idx="536">
                  <c:v>-5.9952606444931998E-3</c:v>
                </c:pt>
                <c:pt idx="537">
                  <c:v>-5.9955683720925978E-3</c:v>
                </c:pt>
                <c:pt idx="538">
                  <c:v>-5.995872790793077E-3</c:v>
                </c:pt>
                <c:pt idx="539">
                  <c:v>-5.9961739005946384E-3</c:v>
                </c:pt>
                <c:pt idx="540">
                  <c:v>-5.9964717014972819E-3</c:v>
                </c:pt>
                <c:pt idx="541">
                  <c:v>-5.9967661935010066E-3</c:v>
                </c:pt>
                <c:pt idx="542">
                  <c:v>-5.9970573766058135E-3</c:v>
                </c:pt>
                <c:pt idx="543">
                  <c:v>-5.9973452508117015E-3</c:v>
                </c:pt>
                <c:pt idx="544">
                  <c:v>-5.9976298161186718E-3</c:v>
                </c:pt>
                <c:pt idx="545">
                  <c:v>-5.9979110725267241E-3</c:v>
                </c:pt>
                <c:pt idx="546">
                  <c:v>-5.9981890200358576E-3</c:v>
                </c:pt>
                <c:pt idx="547">
                  <c:v>-5.9984636586460725E-3</c:v>
                </c:pt>
                <c:pt idx="548">
                  <c:v>-5.9987349883573703E-3</c:v>
                </c:pt>
                <c:pt idx="549">
                  <c:v>-5.9990030091697493E-3</c:v>
                </c:pt>
                <c:pt idx="550">
                  <c:v>-5.9992677210832096E-3</c:v>
                </c:pt>
                <c:pt idx="551">
                  <c:v>-5.999529124097752E-3</c:v>
                </c:pt>
                <c:pt idx="552">
                  <c:v>-5.9997872182133757E-3</c:v>
                </c:pt>
                <c:pt idx="553">
                  <c:v>-6.0000420034300814E-3</c:v>
                </c:pt>
                <c:pt idx="554">
                  <c:v>-6.0002934797478693E-3</c:v>
                </c:pt>
                <c:pt idx="555">
                  <c:v>-6.0005416471667385E-3</c:v>
                </c:pt>
                <c:pt idx="556">
                  <c:v>-6.0007865056866897E-3</c:v>
                </c:pt>
                <c:pt idx="557">
                  <c:v>-6.0010280553077222E-3</c:v>
                </c:pt>
                <c:pt idx="558">
                  <c:v>-6.0012662960298368E-3</c:v>
                </c:pt>
                <c:pt idx="559">
                  <c:v>-6.0015012278530335E-3</c:v>
                </c:pt>
                <c:pt idx="560">
                  <c:v>-6.0017328507773115E-3</c:v>
                </c:pt>
                <c:pt idx="561">
                  <c:v>-6.0019611648026716E-3</c:v>
                </c:pt>
                <c:pt idx="562">
                  <c:v>-6.0021861699291129E-3</c:v>
                </c:pt>
                <c:pt idx="563">
                  <c:v>-6.0024078661566364E-3</c:v>
                </c:pt>
                <c:pt idx="564">
                  <c:v>-6.0026262534852411E-3</c:v>
                </c:pt>
                <c:pt idx="565">
                  <c:v>-6.0028413319149279E-3</c:v>
                </c:pt>
                <c:pt idx="566">
                  <c:v>-6.003053101445696E-3</c:v>
                </c:pt>
                <c:pt idx="567">
                  <c:v>-6.0032615620775462E-3</c:v>
                </c:pt>
                <c:pt idx="568">
                  <c:v>-6.0034667138104784E-3</c:v>
                </c:pt>
                <c:pt idx="569">
                  <c:v>-6.003668556644492E-3</c:v>
                </c:pt>
                <c:pt idx="570">
                  <c:v>-6.0038670905795876E-3</c:v>
                </c:pt>
                <c:pt idx="571">
                  <c:v>-6.0040623156157645E-3</c:v>
                </c:pt>
                <c:pt idx="572">
                  <c:v>-6.0042542317530236E-3</c:v>
                </c:pt>
                <c:pt idx="573">
                  <c:v>-6.0044428389913647E-3</c:v>
                </c:pt>
                <c:pt idx="574">
                  <c:v>-6.0046281373307871E-3</c:v>
                </c:pt>
                <c:pt idx="575">
                  <c:v>-6.0048101267712907E-3</c:v>
                </c:pt>
                <c:pt idx="576">
                  <c:v>-6.0049888073128773E-3</c:v>
                </c:pt>
                <c:pt idx="577">
                  <c:v>-6.0051641789555443E-3</c:v>
                </c:pt>
                <c:pt idx="578">
                  <c:v>-6.0053362416992943E-3</c:v>
                </c:pt>
                <c:pt idx="579">
                  <c:v>-6.0055049955441255E-3</c:v>
                </c:pt>
                <c:pt idx="580">
                  <c:v>-6.005670440490038E-3</c:v>
                </c:pt>
                <c:pt idx="581">
                  <c:v>-6.0058325765370325E-3</c:v>
                </c:pt>
                <c:pt idx="582">
                  <c:v>-6.0059914036851092E-3</c:v>
                </c:pt>
                <c:pt idx="583">
                  <c:v>-6.0061469219342672E-3</c:v>
                </c:pt>
                <c:pt idx="584">
                  <c:v>-6.0062991312845072E-3</c:v>
                </c:pt>
                <c:pt idx="585">
                  <c:v>-6.0064480317358285E-3</c:v>
                </c:pt>
                <c:pt idx="586">
                  <c:v>-6.006593623288232E-3</c:v>
                </c:pt>
                <c:pt idx="587">
                  <c:v>-6.0067359059417166E-3</c:v>
                </c:pt>
                <c:pt idx="588">
                  <c:v>-6.0068748796962834E-3</c:v>
                </c:pt>
                <c:pt idx="589">
                  <c:v>-6.0070105445519323E-3</c:v>
                </c:pt>
                <c:pt idx="590">
                  <c:v>-6.0071429005086625E-3</c:v>
                </c:pt>
                <c:pt idx="591">
                  <c:v>-6.0072719475664747E-3</c:v>
                </c:pt>
                <c:pt idx="592">
                  <c:v>-6.0073976857253682E-3</c:v>
                </c:pt>
                <c:pt idx="593">
                  <c:v>-6.0075201149853439E-3</c:v>
                </c:pt>
                <c:pt idx="594">
                  <c:v>-6.0076392353464016E-3</c:v>
                </c:pt>
                <c:pt idx="595">
                  <c:v>-6.0077550468085406E-3</c:v>
                </c:pt>
                <c:pt idx="596">
                  <c:v>-6.0078675493717608E-3</c:v>
                </c:pt>
                <c:pt idx="597">
                  <c:v>-6.0079767430360632E-3</c:v>
                </c:pt>
                <c:pt idx="598">
                  <c:v>-6.0080826278014476E-3</c:v>
                </c:pt>
                <c:pt idx="599">
                  <c:v>-6.0081852036679134E-3</c:v>
                </c:pt>
                <c:pt idx="600">
                  <c:v>-6.0082844706354612E-3</c:v>
                </c:pt>
                <c:pt idx="601">
                  <c:v>-6.0083804287040911E-3</c:v>
                </c:pt>
                <c:pt idx="602">
                  <c:v>-6.0084730778738023E-3</c:v>
                </c:pt>
                <c:pt idx="603">
                  <c:v>-6.0085624181445947E-3</c:v>
                </c:pt>
                <c:pt idx="604">
                  <c:v>-6.0086484495164702E-3</c:v>
                </c:pt>
                <c:pt idx="605">
                  <c:v>-6.008731171989426E-3</c:v>
                </c:pt>
                <c:pt idx="606">
                  <c:v>-6.0088105855634647E-3</c:v>
                </c:pt>
                <c:pt idx="607">
                  <c:v>-6.0088866902385839E-3</c:v>
                </c:pt>
                <c:pt idx="608">
                  <c:v>-6.0089594860147861E-3</c:v>
                </c:pt>
                <c:pt idx="609">
                  <c:v>-6.0090289728920694E-3</c:v>
                </c:pt>
                <c:pt idx="610">
                  <c:v>-6.0090951508704341E-3</c:v>
                </c:pt>
                <c:pt idx="611">
                  <c:v>-6.0091580199498817E-3</c:v>
                </c:pt>
                <c:pt idx="612">
                  <c:v>-6.0092175801304097E-3</c:v>
                </c:pt>
                <c:pt idx="613">
                  <c:v>-6.0092738314120207E-3</c:v>
                </c:pt>
                <c:pt idx="614">
                  <c:v>-6.0093267737947121E-3</c:v>
                </c:pt>
                <c:pt idx="615">
                  <c:v>-6.0093764072784864E-3</c:v>
                </c:pt>
                <c:pt idx="616">
                  <c:v>-6.009422731863342E-3</c:v>
                </c:pt>
                <c:pt idx="617">
                  <c:v>-6.0094657475492788E-3</c:v>
                </c:pt>
                <c:pt idx="618">
                  <c:v>-6.0095054543362987E-3</c:v>
                </c:pt>
                <c:pt idx="619">
                  <c:v>-6.0095418522243989E-3</c:v>
                </c:pt>
                <c:pt idx="620">
                  <c:v>-6.0095749412135821E-3</c:v>
                </c:pt>
                <c:pt idx="621">
                  <c:v>-6.0096047213038456E-3</c:v>
                </c:pt>
                <c:pt idx="622">
                  <c:v>-6.0096311924951922E-3</c:v>
                </c:pt>
                <c:pt idx="623">
                  <c:v>-6.00965435478762E-3</c:v>
                </c:pt>
                <c:pt idx="624">
                  <c:v>-6.009674208181129E-3</c:v>
                </c:pt>
                <c:pt idx="625">
                  <c:v>-6.0096907526757202E-3</c:v>
                </c:pt>
                <c:pt idx="626">
                  <c:v>-6.0097039882713935E-3</c:v>
                </c:pt>
                <c:pt idx="627">
                  <c:v>-6.009713914968148E-3</c:v>
                </c:pt>
                <c:pt idx="628">
                  <c:v>-6.0097205327659846E-3</c:v>
                </c:pt>
                <c:pt idx="629">
                  <c:v>-6.0097238416649034E-3</c:v>
                </c:pt>
                <c:pt idx="630">
                  <c:v>-6.0097238416649034E-3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2DD-AD4D-A2AA5E65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41471"/>
        <c:axId val="2138047711"/>
      </c:scatterChart>
      <c:valAx>
        <c:axId val="21380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7711"/>
        <c:crosses val="autoZero"/>
        <c:crossBetween val="midCat"/>
      </c:valAx>
      <c:valAx>
        <c:axId val="213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673100</xdr:colOff>
      <xdr:row>20</xdr:row>
      <xdr:rowOff>76200</xdr:rowOff>
    </xdr:from>
    <xdr:to>
      <xdr:col>32</xdr:col>
      <xdr:colOff>6350</xdr:colOff>
      <xdr:row>35</xdr:row>
      <xdr:rowOff>165100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647700</xdr:colOff>
      <xdr:row>36</xdr:row>
      <xdr:rowOff>158750</xdr:rowOff>
    </xdr:from>
    <xdr:to>
      <xdr:col>31</xdr:col>
      <xdr:colOff>742950</xdr:colOff>
      <xdr:row>51</xdr:row>
      <xdr:rowOff>139700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615950</xdr:colOff>
      <xdr:row>52</xdr:row>
      <xdr:rowOff>69850</xdr:rowOff>
    </xdr:from>
    <xdr:to>
      <xdr:col>31</xdr:col>
      <xdr:colOff>711200</xdr:colOff>
      <xdr:row>62</xdr:row>
      <xdr:rowOff>152400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257175</xdr:colOff>
      <xdr:row>20</xdr:row>
      <xdr:rowOff>107950</xdr:rowOff>
    </xdr:from>
    <xdr:to>
      <xdr:col>38</xdr:col>
      <xdr:colOff>263525</xdr:colOff>
      <xdr:row>36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284843</xdr:colOff>
      <xdr:row>37</xdr:row>
      <xdr:rowOff>26307</xdr:rowOff>
    </xdr:from>
    <xdr:to>
      <xdr:col>38</xdr:col>
      <xdr:colOff>284843</xdr:colOff>
      <xdr:row>52</xdr:row>
      <xdr:rowOff>57149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263939</xdr:colOff>
      <xdr:row>52</xdr:row>
      <xdr:rowOff>114024</xdr:rowOff>
    </xdr:from>
    <xdr:to>
      <xdr:col>38</xdr:col>
      <xdr:colOff>263939</xdr:colOff>
      <xdr:row>63</xdr:row>
      <xdr:rowOff>47763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275435</xdr:colOff>
      <xdr:row>64</xdr:row>
      <xdr:rowOff>31369</xdr:rowOff>
    </xdr:from>
    <xdr:to>
      <xdr:col>38</xdr:col>
      <xdr:colOff>275435</xdr:colOff>
      <xdr:row>78</xdr:row>
      <xdr:rowOff>145941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97E050-365D-4A28-AEE6-387ADD21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673100</xdr:colOff>
      <xdr:row>63</xdr:row>
      <xdr:rowOff>152400</xdr:rowOff>
    </xdr:from>
    <xdr:to>
      <xdr:col>31</xdr:col>
      <xdr:colOff>673100</xdr:colOff>
      <xdr:row>79</xdr:row>
      <xdr:rowOff>50800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48109E9-1277-45A4-BE2B-B97901139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556986</xdr:colOff>
      <xdr:row>31</xdr:row>
      <xdr:rowOff>170542</xdr:rowOff>
    </xdr:from>
    <xdr:to>
      <xdr:col>22</xdr:col>
      <xdr:colOff>546100</xdr:colOff>
      <xdr:row>47</xdr:row>
      <xdr:rowOff>68942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7075E78-0F6C-41B3-B9D4-EE649677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244928</xdr:colOff>
      <xdr:row>9</xdr:row>
      <xdr:rowOff>96160</xdr:rowOff>
    </xdr:from>
    <xdr:to>
      <xdr:col>16</xdr:col>
      <xdr:colOff>154214</xdr:colOff>
      <xdr:row>24</xdr:row>
      <xdr:rowOff>121559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9CD0C0EE-B985-4E7D-9A12-770B3FBC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693058</xdr:colOff>
      <xdr:row>9</xdr:row>
      <xdr:rowOff>110673</xdr:rowOff>
    </xdr:from>
    <xdr:to>
      <xdr:col>22</xdr:col>
      <xdr:colOff>682172</xdr:colOff>
      <xdr:row>24</xdr:row>
      <xdr:rowOff>136072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3FA35FC-E1C8-4E2E-8E50-3B4F0FC7A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698500</xdr:colOff>
      <xdr:row>80</xdr:row>
      <xdr:rowOff>152400</xdr:rowOff>
    </xdr:from>
    <xdr:to>
      <xdr:col>31</xdr:col>
      <xdr:colOff>698500</xdr:colOff>
      <xdr:row>96</xdr:row>
      <xdr:rowOff>50800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08A9F81-3E9C-4DDC-B8C9-D60FE0F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673100</xdr:colOff>
      <xdr:row>80</xdr:row>
      <xdr:rowOff>76200</xdr:rowOff>
    </xdr:from>
    <xdr:to>
      <xdr:col>38</xdr:col>
      <xdr:colOff>673100</xdr:colOff>
      <xdr:row>95</xdr:row>
      <xdr:rowOff>152400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C7E9F9AE-A2EF-4567-99EA-F988CE21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242950</xdr:colOff>
      <xdr:row>32</xdr:row>
      <xdr:rowOff>7587</xdr:rowOff>
    </xdr:from>
    <xdr:to>
      <xdr:col>16</xdr:col>
      <xdr:colOff>152236</xdr:colOff>
      <xdr:row>46</xdr:row>
      <xdr:rowOff>161307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F1B4CEB-D21D-4DA5-A192-D75947B6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34" zoomScale="115" zoomScaleNormal="115" workbookViewId="0">
      <selection activeCell="F17" sqref="F17"/>
    </sheetView>
  </sheetViews>
  <sheetFormatPr baseColWidth="10" defaultRowHeight="15" x14ac:dyDescent="0.25"/>
  <cols>
    <col min="1" max="1" width="20" customWidth="1"/>
    <col min="4" max="4" width="24.42578125" customWidth="1"/>
    <col min="5" max="5" width="3.28515625" customWidth="1"/>
    <col min="6" max="6" width="20" customWidth="1"/>
    <col min="9" max="9" width="26.7109375" customWidth="1"/>
    <col min="10" max="10" width="3.28515625" customWidth="1"/>
    <col min="11" max="11" width="11.42578125" customWidth="1"/>
    <col min="13" max="13" width="10.5703125" customWidth="1"/>
    <col min="14" max="14" width="26.85546875" customWidth="1"/>
    <col min="15" max="15" width="16.5703125" customWidth="1"/>
  </cols>
  <sheetData>
    <row r="1" spans="1:15" ht="15.75" thickBot="1" x14ac:dyDescent="0.3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6.5" thickTop="1" thickBot="1" x14ac:dyDescent="0.3">
      <c r="A2" s="58" t="s">
        <v>1</v>
      </c>
      <c r="B2" s="58">
        <v>1500</v>
      </c>
      <c r="C2" s="59" t="s">
        <v>2</v>
      </c>
      <c r="D2" s="41" t="s">
        <v>11</v>
      </c>
      <c r="E2" s="1"/>
      <c r="F2" s="58" t="s">
        <v>29</v>
      </c>
      <c r="G2" s="17">
        <v>60</v>
      </c>
      <c r="H2" s="18" t="s">
        <v>28</v>
      </c>
      <c r="I2" s="19" t="s">
        <v>56</v>
      </c>
      <c r="J2" s="1"/>
      <c r="K2" s="50" t="s">
        <v>35</v>
      </c>
      <c r="L2" s="51">
        <f>G4*G5</f>
        <v>7.1428571428571425E-2</v>
      </c>
      <c r="M2" s="55" t="s">
        <v>17</v>
      </c>
      <c r="N2" s="56" t="s">
        <v>39</v>
      </c>
      <c r="O2" s="1"/>
    </row>
    <row r="3" spans="1:15" ht="16.5" thickTop="1" thickBot="1" x14ac:dyDescent="0.3">
      <c r="A3" s="58" t="s">
        <v>3</v>
      </c>
      <c r="B3" s="58">
        <v>3000</v>
      </c>
      <c r="C3" s="18" t="s">
        <v>4</v>
      </c>
      <c r="D3" s="19" t="s">
        <v>12</v>
      </c>
      <c r="E3" s="1"/>
      <c r="F3" s="58" t="s">
        <v>31</v>
      </c>
      <c r="G3" s="17">
        <v>120</v>
      </c>
      <c r="H3" s="59" t="s">
        <v>28</v>
      </c>
      <c r="I3" s="41" t="s">
        <v>58</v>
      </c>
      <c r="J3" s="1"/>
      <c r="K3" s="50" t="s">
        <v>37</v>
      </c>
      <c r="L3" s="51">
        <f>((B5^2)*B3)/(L2*B2*2*PI()/60)</f>
        <v>241.31072471593171</v>
      </c>
      <c r="M3" s="57"/>
      <c r="N3" s="57" t="s">
        <v>38</v>
      </c>
      <c r="O3" s="1"/>
    </row>
    <row r="4" spans="1:15" ht="15.75" thickTop="1" x14ac:dyDescent="0.25">
      <c r="A4" s="75" t="s">
        <v>5</v>
      </c>
      <c r="B4" s="75">
        <v>240</v>
      </c>
      <c r="C4" s="21" t="s">
        <v>6</v>
      </c>
      <c r="D4" s="22" t="s">
        <v>7</v>
      </c>
      <c r="E4" s="1"/>
      <c r="F4" s="58" t="s">
        <v>26</v>
      </c>
      <c r="G4" s="60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25">
      <c r="A5" s="76" t="s">
        <v>23</v>
      </c>
      <c r="B5" s="76">
        <v>0.95</v>
      </c>
      <c r="C5" s="59" t="s">
        <v>17</v>
      </c>
      <c r="D5" s="41" t="s">
        <v>24</v>
      </c>
      <c r="E5" s="1"/>
      <c r="F5" s="58" t="s">
        <v>27</v>
      </c>
      <c r="G5" s="17">
        <f>1/7</f>
        <v>0.14285714285714285</v>
      </c>
      <c r="H5" s="59" t="s">
        <v>17</v>
      </c>
      <c r="I5" s="41" t="s">
        <v>34</v>
      </c>
      <c r="J5" s="1"/>
      <c r="K5" s="16"/>
      <c r="L5" s="16"/>
      <c r="M5" s="16"/>
      <c r="N5" s="16"/>
      <c r="O5" s="1"/>
    </row>
    <row r="6" spans="1:15" x14ac:dyDescent="0.25">
      <c r="A6" s="16"/>
      <c r="B6" s="16"/>
      <c r="C6" s="16"/>
      <c r="D6" s="16"/>
      <c r="E6" s="1"/>
      <c r="F6" s="58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25">
      <c r="A7" s="16"/>
      <c r="B7" s="16"/>
      <c r="C7" s="16"/>
      <c r="D7" s="16"/>
      <c r="E7" s="1"/>
      <c r="F7" s="58" t="s">
        <v>44</v>
      </c>
      <c r="G7" s="17">
        <v>30</v>
      </c>
      <c r="H7" s="59" t="s">
        <v>42</v>
      </c>
      <c r="I7" s="41" t="s">
        <v>43</v>
      </c>
      <c r="J7" s="1"/>
      <c r="K7" s="16"/>
      <c r="L7" s="16"/>
      <c r="M7" s="16"/>
      <c r="N7" s="16"/>
      <c r="O7" s="1"/>
    </row>
    <row r="8" spans="1:15" x14ac:dyDescent="0.25">
      <c r="A8" s="1"/>
      <c r="B8" s="1"/>
      <c r="C8" s="1"/>
      <c r="D8" s="1"/>
      <c r="E8" s="1"/>
      <c r="F8" s="58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25">
      <c r="A9" s="9" t="s">
        <v>13</v>
      </c>
      <c r="B9" s="9" t="s">
        <v>8</v>
      </c>
      <c r="C9" s="9" t="s">
        <v>9</v>
      </c>
      <c r="D9" s="9" t="s">
        <v>10</v>
      </c>
      <c r="E9" s="1"/>
      <c r="F9" s="58" t="s">
        <v>45</v>
      </c>
      <c r="G9" s="17">
        <f>(B$10*(1/G$4))/((B14/2)*COS(G$6))</f>
        <v>0.65346333892178821</v>
      </c>
      <c r="H9" s="59"/>
      <c r="I9" s="41" t="s">
        <v>63</v>
      </c>
      <c r="J9" s="1"/>
      <c r="K9" s="16"/>
      <c r="L9" s="16"/>
      <c r="M9" s="16"/>
      <c r="N9" s="16"/>
      <c r="O9" s="1"/>
    </row>
    <row r="10" spans="1:15" x14ac:dyDescent="0.25">
      <c r="A10" s="37" t="s">
        <v>14</v>
      </c>
      <c r="B10" s="37">
        <f>B3/B2</f>
        <v>2</v>
      </c>
      <c r="C10" s="102" t="s">
        <v>6</v>
      </c>
      <c r="D10" s="53" t="s">
        <v>15</v>
      </c>
      <c r="E10" s="1"/>
      <c r="F10" s="58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25">
      <c r="A11" s="37" t="s">
        <v>18</v>
      </c>
      <c r="B11" s="37">
        <f>B13/B2</f>
        <v>7.1818668070217778E-2</v>
      </c>
      <c r="C11" s="96" t="s">
        <v>17</v>
      </c>
      <c r="D11" s="54" t="s">
        <v>16</v>
      </c>
      <c r="E11" s="1"/>
      <c r="F11" s="58" t="s">
        <v>47</v>
      </c>
      <c r="G11" s="17">
        <f>(B$10*(1/G$4*G$5))/((B15/2)*COS(G$6))</f>
        <v>0.16336583473044705</v>
      </c>
      <c r="H11" s="59"/>
      <c r="I11" s="41" t="s">
        <v>65</v>
      </c>
      <c r="J11" s="1"/>
      <c r="K11" s="16"/>
      <c r="L11" s="16"/>
      <c r="M11" s="16"/>
      <c r="N11" s="16"/>
      <c r="O11" s="1"/>
    </row>
    <row r="12" spans="1:15" x14ac:dyDescent="0.25">
      <c r="A12" s="37" t="s">
        <v>21</v>
      </c>
      <c r="B12" s="37">
        <f>B5^2 * B3</f>
        <v>2707.5</v>
      </c>
      <c r="C12" s="102" t="s">
        <v>4</v>
      </c>
      <c r="D12" s="53" t="s">
        <v>22</v>
      </c>
      <c r="E12" s="1"/>
      <c r="F12" s="58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25">
      <c r="A13" s="37" t="s">
        <v>19</v>
      </c>
      <c r="B13" s="37">
        <f>B12/B4 * 60/(2*PI())</f>
        <v>107.72800210532667</v>
      </c>
      <c r="C13" s="96" t="s">
        <v>2</v>
      </c>
      <c r="D13" s="54" t="s">
        <v>20</v>
      </c>
      <c r="E13" s="1"/>
      <c r="F13" s="58" t="s">
        <v>66</v>
      </c>
      <c r="G13" s="17">
        <v>12</v>
      </c>
      <c r="H13" s="59"/>
      <c r="I13" s="41" t="s">
        <v>69</v>
      </c>
      <c r="J13" s="1"/>
      <c r="K13" s="16"/>
      <c r="L13" s="16"/>
      <c r="M13" s="16"/>
      <c r="N13" s="16"/>
      <c r="O13" s="1"/>
    </row>
    <row r="14" spans="1:15" x14ac:dyDescent="0.25">
      <c r="A14" s="37" t="s">
        <v>30</v>
      </c>
      <c r="B14" s="37">
        <f>G4*G2</f>
        <v>30</v>
      </c>
      <c r="C14" s="102" t="s">
        <v>28</v>
      </c>
      <c r="D14" s="53" t="s">
        <v>57</v>
      </c>
      <c r="E14" s="1"/>
      <c r="F14" s="58" t="s">
        <v>67</v>
      </c>
      <c r="G14" s="17">
        <v>7</v>
      </c>
      <c r="H14" s="42"/>
      <c r="I14" s="41" t="s">
        <v>68</v>
      </c>
      <c r="J14" s="1"/>
      <c r="K14" s="16"/>
      <c r="L14" s="16"/>
      <c r="M14" s="16"/>
      <c r="N14" s="16"/>
      <c r="O14" s="1"/>
    </row>
    <row r="15" spans="1:15" x14ac:dyDescent="0.25">
      <c r="A15" s="37" t="s">
        <v>32</v>
      </c>
      <c r="B15" s="37">
        <f>G3*G5</f>
        <v>17.142857142857142</v>
      </c>
      <c r="C15" s="96" t="s">
        <v>28</v>
      </c>
      <c r="D15" s="54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25">
      <c r="A16" s="37" t="s">
        <v>48</v>
      </c>
      <c r="B16" s="52">
        <f>2.34*SQRT((G8*10^3)/(G13*G12))</f>
        <v>0.70495309719868593</v>
      </c>
      <c r="C16" s="103">
        <v>1</v>
      </c>
      <c r="D16" s="53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25">
      <c r="A17" s="37" t="s">
        <v>49</v>
      </c>
      <c r="B17" s="52">
        <f>2.34*SQRT((G9*10^3)/(G$13*G$12))</f>
        <v>1.4099061943973719</v>
      </c>
      <c r="C17" s="104">
        <v>1</v>
      </c>
      <c r="D17" s="54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25">
      <c r="A18" s="37" t="s">
        <v>50</v>
      </c>
      <c r="B18" s="52">
        <f>2.34*SQRT((G10*10^3)/(G$14*G$12))</f>
        <v>0.92300026551615422</v>
      </c>
      <c r="C18" s="103">
        <v>1</v>
      </c>
      <c r="D18" s="53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25">
      <c r="A19" s="37" t="s">
        <v>51</v>
      </c>
      <c r="B19" s="52">
        <f>2.34*SQRT((G11*10^3)/(G$14*G$12))</f>
        <v>0.92300026551615422</v>
      </c>
      <c r="C19" s="104">
        <v>1</v>
      </c>
      <c r="D19" s="54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2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2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2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2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2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2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2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2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2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2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opLeftCell="C1" zoomScale="85" zoomScaleNormal="85" workbookViewId="0">
      <selection activeCell="N41" sqref="N41"/>
    </sheetView>
  </sheetViews>
  <sheetFormatPr baseColWidth="10" defaultRowHeight="15" x14ac:dyDescent="0.25"/>
  <cols>
    <col min="1" max="1" width="20.5703125" customWidth="1"/>
    <col min="2" max="2" width="11.85546875" customWidth="1"/>
    <col min="3" max="3" width="21.140625" customWidth="1"/>
    <col min="4" max="4" width="41.140625" customWidth="1"/>
    <col min="5" max="5" width="20.85546875" customWidth="1"/>
    <col min="6" max="6" width="23.7109375" customWidth="1"/>
    <col min="7" max="7" width="11.140625" customWidth="1"/>
    <col min="8" max="8" width="23.5703125" customWidth="1"/>
    <col min="9" max="9" width="34.7109375" customWidth="1"/>
    <col min="10" max="10" width="26.85546875" style="46" customWidth="1"/>
    <col min="13" max="13" width="11.85546875" style="46" customWidth="1"/>
    <col min="14" max="14" width="12" customWidth="1"/>
    <col min="20" max="20" width="21.42578125" customWidth="1"/>
  </cols>
  <sheetData>
    <row r="1" spans="1:44" ht="15.75" thickBot="1" x14ac:dyDescent="0.3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67" t="s">
        <v>25</v>
      </c>
      <c r="G1" s="67" t="s">
        <v>8</v>
      </c>
      <c r="H1" s="67" t="s">
        <v>105</v>
      </c>
      <c r="I1" s="67" t="s">
        <v>10</v>
      </c>
      <c r="J1" s="43"/>
      <c r="K1" s="70" t="s">
        <v>288</v>
      </c>
      <c r="L1" s="16"/>
      <c r="M1" s="69"/>
      <c r="N1" s="69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25">
      <c r="A2" s="58" t="s">
        <v>71</v>
      </c>
      <c r="B2" s="58">
        <f>'Résistance des engrenages'!B3</f>
        <v>3000</v>
      </c>
      <c r="C2" s="18" t="s">
        <v>4</v>
      </c>
      <c r="D2" s="19" t="s">
        <v>73</v>
      </c>
      <c r="E2" s="1"/>
      <c r="F2" s="90" t="s">
        <v>75</v>
      </c>
      <c r="G2" s="91">
        <f>'Résistance des engrenages'!G6</f>
        <v>20</v>
      </c>
      <c r="H2" s="27" t="s">
        <v>76</v>
      </c>
      <c r="I2" s="28" t="s">
        <v>77</v>
      </c>
      <c r="J2" s="43"/>
      <c r="K2" s="71" t="s">
        <v>146</v>
      </c>
      <c r="L2" s="16"/>
      <c r="M2" s="131" t="s">
        <v>200</v>
      </c>
      <c r="N2" s="131"/>
      <c r="O2" s="131"/>
      <c r="P2" s="131"/>
      <c r="Q2" s="131"/>
      <c r="R2" s="131"/>
      <c r="S2" s="131"/>
      <c r="T2" s="131"/>
      <c r="U2" s="16"/>
      <c r="V2" s="16"/>
      <c r="W2" s="1"/>
      <c r="X2" s="16"/>
      <c r="Y2" s="16"/>
      <c r="Z2" s="16"/>
      <c r="AA2" s="132" t="s">
        <v>201</v>
      </c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4"/>
      <c r="AO2" s="16"/>
      <c r="AP2" s="16"/>
      <c r="AQ2" s="16"/>
      <c r="AR2" s="1"/>
    </row>
    <row r="3" spans="1:44" x14ac:dyDescent="0.25">
      <c r="A3" s="58" t="s">
        <v>72</v>
      </c>
      <c r="B3" s="58">
        <f>'Résistance des engrenages'!B2</f>
        <v>1500</v>
      </c>
      <c r="C3" s="88" t="s">
        <v>2</v>
      </c>
      <c r="D3" s="41" t="s">
        <v>74</v>
      </c>
      <c r="E3" s="1"/>
      <c r="F3" s="90" t="s">
        <v>44</v>
      </c>
      <c r="G3" s="91">
        <f>'Résistance des engrenages'!G7</f>
        <v>30</v>
      </c>
      <c r="H3" s="29" t="s">
        <v>76</v>
      </c>
      <c r="I3" s="30" t="s">
        <v>78</v>
      </c>
      <c r="J3" s="43"/>
      <c r="K3" s="16"/>
      <c r="L3" s="16"/>
      <c r="M3" s="131"/>
      <c r="N3" s="131"/>
      <c r="O3" s="131"/>
      <c r="P3" s="131"/>
      <c r="Q3" s="131"/>
      <c r="R3" s="131"/>
      <c r="S3" s="131"/>
      <c r="T3" s="131"/>
      <c r="U3" s="16"/>
      <c r="V3" s="16"/>
      <c r="W3" s="1"/>
      <c r="X3" s="16"/>
      <c r="Y3" s="16"/>
      <c r="Z3" s="16"/>
      <c r="AA3" s="135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7"/>
      <c r="AO3" s="16"/>
      <c r="AP3" s="16"/>
      <c r="AQ3" s="16"/>
      <c r="AR3" s="1"/>
    </row>
    <row r="4" spans="1:44" ht="15.75" thickBot="1" x14ac:dyDescent="0.3">
      <c r="A4" s="16"/>
      <c r="B4" s="16"/>
      <c r="C4" s="16"/>
      <c r="D4" s="16"/>
      <c r="E4" s="1"/>
      <c r="F4" s="90" t="s">
        <v>18</v>
      </c>
      <c r="G4" s="91">
        <f>'Résistance des engrenages'!G2/2</f>
        <v>30</v>
      </c>
      <c r="H4" s="42" t="s">
        <v>28</v>
      </c>
      <c r="I4" s="41" t="s">
        <v>106</v>
      </c>
      <c r="J4" s="43"/>
      <c r="K4" s="16"/>
      <c r="L4" s="16"/>
      <c r="M4" s="131"/>
      <c r="N4" s="131"/>
      <c r="O4" s="131"/>
      <c r="P4" s="131"/>
      <c r="Q4" s="131"/>
      <c r="R4" s="131"/>
      <c r="S4" s="131"/>
      <c r="T4" s="131"/>
      <c r="U4" s="16"/>
      <c r="V4" s="16"/>
      <c r="W4" s="1"/>
      <c r="X4" s="16"/>
      <c r="Y4" s="16"/>
      <c r="Z4" s="16"/>
      <c r="AA4" s="138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40"/>
      <c r="AO4" s="16"/>
      <c r="AP4" s="16"/>
      <c r="AQ4" s="16"/>
      <c r="AR4" s="1"/>
    </row>
    <row r="5" spans="1:44" x14ac:dyDescent="0.25">
      <c r="A5" s="74"/>
      <c r="B5" s="16"/>
      <c r="C5" s="16"/>
      <c r="D5" s="16"/>
      <c r="E5" s="1"/>
      <c r="F5" s="90" t="s">
        <v>91</v>
      </c>
      <c r="G5" s="91">
        <v>45</v>
      </c>
      <c r="H5" s="29" t="s">
        <v>28</v>
      </c>
      <c r="I5" s="30" t="s">
        <v>92</v>
      </c>
      <c r="J5" s="43"/>
      <c r="K5" s="16"/>
      <c r="L5" s="16"/>
      <c r="M5" s="69"/>
      <c r="N5" s="69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25">
      <c r="A6" s="74"/>
      <c r="B6" s="16"/>
      <c r="C6" s="16"/>
      <c r="D6" s="16"/>
      <c r="E6" s="1"/>
      <c r="F6" s="90" t="s">
        <v>212</v>
      </c>
      <c r="G6" s="91">
        <v>18</v>
      </c>
      <c r="H6" s="29" t="s">
        <v>28</v>
      </c>
      <c r="I6" s="30" t="s">
        <v>214</v>
      </c>
      <c r="J6" s="43"/>
      <c r="K6" s="16"/>
      <c r="L6" s="16"/>
      <c r="M6" s="69"/>
      <c r="N6" s="69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.75" thickBot="1" x14ac:dyDescent="0.3">
      <c r="A7" s="61"/>
      <c r="B7" s="1"/>
      <c r="C7" s="1"/>
      <c r="D7" s="1"/>
      <c r="E7" s="1"/>
      <c r="F7" s="90" t="s">
        <v>213</v>
      </c>
      <c r="G7" s="91">
        <v>30</v>
      </c>
      <c r="H7" s="27" t="s">
        <v>28</v>
      </c>
      <c r="I7" s="28" t="s">
        <v>215</v>
      </c>
      <c r="J7" s="43"/>
      <c r="K7" s="16"/>
      <c r="L7" s="16"/>
      <c r="M7" s="69"/>
      <c r="N7" s="69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.75" thickBot="1" x14ac:dyDescent="0.3">
      <c r="A8" s="68" t="s">
        <v>104</v>
      </c>
      <c r="B8" s="67" t="s">
        <v>8</v>
      </c>
      <c r="C8" s="67" t="s">
        <v>105</v>
      </c>
      <c r="D8" s="67" t="s">
        <v>10</v>
      </c>
      <c r="E8" s="1"/>
      <c r="F8" s="152" t="s">
        <v>93</v>
      </c>
      <c r="G8" s="152"/>
      <c r="H8" s="153"/>
      <c r="I8" s="153"/>
      <c r="J8" s="43"/>
      <c r="K8" s="16"/>
      <c r="L8" s="162" t="s">
        <v>204</v>
      </c>
      <c r="M8" s="163"/>
      <c r="N8" s="166">
        <f>0.000034</f>
        <v>3.4E-5</v>
      </c>
      <c r="O8" s="16"/>
      <c r="P8" s="16"/>
      <c r="Q8" s="16"/>
      <c r="R8" s="168" t="s">
        <v>203</v>
      </c>
      <c r="S8" s="169"/>
      <c r="T8" s="129">
        <v>6.7500000000000001E-5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.75" thickBot="1" x14ac:dyDescent="0.3">
      <c r="A9" s="37" t="s">
        <v>79</v>
      </c>
      <c r="B9" s="36">
        <f>2*B3/60*PI()</f>
        <v>157.07963267948966</v>
      </c>
      <c r="C9" s="98" t="s">
        <v>80</v>
      </c>
      <c r="D9" s="39" t="s">
        <v>81</v>
      </c>
      <c r="E9" s="1"/>
      <c r="F9" s="90" t="s">
        <v>121</v>
      </c>
      <c r="G9" s="91">
        <v>0</v>
      </c>
      <c r="H9" s="23" t="s">
        <v>72</v>
      </c>
      <c r="I9" s="24" t="s">
        <v>122</v>
      </c>
      <c r="J9" s="43"/>
      <c r="K9" s="16"/>
      <c r="L9" s="164"/>
      <c r="M9" s="165"/>
      <c r="N9" s="167"/>
      <c r="O9" s="16"/>
      <c r="P9" s="16"/>
      <c r="Q9" s="16"/>
      <c r="R9" s="170"/>
      <c r="S9" s="171"/>
      <c r="T9" s="130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.75" thickBot="1" x14ac:dyDescent="0.3">
      <c r="A10" s="37" t="s">
        <v>82</v>
      </c>
      <c r="B10" s="36">
        <f>B2/B9*1000</f>
        <v>19098.593171027438</v>
      </c>
      <c r="C10" s="99" t="s">
        <v>83</v>
      </c>
      <c r="D10" s="38" t="s">
        <v>84</v>
      </c>
      <c r="E10" s="1"/>
      <c r="F10" s="90" t="s">
        <v>130</v>
      </c>
      <c r="G10" s="91">
        <v>2</v>
      </c>
      <c r="H10" s="66">
        <v>1</v>
      </c>
      <c r="I10" s="24" t="s">
        <v>129</v>
      </c>
      <c r="J10" s="43"/>
      <c r="K10" s="16"/>
      <c r="L10" s="16"/>
      <c r="M10" s="69"/>
      <c r="N10" s="69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.5" thickBot="1" x14ac:dyDescent="0.3">
      <c r="A11" s="37" t="s">
        <v>87</v>
      </c>
      <c r="B11" s="36">
        <f>B10/G4</f>
        <v>636.61977236758128</v>
      </c>
      <c r="C11" s="98" t="s">
        <v>72</v>
      </c>
      <c r="D11" s="39" t="s">
        <v>88</v>
      </c>
      <c r="E11" s="1"/>
      <c r="F11" s="93" t="s">
        <v>131</v>
      </c>
      <c r="G11" s="94">
        <v>16</v>
      </c>
      <c r="H11" s="81" t="s">
        <v>28</v>
      </c>
      <c r="I11" s="81" t="s">
        <v>136</v>
      </c>
      <c r="J11" s="43"/>
      <c r="K11" s="16"/>
      <c r="L11" s="16"/>
      <c r="M11" s="69"/>
      <c r="N11" s="69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30" x14ac:dyDescent="0.25">
      <c r="A12" s="37" t="s">
        <v>85</v>
      </c>
      <c r="B12" s="36">
        <f>B11*TAN(RADIANS(G3))</f>
        <v>367.55259694786133</v>
      </c>
      <c r="C12" s="99" t="s">
        <v>72</v>
      </c>
      <c r="D12" s="38" t="s">
        <v>89</v>
      </c>
      <c r="E12" s="1"/>
      <c r="F12" s="90" t="s">
        <v>143</v>
      </c>
      <c r="G12" s="91">
        <v>225</v>
      </c>
      <c r="H12" s="27" t="s">
        <v>142</v>
      </c>
      <c r="I12" s="34" t="s">
        <v>202</v>
      </c>
      <c r="J12" s="43"/>
      <c r="K12" s="16"/>
      <c r="L12" s="16"/>
      <c r="M12" s="69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25">
      <c r="A13" s="37" t="s">
        <v>86</v>
      </c>
      <c r="B13" s="36">
        <f>-B11*TAN(RADIANS(G2))/COS(RADIANS(G3))</f>
        <v>-267.55640963252824</v>
      </c>
      <c r="C13" s="98" t="s">
        <v>72</v>
      </c>
      <c r="D13" s="39" t="s">
        <v>90</v>
      </c>
      <c r="E13" s="1"/>
      <c r="F13" s="90" t="s">
        <v>144</v>
      </c>
      <c r="G13" s="91">
        <f>IF(G5/G11&lt;5,RADIANS(2/3),IF(G5/G11&gt;7,RADIANS(1/4),"A definir"))</f>
        <v>1.1635528346628864E-2</v>
      </c>
      <c r="H13" s="25" t="s">
        <v>163</v>
      </c>
      <c r="I13" s="26" t="s">
        <v>199</v>
      </c>
      <c r="J13" s="43"/>
      <c r="K13" s="16"/>
      <c r="L13" s="16"/>
      <c r="M13" s="69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25">
      <c r="A14" s="37" t="s">
        <v>94</v>
      </c>
      <c r="B14" s="36">
        <f>-B12</f>
        <v>-367.55259694786133</v>
      </c>
      <c r="C14" s="99" t="s">
        <v>72</v>
      </c>
      <c r="D14" s="38" t="s">
        <v>99</v>
      </c>
      <c r="E14" s="1"/>
      <c r="F14" s="90" t="s">
        <v>150</v>
      </c>
      <c r="G14" s="91">
        <f>IF(B3&gt;500,G5/3000,G5/2000)</f>
        <v>1.4999999999999999E-2</v>
      </c>
      <c r="H14" s="29" t="s">
        <v>28</v>
      </c>
      <c r="I14" s="30" t="s">
        <v>198</v>
      </c>
      <c r="J14" s="43"/>
      <c r="K14" s="16"/>
      <c r="L14" s="16"/>
      <c r="M14" s="69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25">
      <c r="A15" s="37" t="s">
        <v>95</v>
      </c>
      <c r="B15" s="36">
        <f>-B11*(G5-G6)/G5</f>
        <v>-381.9718634205488</v>
      </c>
      <c r="C15" s="98" t="s">
        <v>72</v>
      </c>
      <c r="D15" s="39" t="s">
        <v>100</v>
      </c>
      <c r="E15" s="1"/>
      <c r="F15" s="90" t="s">
        <v>147</v>
      </c>
      <c r="G15" s="91" t="s">
        <v>145</v>
      </c>
      <c r="H15" s="31">
        <v>1</v>
      </c>
      <c r="I15" s="30" t="s">
        <v>197</v>
      </c>
      <c r="J15" s="43"/>
      <c r="K15" s="16"/>
      <c r="L15" s="16"/>
      <c r="M15" s="69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45" customHeight="1" x14ac:dyDescent="0.25">
      <c r="A16" s="37" t="s">
        <v>96</v>
      </c>
      <c r="B16" s="36">
        <f>-(B13*G5-G6*B13+G7*B12)/(G5)</f>
        <v>-84.501218852390608</v>
      </c>
      <c r="C16" s="99" t="s">
        <v>72</v>
      </c>
      <c r="D16" s="38" t="s">
        <v>101</v>
      </c>
      <c r="E16" s="1"/>
      <c r="F16" s="90" t="s">
        <v>148</v>
      </c>
      <c r="G16" s="91">
        <f>IF(G15="large",1/1500,1/500)</f>
        <v>6.6666666666666664E-4</v>
      </c>
      <c r="H16" s="32">
        <v>1</v>
      </c>
      <c r="I16" s="26" t="s">
        <v>196</v>
      </c>
      <c r="J16" s="43"/>
      <c r="K16" s="16"/>
      <c r="L16" s="16"/>
      <c r="M16" s="69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25">
      <c r="A17" s="37" t="s">
        <v>97</v>
      </c>
      <c r="B17" s="36">
        <f>-(G6*B11)/(G5)</f>
        <v>-254.64790894703251</v>
      </c>
      <c r="C17" s="98" t="s">
        <v>72</v>
      </c>
      <c r="D17" s="39" t="s">
        <v>102</v>
      </c>
      <c r="E17" s="1"/>
      <c r="F17" s="90" t="s">
        <v>149</v>
      </c>
      <c r="G17" s="91">
        <v>3</v>
      </c>
      <c r="H17" s="29" t="s">
        <v>76</v>
      </c>
      <c r="I17" s="30" t="s">
        <v>195</v>
      </c>
      <c r="J17" s="43"/>
      <c r="K17" s="16"/>
      <c r="L17" s="16"/>
      <c r="M17" s="69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25">
      <c r="A18" s="37" t="s">
        <v>98</v>
      </c>
      <c r="B18" s="36">
        <f>-(G6*B13-G7*B12)/(G5)</f>
        <v>352.05762848491884</v>
      </c>
      <c r="C18" s="99" t="s">
        <v>72</v>
      </c>
      <c r="D18" s="38" t="s">
        <v>103</v>
      </c>
      <c r="E18" s="1"/>
      <c r="F18" s="90" t="s">
        <v>155</v>
      </c>
      <c r="G18" s="92">
        <v>190000</v>
      </c>
      <c r="H18" s="25" t="s">
        <v>142</v>
      </c>
      <c r="I18" s="26" t="s">
        <v>160</v>
      </c>
      <c r="J18" s="43"/>
      <c r="K18" s="16"/>
      <c r="L18" s="16"/>
      <c r="M18" s="69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30" x14ac:dyDescent="0.25">
      <c r="A19" s="37" t="s">
        <v>132</v>
      </c>
      <c r="B19" s="36">
        <f>G12/MAX(M41:M491)</f>
        <v>7.7123739556722173</v>
      </c>
      <c r="C19" s="100">
        <v>1</v>
      </c>
      <c r="D19" s="40" t="s">
        <v>134</v>
      </c>
      <c r="E19" s="1"/>
      <c r="F19" s="90" t="s">
        <v>156</v>
      </c>
      <c r="G19" s="92">
        <f>G18/(2*(1+0.3))</f>
        <v>73076.923076923078</v>
      </c>
      <c r="H19" s="29" t="s">
        <v>142</v>
      </c>
      <c r="I19" s="30" t="s">
        <v>161</v>
      </c>
      <c r="J19" s="43"/>
      <c r="K19" s="16"/>
      <c r="L19" s="16"/>
      <c r="M19" s="69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45" x14ac:dyDescent="0.25">
      <c r="A20" s="37" t="s">
        <v>133</v>
      </c>
      <c r="B20" s="6" t="str">
        <f>IF(B19&gt;G10,"Oui","Non")</f>
        <v>Oui</v>
      </c>
      <c r="C20" s="99" t="s">
        <v>208</v>
      </c>
      <c r="D20" s="38" t="s">
        <v>135</v>
      </c>
      <c r="E20" s="1"/>
      <c r="F20" s="90" t="s">
        <v>191</v>
      </c>
      <c r="G20" s="91">
        <v>0</v>
      </c>
      <c r="H20" s="25" t="s">
        <v>28</v>
      </c>
      <c r="I20" s="33" t="s">
        <v>192</v>
      </c>
      <c r="J20" s="43"/>
      <c r="K20" s="16"/>
      <c r="L20" s="16"/>
      <c r="M20" s="69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45" x14ac:dyDescent="0.25">
      <c r="A21" s="37" t="s">
        <v>165</v>
      </c>
      <c r="B21" s="63" cm="1">
        <f t="array" ref="B21">MAX(ABS(F41:F491))/(G19*B31)</f>
        <v>4.0620129132927354E-5</v>
      </c>
      <c r="C21" s="98" t="s">
        <v>163</v>
      </c>
      <c r="D21" s="39" t="s">
        <v>164</v>
      </c>
      <c r="E21" s="1"/>
      <c r="F21" s="90" t="s">
        <v>193</v>
      </c>
      <c r="G21" s="91">
        <v>0</v>
      </c>
      <c r="H21" s="29" t="s">
        <v>28</v>
      </c>
      <c r="I21" s="35" t="s">
        <v>194</v>
      </c>
      <c r="J21" s="43"/>
      <c r="K21" s="16"/>
      <c r="L21" s="16"/>
      <c r="M21" s="69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25">
      <c r="A22" s="37" t="s">
        <v>154</v>
      </c>
      <c r="B22" s="4" t="str">
        <f>IF(B21&lt;G13,"Oui","Non")</f>
        <v>Oui</v>
      </c>
      <c r="C22" s="99" t="s">
        <v>208</v>
      </c>
      <c r="D22" s="38" t="s">
        <v>153</v>
      </c>
      <c r="E22" s="1"/>
      <c r="F22" s="73"/>
      <c r="G22" s="16"/>
      <c r="H22" s="16"/>
      <c r="I22" s="16"/>
      <c r="J22" s="43"/>
      <c r="K22" s="16"/>
      <c r="L22" s="16"/>
      <c r="M22" s="69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25">
      <c r="A23" s="37" t="s">
        <v>167</v>
      </c>
      <c r="B23" s="36">
        <f>MAX(U41:U491)</f>
        <v>1.2342205375802825E-2</v>
      </c>
      <c r="C23" s="99" t="s">
        <v>28</v>
      </c>
      <c r="D23" s="38" t="s">
        <v>168</v>
      </c>
      <c r="E23" s="1"/>
      <c r="F23" s="16"/>
      <c r="G23" s="16"/>
      <c r="H23" s="16"/>
      <c r="I23" s="16"/>
      <c r="J23" s="43"/>
      <c r="K23" s="16"/>
      <c r="L23" s="16"/>
      <c r="M23" s="69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25">
      <c r="A24" s="37" t="s">
        <v>169</v>
      </c>
      <c r="B24" s="4" t="str">
        <f>IF(B23&lt;G14,"Oui","Non")</f>
        <v>Oui</v>
      </c>
      <c r="C24" s="98" t="s">
        <v>208</v>
      </c>
      <c r="D24" s="39" t="s">
        <v>152</v>
      </c>
      <c r="E24" s="1"/>
      <c r="F24" s="16"/>
      <c r="G24" s="16"/>
      <c r="H24" s="16"/>
      <c r="I24" s="16"/>
      <c r="J24" s="43"/>
      <c r="K24" s="16"/>
      <c r="L24" s="16"/>
      <c r="M24" s="69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25">
      <c r="A25" s="37" t="s">
        <v>188</v>
      </c>
      <c r="B25" s="36">
        <f>MAX(T41:T491)</f>
        <v>8.4343064669635128E-5</v>
      </c>
      <c r="C25" s="101">
        <v>1</v>
      </c>
      <c r="D25" s="38" t="s">
        <v>207</v>
      </c>
      <c r="E25" s="1"/>
      <c r="F25" s="16"/>
      <c r="G25" s="16"/>
      <c r="H25" s="16"/>
      <c r="I25" s="16"/>
      <c r="J25" s="43"/>
      <c r="K25" s="16"/>
      <c r="L25" s="16"/>
      <c r="M25" s="69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25">
      <c r="A26" s="37" t="s">
        <v>170</v>
      </c>
      <c r="B26" s="4" t="str">
        <f>IF(B25&lt;G16,"Oui","Non")</f>
        <v>Oui</v>
      </c>
      <c r="C26" s="98" t="s">
        <v>208</v>
      </c>
      <c r="D26" s="39" t="s">
        <v>151</v>
      </c>
      <c r="E26" s="1"/>
      <c r="F26" s="16"/>
      <c r="G26" s="16"/>
      <c r="H26" s="16"/>
      <c r="I26" s="16"/>
      <c r="J26" s="43"/>
      <c r="K26" s="16"/>
      <c r="L26" s="16"/>
      <c r="M26" s="69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25">
      <c r="A27" s="37" t="s">
        <v>189</v>
      </c>
      <c r="B27" s="36">
        <f>DEGREES(ATAN(T41))</f>
        <v>4.3303822581202966E-3</v>
      </c>
      <c r="C27" s="99" t="s">
        <v>76</v>
      </c>
      <c r="D27" s="38" t="s">
        <v>209</v>
      </c>
      <c r="E27" s="1"/>
      <c r="F27" s="16"/>
      <c r="G27" s="16"/>
      <c r="H27" s="16"/>
      <c r="I27" s="16"/>
      <c r="J27" s="43"/>
      <c r="K27" s="16"/>
      <c r="L27" s="16"/>
      <c r="M27" s="69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25">
      <c r="A28" s="37" t="s">
        <v>190</v>
      </c>
      <c r="B28" s="64">
        <f>DEGREES(ATAN(T491))</f>
        <v>4.8325016253099847E-3</v>
      </c>
      <c r="C28" s="98" t="s">
        <v>76</v>
      </c>
      <c r="D28" s="39" t="s">
        <v>210</v>
      </c>
      <c r="E28" s="1"/>
      <c r="F28" s="16"/>
      <c r="G28" s="16"/>
      <c r="H28" s="16"/>
      <c r="I28" s="16"/>
      <c r="J28" s="43"/>
      <c r="K28" s="16"/>
      <c r="L28" s="16"/>
      <c r="M28" s="69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.75" thickBot="1" x14ac:dyDescent="0.3">
      <c r="A29" s="62" t="s">
        <v>171</v>
      </c>
      <c r="B29" s="65" t="str">
        <f>IF(MAX(B27:B28)&lt;G17,"Oui","Non")</f>
        <v>Oui</v>
      </c>
      <c r="C29" s="99" t="s">
        <v>208</v>
      </c>
      <c r="D29" s="38" t="s">
        <v>186</v>
      </c>
      <c r="E29" s="1"/>
      <c r="F29" s="16"/>
      <c r="G29" s="16"/>
      <c r="H29" s="16"/>
      <c r="I29" s="16"/>
      <c r="J29" s="43"/>
      <c r="K29" s="16"/>
      <c r="L29" s="16"/>
      <c r="M29" s="69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.75" thickBot="1" x14ac:dyDescent="0.3">
      <c r="A30" s="156" t="s">
        <v>166</v>
      </c>
      <c r="B30" s="159"/>
      <c r="C30" s="159"/>
      <c r="D30" s="160"/>
      <c r="E30" s="1"/>
      <c r="F30" s="16"/>
      <c r="G30" s="16"/>
      <c r="H30" s="16"/>
      <c r="I30" s="16"/>
      <c r="J30" s="43"/>
      <c r="K30" s="16"/>
      <c r="L30" s="16"/>
      <c r="M30" s="69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.75" thickBot="1" x14ac:dyDescent="0.3">
      <c r="A31" s="77" t="s">
        <v>158</v>
      </c>
      <c r="B31" s="78">
        <f>PI()*G11^4/32</f>
        <v>6433.9817545518963</v>
      </c>
      <c r="C31" s="79" t="s">
        <v>159</v>
      </c>
      <c r="D31" s="80" t="s">
        <v>162</v>
      </c>
      <c r="E31" s="1"/>
      <c r="F31" s="16"/>
      <c r="G31" s="16"/>
      <c r="H31" s="16"/>
      <c r="I31" s="16"/>
      <c r="J31" s="43"/>
      <c r="K31" s="16"/>
      <c r="L31" s="16"/>
      <c r="M31" s="69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.75" thickBot="1" x14ac:dyDescent="0.3">
      <c r="A32" s="156" t="s">
        <v>205</v>
      </c>
      <c r="B32" s="159"/>
      <c r="C32" s="159"/>
      <c r="D32" s="160"/>
      <c r="E32" s="1"/>
      <c r="F32" s="16"/>
      <c r="G32" s="16"/>
      <c r="H32" s="16"/>
      <c r="I32" s="16"/>
      <c r="J32" s="43"/>
      <c r="K32" s="16"/>
      <c r="L32" s="16"/>
      <c r="M32" s="69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.75" thickBot="1" x14ac:dyDescent="0.3">
      <c r="A33" s="155" t="s">
        <v>206</v>
      </c>
      <c r="B33" s="155"/>
      <c r="C33" s="155"/>
      <c r="D33" s="155"/>
      <c r="E33" s="1"/>
      <c r="F33" s="16"/>
      <c r="G33" s="16"/>
      <c r="H33" s="16"/>
      <c r="I33" s="16"/>
      <c r="J33" s="43"/>
      <c r="K33" s="16"/>
      <c r="L33" s="16"/>
      <c r="M33" s="69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.75" thickBot="1" x14ac:dyDescent="0.3">
      <c r="A34" s="156" t="s">
        <v>216</v>
      </c>
      <c r="B34" s="157"/>
      <c r="C34" s="157"/>
      <c r="D34" s="158"/>
      <c r="E34" s="1"/>
      <c r="F34" s="16"/>
      <c r="G34" s="16"/>
      <c r="H34" s="16"/>
      <c r="I34" s="16"/>
      <c r="J34" s="43"/>
      <c r="K34" s="16"/>
      <c r="L34" s="16"/>
      <c r="M34" s="69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25">
      <c r="A35" s="161" t="str">
        <f>IF(AND(ABS(S491)&lt;0.05*ABS(MAX(S41:S491)),ABS(P491)&lt;0.05*ABS(MAX(P41:P491))),"Constantes d'integration correctes","Constantes d'integration incorrectes")</f>
        <v>Constantes d'integration correctes</v>
      </c>
      <c r="B35" s="161"/>
      <c r="C35" s="161"/>
      <c r="D35" s="161"/>
      <c r="E35" s="1"/>
      <c r="F35" s="16"/>
      <c r="G35" s="16"/>
      <c r="H35" s="16"/>
      <c r="I35" s="16"/>
      <c r="J35" s="43"/>
      <c r="K35" s="16"/>
      <c r="L35" s="16"/>
      <c r="M35" s="69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72"/>
      <c r="AQ35" s="72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43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25">
      <c r="A37" s="154" t="s">
        <v>107</v>
      </c>
      <c r="B37" s="154"/>
      <c r="C37" s="154"/>
      <c r="D37" s="154"/>
      <c r="E37" s="154"/>
      <c r="F37" s="154"/>
      <c r="G37" s="154"/>
      <c r="H37" s="154"/>
      <c r="I37" s="154"/>
      <c r="J37" s="154"/>
      <c r="K37" s="154" t="s">
        <v>157</v>
      </c>
      <c r="L37" s="154"/>
      <c r="M37" s="154"/>
      <c r="N37" s="154" t="s">
        <v>178</v>
      </c>
      <c r="O37" s="154"/>
      <c r="P37" s="154"/>
      <c r="Q37" s="154"/>
      <c r="R37" s="154"/>
      <c r="S37" s="154"/>
      <c r="T37" s="154"/>
      <c r="U37" s="154"/>
      <c r="V37" s="154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2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44" t="s">
        <v>125</v>
      </c>
      <c r="K38" s="15" t="s">
        <v>137</v>
      </c>
      <c r="L38" s="15" t="s">
        <v>138</v>
      </c>
      <c r="M38" s="44" t="s">
        <v>139</v>
      </c>
      <c r="N38" s="15"/>
      <c r="O38" s="15" t="s">
        <v>172</v>
      </c>
      <c r="P38" s="15" t="s">
        <v>173</v>
      </c>
      <c r="Q38" s="15"/>
      <c r="R38" s="15" t="s">
        <v>174</v>
      </c>
      <c r="S38" s="15" t="s">
        <v>175</v>
      </c>
      <c r="T38" s="15" t="s">
        <v>176</v>
      </c>
      <c r="U38" s="15" t="s">
        <v>177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66.599999999999994" customHeight="1" x14ac:dyDescent="0.2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45" t="s">
        <v>126</v>
      </c>
      <c r="K39" s="14" t="s">
        <v>140</v>
      </c>
      <c r="L39" s="14" t="s">
        <v>141</v>
      </c>
      <c r="M39" s="47" t="s">
        <v>278</v>
      </c>
      <c r="N39" s="13" t="s">
        <v>185</v>
      </c>
      <c r="O39" s="13" t="s">
        <v>179</v>
      </c>
      <c r="P39" s="13" t="s">
        <v>180</v>
      </c>
      <c r="Q39" s="13" t="s">
        <v>187</v>
      </c>
      <c r="R39" s="13" t="s">
        <v>181</v>
      </c>
      <c r="S39" s="13" t="s">
        <v>182</v>
      </c>
      <c r="T39" s="13" t="s">
        <v>183</v>
      </c>
      <c r="U39" s="13" t="s">
        <v>184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2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45" t="s">
        <v>72</v>
      </c>
      <c r="K40" s="12" t="s">
        <v>142</v>
      </c>
      <c r="L40" s="12" t="s">
        <v>142</v>
      </c>
      <c r="M40" s="45" t="s">
        <v>142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2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-84.501218852390608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46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6">
        <f>SQRT(K41^2+3*L41^2)</f>
        <v>5.2657166480087107E-2</v>
      </c>
      <c r="N41" s="8">
        <f>-G41/($G$18*$B$31)</f>
        <v>0</v>
      </c>
      <c r="O41" s="5">
        <f>SUM($N$41:N41)*0.1+$N$8</f>
        <v>3.4E-5</v>
      </c>
      <c r="P41" s="5">
        <f>SUM($O$41:O41)+0</f>
        <v>3.4E-5</v>
      </c>
      <c r="Q41" s="8">
        <f t="shared" ref="Q41:Q104" si="0">-H41/($G$18*$B$31)</f>
        <v>0</v>
      </c>
      <c r="R41" s="5">
        <f>SUM($Q$41:Q41)*0.1+$T$8</f>
        <v>6.7500000000000001E-5</v>
      </c>
      <c r="S41" s="5">
        <f>SUM($R$41:R41)+0</f>
        <v>6.7500000000000001E-5</v>
      </c>
      <c r="T41">
        <f>SQRT(SUMSQ(O41,R41))</f>
        <v>7.5579428418055659E-5</v>
      </c>
      <c r="U41">
        <f>SQRT(SUMSQ(S41,P41))</f>
        <v>7.5579428418055659E-5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25">
      <c r="B42">
        <f>B41+0.1</f>
        <v>0.1</v>
      </c>
      <c r="C42">
        <f t="shared" ref="C42:C105" si="1">IF(B42&lt;$G$6,$B$14,$B$14+$B$12)</f>
        <v>-367.55259694786133</v>
      </c>
      <c r="D42">
        <f t="shared" ref="D42:D105" si="2">IF(B42&lt;18, $B$15, $B$15+$B$11 )</f>
        <v>-381.9718634205488</v>
      </c>
      <c r="E42" s="2">
        <f t="shared" ref="E42:E105" si="3">IF(B42&lt;18, $B$16, $B$16+$B$13 )</f>
        <v>-84.501218852390608</v>
      </c>
      <c r="F42">
        <f t="shared" ref="F42:F105" si="4">IF(B42&lt;18,0,-$G$7*$B$11)</f>
        <v>0</v>
      </c>
      <c r="G42">
        <f t="shared" ref="G42:G105" si="5">IF(B42&lt;$G$6,    $B$16*B42,    $B$16*B42-(-B42+$G$6)*$B$13+$G$7*$B$12)</f>
        <v>-8.4501218852390618</v>
      </c>
      <c r="H42">
        <f t="shared" ref="H42:H105" si="6">IF(B42&lt;$G$6,-B42*$B$15,-B42*$B$15+(-B42+$G$6)*$B$11)</f>
        <v>38.197186342054884</v>
      </c>
      <c r="I42" s="2">
        <f t="shared" ref="I42:I105" si="7">SQRT(H42*H42+G42*G42)</f>
        <v>39.120705570388942</v>
      </c>
      <c r="J42" s="46">
        <f t="shared" ref="J42:J105" si="8">SQRT(D42*D42+E42*E42)</f>
        <v>391.20705570388935</v>
      </c>
      <c r="K42">
        <f t="shared" ref="K42:K105" si="9">32*I42/(PI()*$G$11^3)</f>
        <v>9.7285213574531959E-2</v>
      </c>
      <c r="L42">
        <f t="shared" ref="L42:L105" si="10">16*J42/(PI()*$G$11^4)</f>
        <v>3.040162924204123E-2</v>
      </c>
      <c r="M42" s="46">
        <f t="shared" ref="M42:M105" si="11">SQRT(K42^2+3*L42^2)</f>
        <v>0.11062183311604408</v>
      </c>
      <c r="N42" s="8">
        <f t="shared" ref="N41:N104" si="12">-G42/($G$18*$B$31)</f>
        <v>6.9124109157319193E-9</v>
      </c>
      <c r="O42" s="5">
        <f>SUM($N$41:N42)*0.1+$N$8</f>
        <v>3.4000691241091574E-5</v>
      </c>
      <c r="P42" s="5">
        <f>SUM($O$41:O42)+0</f>
        <v>6.8000691241091574E-5</v>
      </c>
      <c r="Q42" s="8">
        <f t="shared" si="0"/>
        <v>-3.124625317917489E-8</v>
      </c>
      <c r="R42" s="5">
        <f>SUM($Q$41:Q42)*0.1+$T$8</f>
        <v>6.7496875374682089E-5</v>
      </c>
      <c r="S42" s="5">
        <f>SUM($R$41:R42)+0</f>
        <v>1.349968753746821E-4</v>
      </c>
      <c r="T42">
        <f t="shared" ref="T42:T105" si="13">SQRT(SUMSQ(O42,R42))</f>
        <v>7.5576948801981992E-5</v>
      </c>
      <c r="U42">
        <f t="shared" ref="U42:U105" si="14">SQRT(SUMSQ(S42,P42))</f>
        <v>1.5115637720650003E-4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25">
      <c r="B43">
        <f t="shared" ref="B43:B106" si="15">B42+0.1</f>
        <v>0.2</v>
      </c>
      <c r="C43">
        <f t="shared" si="1"/>
        <v>-367.55259694786133</v>
      </c>
      <c r="D43">
        <f t="shared" si="2"/>
        <v>-381.9718634205488</v>
      </c>
      <c r="E43" s="2">
        <f t="shared" si="3"/>
        <v>-84.501218852390608</v>
      </c>
      <c r="F43">
        <f t="shared" si="4"/>
        <v>0</v>
      </c>
      <c r="G43">
        <f t="shared" si="5"/>
        <v>-16.900243770478124</v>
      </c>
      <c r="H43">
        <f t="shared" si="6"/>
        <v>76.394372684109769</v>
      </c>
      <c r="I43" s="2">
        <f t="shared" si="7"/>
        <v>78.241411140777885</v>
      </c>
      <c r="J43" s="46">
        <f t="shared" si="8"/>
        <v>391.20705570388935</v>
      </c>
      <c r="K43">
        <f t="shared" si="9"/>
        <v>0.19457042714906392</v>
      </c>
      <c r="L43">
        <f t="shared" si="10"/>
        <v>3.040162924204123E-2</v>
      </c>
      <c r="M43" s="46">
        <f t="shared" si="11"/>
        <v>0.20156990921930981</v>
      </c>
      <c r="N43" s="8">
        <f t="shared" si="12"/>
        <v>1.3824821831463839E-8</v>
      </c>
      <c r="O43" s="5">
        <f>SUM($N$41:N43)*0.1+$N$8</f>
        <v>3.4002073723274722E-5</v>
      </c>
      <c r="P43" s="5">
        <f>SUM($O$41:O43)+0</f>
        <v>1.020027649643663E-4</v>
      </c>
      <c r="Q43" s="8">
        <f t="shared" si="0"/>
        <v>-6.2492506358349779E-8</v>
      </c>
      <c r="R43" s="5">
        <f>SUM($Q$41:Q43)*0.1+$T$8</f>
        <v>6.7490626124046252E-5</v>
      </c>
      <c r="S43" s="5">
        <f>SUM($R$41:R43)+0</f>
        <v>2.0248750149872834E-4</v>
      </c>
      <c r="T43">
        <f t="shared" si="13"/>
        <v>7.5571989732299642E-5</v>
      </c>
      <c r="U43">
        <f t="shared" si="14"/>
        <v>2.2672836682597364E-4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25">
      <c r="B44">
        <f t="shared" si="15"/>
        <v>0.30000000000000004</v>
      </c>
      <c r="C44">
        <f t="shared" si="1"/>
        <v>-367.55259694786133</v>
      </c>
      <c r="D44">
        <f t="shared" si="2"/>
        <v>-381.9718634205488</v>
      </c>
      <c r="E44" s="2">
        <f t="shared" si="3"/>
        <v>-84.501218852390608</v>
      </c>
      <c r="F44">
        <f t="shared" si="4"/>
        <v>0</v>
      </c>
      <c r="G44">
        <f t="shared" si="5"/>
        <v>-25.350365655717187</v>
      </c>
      <c r="H44">
        <f t="shared" si="6"/>
        <v>114.59155902616466</v>
      </c>
      <c r="I44" s="2">
        <f t="shared" si="7"/>
        <v>117.36211671116683</v>
      </c>
      <c r="J44" s="46">
        <f t="shared" si="8"/>
        <v>391.20705570388935</v>
      </c>
      <c r="K44">
        <f t="shared" si="9"/>
        <v>0.29185564072359588</v>
      </c>
      <c r="L44">
        <f t="shared" si="10"/>
        <v>3.040162924204123E-2</v>
      </c>
      <c r="M44" s="46">
        <f t="shared" si="11"/>
        <v>0.29656785429963967</v>
      </c>
      <c r="N44" s="8">
        <f t="shared" si="12"/>
        <v>2.0737232747195761E-8</v>
      </c>
      <c r="O44" s="5">
        <f>SUM($N$41:N44)*0.1+$N$8</f>
        <v>3.4004147446549438E-5</v>
      </c>
      <c r="P44" s="5">
        <f>SUM($O$41:O44)+0</f>
        <v>1.3600691241091574E-4</v>
      </c>
      <c r="Q44" s="8">
        <f t="shared" si="0"/>
        <v>-9.3738759537524689E-8</v>
      </c>
      <c r="R44" s="5">
        <f>SUM($Q$41:Q44)*0.1+$T$8</f>
        <v>6.748125224809249E-5</v>
      </c>
      <c r="S44" s="5">
        <f>SUM($R$41:R44)+0</f>
        <v>2.6996875374682081E-4</v>
      </c>
      <c r="T44">
        <f t="shared" si="13"/>
        <v>7.5564551534018661E-5</v>
      </c>
      <c r="U44">
        <f t="shared" si="14"/>
        <v>3.0229291791764176E-4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25">
      <c r="B45">
        <f t="shared" si="15"/>
        <v>0.4</v>
      </c>
      <c r="C45">
        <f t="shared" si="1"/>
        <v>-367.55259694786133</v>
      </c>
      <c r="D45">
        <f t="shared" si="2"/>
        <v>-381.9718634205488</v>
      </c>
      <c r="E45" s="2">
        <f t="shared" si="3"/>
        <v>-84.501218852390608</v>
      </c>
      <c r="F45">
        <f t="shared" si="4"/>
        <v>0</v>
      </c>
      <c r="G45">
        <f t="shared" si="5"/>
        <v>-33.800487540956247</v>
      </c>
      <c r="H45">
        <f t="shared" si="6"/>
        <v>152.78874536821954</v>
      </c>
      <c r="I45" s="2">
        <f t="shared" si="7"/>
        <v>156.48282228155577</v>
      </c>
      <c r="J45" s="46">
        <f t="shared" si="8"/>
        <v>391.20705570388935</v>
      </c>
      <c r="K45">
        <f t="shared" si="9"/>
        <v>0.38914085429812784</v>
      </c>
      <c r="L45">
        <f t="shared" si="10"/>
        <v>3.040162924204123E-2</v>
      </c>
      <c r="M45" s="46">
        <f t="shared" si="11"/>
        <v>0.39268738414365745</v>
      </c>
      <c r="N45" s="8">
        <f t="shared" si="12"/>
        <v>2.7649643662927677E-8</v>
      </c>
      <c r="O45" s="5">
        <f>SUM($N$41:N45)*0.1+$N$8</f>
        <v>3.4006912410915734E-5</v>
      </c>
      <c r="P45" s="5">
        <f>SUM($O$41:O45)+0</f>
        <v>1.7001382482183147E-4</v>
      </c>
      <c r="Q45" s="8">
        <f t="shared" si="0"/>
        <v>-1.2498501271669956E-7</v>
      </c>
      <c r="R45" s="5">
        <f>SUM($Q$41:Q45)*0.1+$T$8</f>
        <v>6.746875374682083E-5</v>
      </c>
      <c r="S45" s="5">
        <f>SUM($R$41:R45)+0</f>
        <v>3.3743750749364162E-4</v>
      </c>
      <c r="T45">
        <f t="shared" si="13"/>
        <v>7.5554634694854062E-5</v>
      </c>
      <c r="U45">
        <f t="shared" si="14"/>
        <v>3.7784755139350822E-4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25">
      <c r="B46">
        <f t="shared" si="15"/>
        <v>0.5</v>
      </c>
      <c r="C46">
        <f t="shared" si="1"/>
        <v>-367.55259694786133</v>
      </c>
      <c r="D46">
        <f t="shared" si="2"/>
        <v>-381.9718634205488</v>
      </c>
      <c r="E46" s="2">
        <f t="shared" si="3"/>
        <v>-84.501218852390608</v>
      </c>
      <c r="F46">
        <f t="shared" si="4"/>
        <v>0</v>
      </c>
      <c r="G46">
        <f t="shared" si="5"/>
        <v>-42.250609426195304</v>
      </c>
      <c r="H46">
        <f t="shared" si="6"/>
        <v>190.9859317102744</v>
      </c>
      <c r="I46" s="2">
        <f t="shared" si="7"/>
        <v>195.60352785194468</v>
      </c>
      <c r="J46" s="46">
        <f t="shared" si="8"/>
        <v>391.20705570388935</v>
      </c>
      <c r="K46">
        <f t="shared" si="9"/>
        <v>0.48642606787265968</v>
      </c>
      <c r="L46">
        <f t="shared" si="10"/>
        <v>3.040162924204123E-2</v>
      </c>
      <c r="M46" s="46">
        <f t="shared" si="11"/>
        <v>0.48926791912792417</v>
      </c>
      <c r="N46" s="8">
        <f t="shared" si="12"/>
        <v>3.456205457865959E-8</v>
      </c>
      <c r="O46" s="5">
        <f>SUM($N$41:N46)*0.1+$N$8</f>
        <v>3.4010368616373598E-5</v>
      </c>
      <c r="P46" s="5">
        <f>SUM($O$41:O46)+0</f>
        <v>2.0402419343820507E-4</v>
      </c>
      <c r="Q46" s="8">
        <f t="shared" si="0"/>
        <v>-1.5623126589587445E-7</v>
      </c>
      <c r="R46" s="5">
        <f>SUM($Q$41:Q46)*0.1+$T$8</f>
        <v>6.7453130620231244E-5</v>
      </c>
      <c r="S46" s="5">
        <f>SUM($R$41:R46)+0</f>
        <v>4.0489063811387287E-4</v>
      </c>
      <c r="T46">
        <f t="shared" si="13"/>
        <v>7.5542239865465926E-5</v>
      </c>
      <c r="U46">
        <f t="shared" si="14"/>
        <v>4.5338978852679215E-4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25">
      <c r="B47">
        <f t="shared" si="15"/>
        <v>0.6</v>
      </c>
      <c r="C47">
        <f t="shared" si="1"/>
        <v>-367.55259694786133</v>
      </c>
      <c r="D47">
        <f t="shared" si="2"/>
        <v>-381.9718634205488</v>
      </c>
      <c r="E47" s="2">
        <f t="shared" si="3"/>
        <v>-84.501218852390608</v>
      </c>
      <c r="F47">
        <f t="shared" si="4"/>
        <v>0</v>
      </c>
      <c r="G47">
        <f t="shared" si="5"/>
        <v>-50.70073131143436</v>
      </c>
      <c r="H47">
        <f t="shared" si="6"/>
        <v>229.18311805232926</v>
      </c>
      <c r="I47" s="2">
        <f t="shared" si="7"/>
        <v>234.72423342233361</v>
      </c>
      <c r="J47" s="46">
        <f t="shared" si="8"/>
        <v>391.20705570388935</v>
      </c>
      <c r="K47">
        <f t="shared" si="9"/>
        <v>0.58371128144719164</v>
      </c>
      <c r="L47">
        <f t="shared" si="10"/>
        <v>3.040162924204123E-2</v>
      </c>
      <c r="M47" s="46">
        <f t="shared" si="11"/>
        <v>0.58608159608576194</v>
      </c>
      <c r="N47" s="8">
        <f t="shared" si="12"/>
        <v>4.1474465494391509E-8</v>
      </c>
      <c r="O47" s="5">
        <f>SUM($N$41:N47)*0.1+$N$8</f>
        <v>3.4014516062923037E-5</v>
      </c>
      <c r="P47" s="5">
        <f>SUM($O$41:O47)+0</f>
        <v>2.3803870950112811E-4</v>
      </c>
      <c r="Q47" s="8">
        <f t="shared" si="0"/>
        <v>-1.8747751907504932E-7</v>
      </c>
      <c r="R47" s="5">
        <f>SUM($Q$41:Q47)*0.1+$T$8</f>
        <v>6.7434382868323734E-5</v>
      </c>
      <c r="S47" s="5">
        <f>SUM($R$41:R47)+0</f>
        <v>4.7232502098219661E-4</v>
      </c>
      <c r="T47">
        <f t="shared" si="13"/>
        <v>7.5527367859779961E-5</v>
      </c>
      <c r="U47">
        <f t="shared" si="14"/>
        <v>5.2891715104238666E-4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25">
      <c r="B48">
        <f t="shared" si="15"/>
        <v>0.7</v>
      </c>
      <c r="C48">
        <f t="shared" si="1"/>
        <v>-367.55259694786133</v>
      </c>
      <c r="D48">
        <f t="shared" si="2"/>
        <v>-381.9718634205488</v>
      </c>
      <c r="E48" s="2">
        <f t="shared" si="3"/>
        <v>-84.501218852390608</v>
      </c>
      <c r="F48">
        <f t="shared" si="4"/>
        <v>0</v>
      </c>
      <c r="G48">
        <f t="shared" si="5"/>
        <v>-59.150853196673424</v>
      </c>
      <c r="H48">
        <f t="shared" si="6"/>
        <v>267.38030439438415</v>
      </c>
      <c r="I48" s="2">
        <f t="shared" si="7"/>
        <v>273.84493899272258</v>
      </c>
      <c r="J48" s="46">
        <f t="shared" si="8"/>
        <v>391.20705570388935</v>
      </c>
      <c r="K48">
        <f t="shared" si="9"/>
        <v>0.68099649502172366</v>
      </c>
      <c r="L48">
        <f t="shared" si="10"/>
        <v>3.040162924204123E-2</v>
      </c>
      <c r="M48" s="46">
        <f t="shared" si="11"/>
        <v>0.68302928444802724</v>
      </c>
      <c r="N48" s="8">
        <f t="shared" si="12"/>
        <v>4.8386876410123429E-8</v>
      </c>
      <c r="O48" s="5">
        <f>SUM($N$41:N48)*0.1+$N$8</f>
        <v>3.4019354750564049E-5</v>
      </c>
      <c r="P48" s="5">
        <f>SUM($O$41:O48)+0</f>
        <v>2.7205806425169217E-4</v>
      </c>
      <c r="Q48" s="8">
        <f t="shared" si="0"/>
        <v>-2.1872377225422422E-7</v>
      </c>
      <c r="R48" s="5">
        <f>SUM($Q$41:Q48)*0.1+$T$8</f>
        <v>6.7412510491098311E-5</v>
      </c>
      <c r="S48" s="5">
        <f>SUM($R$41:R48)+0</f>
        <v>5.3973753147329494E-4</v>
      </c>
      <c r="T48">
        <f t="shared" si="13"/>
        <v>7.551001965538855E-5</v>
      </c>
      <c r="U48">
        <f t="shared" si="14"/>
        <v>6.0442716120742289E-4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25">
      <c r="B49">
        <f t="shared" si="15"/>
        <v>0.79999999999999993</v>
      </c>
      <c r="C49">
        <f t="shared" si="1"/>
        <v>-367.55259694786133</v>
      </c>
      <c r="D49">
        <f t="shared" si="2"/>
        <v>-381.9718634205488</v>
      </c>
      <c r="E49" s="2">
        <f t="shared" si="3"/>
        <v>-84.501218852390608</v>
      </c>
      <c r="F49">
        <f t="shared" si="4"/>
        <v>0</v>
      </c>
      <c r="G49">
        <f t="shared" si="5"/>
        <v>-67.60097508191248</v>
      </c>
      <c r="H49">
        <f t="shared" si="6"/>
        <v>305.57749073643902</v>
      </c>
      <c r="I49" s="2">
        <f t="shared" si="7"/>
        <v>312.96564456311148</v>
      </c>
      <c r="J49" s="46">
        <f t="shared" si="8"/>
        <v>391.20705570388935</v>
      </c>
      <c r="K49">
        <f t="shared" si="9"/>
        <v>0.77828170859625556</v>
      </c>
      <c r="L49">
        <f t="shared" si="10"/>
        <v>3.040162924204123E-2</v>
      </c>
      <c r="M49" s="46">
        <f t="shared" si="11"/>
        <v>0.78006102012420697</v>
      </c>
      <c r="N49" s="8">
        <f t="shared" si="12"/>
        <v>5.5299287325855342E-8</v>
      </c>
      <c r="O49" s="5">
        <f>SUM($N$41:N49)*0.1+$N$8</f>
        <v>3.4024884679296635E-5</v>
      </c>
      <c r="P49" s="5">
        <f>SUM($O$41:O49)+0</f>
        <v>3.060829489309888E-4</v>
      </c>
      <c r="Q49" s="8">
        <f t="shared" si="0"/>
        <v>-2.4997002543339912E-7</v>
      </c>
      <c r="R49" s="5">
        <f>SUM($Q$41:Q49)*0.1+$T$8</f>
        <v>6.7387513488554977E-5</v>
      </c>
      <c r="S49" s="5">
        <f>SUM($R$41:R49)+0</f>
        <v>6.0712504496184992E-4</v>
      </c>
      <c r="T49">
        <f t="shared" si="13"/>
        <v>7.5490196394032612E-5</v>
      </c>
      <c r="U49">
        <f t="shared" si="14"/>
        <v>6.7991734192195639E-4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25">
      <c r="B50">
        <f t="shared" si="15"/>
        <v>0.89999999999999991</v>
      </c>
      <c r="C50">
        <f t="shared" si="1"/>
        <v>-367.55259694786133</v>
      </c>
      <c r="D50">
        <f t="shared" si="2"/>
        <v>-381.9718634205488</v>
      </c>
      <c r="E50" s="2">
        <f t="shared" si="3"/>
        <v>-84.501218852390608</v>
      </c>
      <c r="F50">
        <f t="shared" si="4"/>
        <v>0</v>
      </c>
      <c r="G50">
        <f t="shared" si="5"/>
        <v>-76.051096967151537</v>
      </c>
      <c r="H50">
        <f t="shared" si="6"/>
        <v>343.77467707849388</v>
      </c>
      <c r="I50" s="2">
        <f t="shared" si="7"/>
        <v>352.08635013350039</v>
      </c>
      <c r="J50" s="46">
        <f t="shared" si="8"/>
        <v>391.20705570388935</v>
      </c>
      <c r="K50">
        <f t="shared" si="9"/>
        <v>0.87556692217078735</v>
      </c>
      <c r="L50">
        <f t="shared" si="10"/>
        <v>3.040162924204123E-2</v>
      </c>
      <c r="M50" s="46">
        <f t="shared" si="11"/>
        <v>0.87714891117833416</v>
      </c>
      <c r="N50" s="8">
        <f t="shared" si="12"/>
        <v>6.2211698241587261E-8</v>
      </c>
      <c r="O50" s="5">
        <f>SUM($N$41:N50)*0.1+$N$8</f>
        <v>3.4031105849120796E-5</v>
      </c>
      <c r="P50" s="5">
        <f>SUM($O$41:O50)+0</f>
        <v>3.4011405478010957E-4</v>
      </c>
      <c r="Q50" s="8">
        <f t="shared" si="0"/>
        <v>-2.8121627861257399E-7</v>
      </c>
      <c r="R50" s="5">
        <f>SUM($Q$41:Q50)*0.1+$T$8</f>
        <v>6.7359391860693718E-5</v>
      </c>
      <c r="S50" s="5">
        <f>SUM($R$41:R50)+0</f>
        <v>6.7448443682254367E-4</v>
      </c>
      <c r="T50">
        <f t="shared" si="13"/>
        <v>7.5467899382164827E-5</v>
      </c>
      <c r="U50">
        <f t="shared" si="14"/>
        <v>7.5538521680980179E-4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25">
      <c r="B51">
        <f t="shared" si="15"/>
        <v>0.99999999999999989</v>
      </c>
      <c r="C51">
        <f t="shared" si="1"/>
        <v>-367.55259694786133</v>
      </c>
      <c r="D51">
        <f t="shared" si="2"/>
        <v>-381.9718634205488</v>
      </c>
      <c r="E51" s="2">
        <f t="shared" si="3"/>
        <v>-84.501218852390608</v>
      </c>
      <c r="F51">
        <f t="shared" si="4"/>
        <v>0</v>
      </c>
      <c r="G51">
        <f t="shared" si="5"/>
        <v>-84.501218852390593</v>
      </c>
      <c r="H51">
        <f t="shared" si="6"/>
        <v>381.97186342054874</v>
      </c>
      <c r="I51" s="2">
        <f t="shared" si="7"/>
        <v>391.2070557038893</v>
      </c>
      <c r="J51" s="46">
        <f t="shared" si="8"/>
        <v>391.20705570388935</v>
      </c>
      <c r="K51">
        <f t="shared" si="9"/>
        <v>0.97285213574531926</v>
      </c>
      <c r="L51">
        <f t="shared" si="10"/>
        <v>3.040162924204123E-2</v>
      </c>
      <c r="M51" s="46">
        <f t="shared" si="11"/>
        <v>0.9742761698850797</v>
      </c>
      <c r="N51" s="8">
        <f t="shared" si="12"/>
        <v>6.912410915731918E-8</v>
      </c>
      <c r="O51" s="5">
        <f>SUM($N$41:N51)*0.1+$N$8</f>
        <v>3.4038018260036524E-5</v>
      </c>
      <c r="P51" s="5">
        <f>SUM($O$41:O51)+0</f>
        <v>3.7415207304014608E-4</v>
      </c>
      <c r="Q51" s="8">
        <f t="shared" si="0"/>
        <v>-3.1246253179174886E-7</v>
      </c>
      <c r="R51" s="5">
        <f>SUM($Q$41:Q51)*0.1+$T$8</f>
        <v>6.7328145607514534E-5</v>
      </c>
      <c r="S51" s="5">
        <f>SUM($R$41:R51)+0</f>
        <v>7.4181258243005818E-4</v>
      </c>
      <c r="T51">
        <f t="shared" si="13"/>
        <v>7.544313009159455E-5</v>
      </c>
      <c r="U51">
        <f t="shared" si="14"/>
        <v>8.3082831030953114E-4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25">
      <c r="B52">
        <f t="shared" si="15"/>
        <v>1.0999999999999999</v>
      </c>
      <c r="C52">
        <f t="shared" si="1"/>
        <v>-367.55259694786133</v>
      </c>
      <c r="D52">
        <f t="shared" si="2"/>
        <v>-381.9718634205488</v>
      </c>
      <c r="E52" s="2">
        <f t="shared" si="3"/>
        <v>-84.501218852390608</v>
      </c>
      <c r="F52">
        <f t="shared" si="4"/>
        <v>0</v>
      </c>
      <c r="G52">
        <f t="shared" si="5"/>
        <v>-92.951340737629664</v>
      </c>
      <c r="H52">
        <f t="shared" si="6"/>
        <v>420.16904976260361</v>
      </c>
      <c r="I52" s="2">
        <f t="shared" si="7"/>
        <v>430.3277612742782</v>
      </c>
      <c r="J52" s="46">
        <f t="shared" si="8"/>
        <v>391.20705570388935</v>
      </c>
      <c r="K52">
        <f t="shared" si="9"/>
        <v>1.0701373493198512</v>
      </c>
      <c r="L52">
        <f t="shared" si="10"/>
        <v>3.040162924204123E-2</v>
      </c>
      <c r="M52" s="46">
        <f t="shared" si="11"/>
        <v>1.0714320900509882</v>
      </c>
      <c r="N52" s="8">
        <f t="shared" si="12"/>
        <v>7.60365200730511E-8</v>
      </c>
      <c r="O52" s="5">
        <f>SUM($N$41:N52)*0.1+$N$8</f>
        <v>3.4045621912043833E-5</v>
      </c>
      <c r="P52" s="5">
        <f>SUM($O$41:O52)+0</f>
        <v>4.0819769495218993E-4</v>
      </c>
      <c r="Q52" s="8">
        <f t="shared" si="0"/>
        <v>-3.4370878497092373E-7</v>
      </c>
      <c r="R52" s="5">
        <f>SUM($Q$41:Q52)*0.1+$T$8</f>
        <v>6.7293774729017451E-5</v>
      </c>
      <c r="S52" s="5">
        <f>SUM($R$41:R52)+0</f>
        <v>8.0910635715907562E-4</v>
      </c>
      <c r="T52">
        <f t="shared" si="13"/>
        <v>7.5415890160214822E-5</v>
      </c>
      <c r="U52">
        <f t="shared" si="14"/>
        <v>9.0624414776566185E-4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25">
      <c r="B53">
        <f t="shared" si="15"/>
        <v>1.2</v>
      </c>
      <c r="C53">
        <f t="shared" si="1"/>
        <v>-367.55259694786133</v>
      </c>
      <c r="D53">
        <f t="shared" si="2"/>
        <v>-381.9718634205488</v>
      </c>
      <c r="E53" s="2">
        <f t="shared" si="3"/>
        <v>-84.501218852390608</v>
      </c>
      <c r="F53">
        <f t="shared" si="4"/>
        <v>0</v>
      </c>
      <c r="G53">
        <f t="shared" si="5"/>
        <v>-101.40146262286872</v>
      </c>
      <c r="H53">
        <f t="shared" si="6"/>
        <v>458.36623610465853</v>
      </c>
      <c r="I53" s="2">
        <f t="shared" si="7"/>
        <v>469.44846684466722</v>
      </c>
      <c r="J53" s="46">
        <f t="shared" si="8"/>
        <v>391.20705570388935</v>
      </c>
      <c r="K53">
        <f t="shared" si="9"/>
        <v>1.1674225628943833</v>
      </c>
      <c r="L53">
        <f t="shared" si="10"/>
        <v>3.040162924204123E-2</v>
      </c>
      <c r="M53" s="46">
        <f t="shared" si="11"/>
        <v>1.1686095231242137</v>
      </c>
      <c r="N53" s="8">
        <f t="shared" si="12"/>
        <v>8.2948930988783019E-8</v>
      </c>
      <c r="O53" s="5">
        <f>SUM($N$41:N53)*0.1+$N$8</f>
        <v>3.4053916805142709E-5</v>
      </c>
      <c r="P53" s="5">
        <f>SUM($O$41:O53)+0</f>
        <v>4.4225161175733262E-4</v>
      </c>
      <c r="Q53" s="8">
        <f t="shared" si="0"/>
        <v>-3.7495503815009865E-7</v>
      </c>
      <c r="R53" s="5">
        <f>SUM($Q$41:Q53)*0.1+$T$8</f>
        <v>6.7256279225202443E-5</v>
      </c>
      <c r="S53" s="5">
        <f>SUM($R$41:R53)+0</f>
        <v>8.7636263638427806E-4</v>
      </c>
      <c r="T53">
        <f t="shared" si="13"/>
        <v>7.5386181392812161E-5</v>
      </c>
      <c r="U53">
        <f t="shared" si="14"/>
        <v>9.8163025552005113E-4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25">
      <c r="B54">
        <f t="shared" si="15"/>
        <v>1.3</v>
      </c>
      <c r="C54">
        <f t="shared" si="1"/>
        <v>-367.55259694786133</v>
      </c>
      <c r="D54">
        <f t="shared" si="2"/>
        <v>-381.9718634205488</v>
      </c>
      <c r="E54" s="2">
        <f t="shared" si="3"/>
        <v>-84.501218852390608</v>
      </c>
      <c r="F54">
        <f t="shared" si="4"/>
        <v>0</v>
      </c>
      <c r="G54">
        <f t="shared" si="5"/>
        <v>-109.85158450810779</v>
      </c>
      <c r="H54">
        <f t="shared" si="6"/>
        <v>496.56342244671345</v>
      </c>
      <c r="I54" s="2">
        <f t="shared" si="7"/>
        <v>508.56917241505619</v>
      </c>
      <c r="J54" s="46">
        <f t="shared" si="8"/>
        <v>391.20705570388935</v>
      </c>
      <c r="K54">
        <f t="shared" si="9"/>
        <v>1.2647077764689152</v>
      </c>
      <c r="L54">
        <f t="shared" si="10"/>
        <v>3.040162924204123E-2</v>
      </c>
      <c r="M54" s="46">
        <f t="shared" si="11"/>
        <v>1.2658035143902309</v>
      </c>
      <c r="N54" s="8">
        <f t="shared" si="12"/>
        <v>8.9861341904514938E-8</v>
      </c>
      <c r="O54" s="5">
        <f>SUM($N$41:N54)*0.1+$N$8</f>
        <v>3.4062902939333159E-5</v>
      </c>
      <c r="P54" s="5">
        <f>SUM($O$41:O54)+0</f>
        <v>4.763145146966658E-4</v>
      </c>
      <c r="Q54" s="8">
        <f t="shared" si="0"/>
        <v>-4.0620129132927357E-7</v>
      </c>
      <c r="R54" s="5">
        <f>SUM($Q$41:Q54)*0.1+$T$8</f>
        <v>6.721565909606951E-5</v>
      </c>
      <c r="S54" s="5">
        <f>SUM($R$41:R54)+0</f>
        <v>9.4357829548034758E-4</v>
      </c>
      <c r="T54">
        <f t="shared" si="13"/>
        <v>7.5354005761959754E-5</v>
      </c>
      <c r="U54">
        <f t="shared" si="14"/>
        <v>1.0569841610035217E-3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25">
      <c r="B55">
        <f t="shared" si="15"/>
        <v>1.4000000000000001</v>
      </c>
      <c r="C55">
        <f t="shared" si="1"/>
        <v>-367.55259694786133</v>
      </c>
      <c r="D55">
        <f t="shared" si="2"/>
        <v>-381.9718634205488</v>
      </c>
      <c r="E55" s="2">
        <f t="shared" si="3"/>
        <v>-84.501218852390608</v>
      </c>
      <c r="F55">
        <f t="shared" si="4"/>
        <v>0</v>
      </c>
      <c r="G55">
        <f t="shared" si="5"/>
        <v>-118.30170639334686</v>
      </c>
      <c r="H55">
        <f t="shared" si="6"/>
        <v>534.76060878876842</v>
      </c>
      <c r="I55" s="2">
        <f t="shared" si="7"/>
        <v>547.68987798544526</v>
      </c>
      <c r="J55" s="46">
        <f t="shared" si="8"/>
        <v>391.20705570388935</v>
      </c>
      <c r="K55">
        <f t="shared" si="9"/>
        <v>1.3619929900434475</v>
      </c>
      <c r="L55">
        <f t="shared" si="10"/>
        <v>3.040162924204123E-2</v>
      </c>
      <c r="M55" s="46">
        <f t="shared" si="11"/>
        <v>1.3630105216428823</v>
      </c>
      <c r="N55" s="8">
        <f t="shared" si="12"/>
        <v>9.6773752820246871E-8</v>
      </c>
      <c r="O55" s="5">
        <f>SUM($N$41:N55)*0.1+$N$8</f>
        <v>3.4072580314615184E-5</v>
      </c>
      <c r="P55" s="5">
        <f>SUM($O$41:O55)+0</f>
        <v>5.1038709501128102E-4</v>
      </c>
      <c r="Q55" s="8">
        <f t="shared" si="0"/>
        <v>-4.3744754450844855E-7</v>
      </c>
      <c r="R55" s="5">
        <f>SUM($Q$41:Q55)*0.1+$T$8</f>
        <v>6.7171914341618665E-5</v>
      </c>
      <c r="S55" s="5">
        <f>SUM($R$41:R55)+0</f>
        <v>1.0107502098219662E-3</v>
      </c>
      <c r="T55">
        <f t="shared" si="13"/>
        <v>7.5319365408994636E-5</v>
      </c>
      <c r="U55">
        <f t="shared" si="14"/>
        <v>1.1323033928277364E-3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25">
      <c r="B56">
        <f t="shared" si="15"/>
        <v>1.5000000000000002</v>
      </c>
      <c r="C56">
        <f t="shared" si="1"/>
        <v>-367.55259694786133</v>
      </c>
      <c r="D56">
        <f t="shared" si="2"/>
        <v>-381.9718634205488</v>
      </c>
      <c r="E56" s="2">
        <f t="shared" si="3"/>
        <v>-84.501218852390608</v>
      </c>
      <c r="F56">
        <f t="shared" si="4"/>
        <v>0</v>
      </c>
      <c r="G56">
        <f t="shared" si="5"/>
        <v>-126.75182827858593</v>
      </c>
      <c r="H56">
        <f t="shared" si="6"/>
        <v>572.95779513082323</v>
      </c>
      <c r="I56" s="2">
        <f t="shared" si="7"/>
        <v>586.81058355583411</v>
      </c>
      <c r="J56" s="46">
        <f t="shared" si="8"/>
        <v>391.20705570388935</v>
      </c>
      <c r="K56">
        <f t="shared" si="9"/>
        <v>1.4592782036179792</v>
      </c>
      <c r="L56">
        <f t="shared" si="10"/>
        <v>3.040162924204123E-2</v>
      </c>
      <c r="M56" s="46">
        <f t="shared" si="11"/>
        <v>1.4602279454716061</v>
      </c>
      <c r="N56" s="8">
        <f t="shared" si="12"/>
        <v>1.036861637359788E-7</v>
      </c>
      <c r="O56" s="5">
        <f>SUM($N$41:N56)*0.1+$N$8</f>
        <v>3.4082948930988783E-5</v>
      </c>
      <c r="P56" s="5">
        <f>SUM($O$41:O56)+0</f>
        <v>5.4447004394226977E-4</v>
      </c>
      <c r="Q56" s="8">
        <f t="shared" si="0"/>
        <v>-4.6869379768762336E-7</v>
      </c>
      <c r="R56" s="5">
        <f>SUM($Q$41:Q56)*0.1+$T$8</f>
        <v>6.7125044961849909E-5</v>
      </c>
      <c r="S56" s="5">
        <f>SUM($R$41:R56)+0</f>
        <v>1.0778752547838161E-3</v>
      </c>
      <c r="T56">
        <f t="shared" si="13"/>
        <v>7.5282262645079691E-5</v>
      </c>
      <c r="U56">
        <f t="shared" si="14"/>
        <v>1.2075854808773472E-3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25">
      <c r="B57">
        <f t="shared" si="15"/>
        <v>1.6000000000000003</v>
      </c>
      <c r="C57">
        <f t="shared" si="1"/>
        <v>-367.55259694786133</v>
      </c>
      <c r="D57">
        <f t="shared" si="2"/>
        <v>-381.9718634205488</v>
      </c>
      <c r="E57" s="2">
        <f t="shared" si="3"/>
        <v>-84.501218852390608</v>
      </c>
      <c r="F57">
        <f t="shared" si="4"/>
        <v>0</v>
      </c>
      <c r="G57">
        <f t="shared" si="5"/>
        <v>-135.20195016382499</v>
      </c>
      <c r="H57">
        <f t="shared" si="6"/>
        <v>611.15498147287815</v>
      </c>
      <c r="I57" s="2">
        <f t="shared" si="7"/>
        <v>625.93128912622308</v>
      </c>
      <c r="J57" s="46">
        <f t="shared" si="8"/>
        <v>391.20705570388935</v>
      </c>
      <c r="K57">
        <f t="shared" si="9"/>
        <v>1.5565634171925113</v>
      </c>
      <c r="L57">
        <f t="shared" si="10"/>
        <v>3.040162924204123E-2</v>
      </c>
      <c r="M57" s="46">
        <f t="shared" si="11"/>
        <v>1.5574538352464062</v>
      </c>
      <c r="N57" s="8">
        <f t="shared" si="12"/>
        <v>1.1059857465171071E-7</v>
      </c>
      <c r="O57" s="5">
        <f>SUM($N$41:N57)*0.1+$N$8</f>
        <v>3.4094008788453956E-5</v>
      </c>
      <c r="P57" s="5">
        <f>SUM($O$41:O57)+0</f>
        <v>5.785640527307237E-4</v>
      </c>
      <c r="Q57" s="8">
        <f t="shared" si="0"/>
        <v>-4.9994005086679823E-7</v>
      </c>
      <c r="R57" s="5">
        <f>SUM($Q$41:Q57)*0.1+$T$8</f>
        <v>6.7075050956763227E-5</v>
      </c>
      <c r="S57" s="5">
        <f>SUM($R$41:R57)+0</f>
        <v>1.1449503057405794E-3</v>
      </c>
      <c r="T57">
        <f t="shared" si="13"/>
        <v>7.5242699952351256E-5</v>
      </c>
      <c r="U57">
        <f t="shared" si="14"/>
        <v>1.2828279564024343E-3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25">
      <c r="B58">
        <f t="shared" si="15"/>
        <v>1.7000000000000004</v>
      </c>
      <c r="C58">
        <f t="shared" si="1"/>
        <v>-367.55259694786133</v>
      </c>
      <c r="D58">
        <f t="shared" si="2"/>
        <v>-381.9718634205488</v>
      </c>
      <c r="E58" s="2">
        <f t="shared" si="3"/>
        <v>-84.501218852390608</v>
      </c>
      <c r="F58">
        <f t="shared" si="4"/>
        <v>0</v>
      </c>
      <c r="G58">
        <f t="shared" si="5"/>
        <v>-143.65207204906406</v>
      </c>
      <c r="H58">
        <f t="shared" si="6"/>
        <v>649.35216781493307</v>
      </c>
      <c r="I58" s="2">
        <f t="shared" si="7"/>
        <v>665.05199469661204</v>
      </c>
      <c r="J58" s="46">
        <f t="shared" si="8"/>
        <v>391.20705570388935</v>
      </c>
      <c r="K58">
        <f t="shared" si="9"/>
        <v>1.6538486307670432</v>
      </c>
      <c r="L58">
        <f t="shared" si="10"/>
        <v>3.040162924204123E-2</v>
      </c>
      <c r="M58" s="46">
        <f t="shared" si="11"/>
        <v>1.6546866986447117</v>
      </c>
      <c r="N58" s="8">
        <f t="shared" si="12"/>
        <v>1.1751098556744264E-7</v>
      </c>
      <c r="O58" s="5">
        <f>SUM($N$41:N58)*0.1+$N$8</f>
        <v>3.4105759887010696E-5</v>
      </c>
      <c r="P58" s="5">
        <f>SUM($O$41:O58)+0</f>
        <v>6.1266981261773443E-4</v>
      </c>
      <c r="Q58" s="8">
        <f t="shared" si="0"/>
        <v>-5.3118630404597321E-7</v>
      </c>
      <c r="R58" s="5">
        <f>SUM($Q$41:Q58)*0.1+$T$8</f>
        <v>6.702193232635862E-5</v>
      </c>
      <c r="S58" s="5">
        <f>SUM($R$41:R58)+0</f>
        <v>1.2119722380669381E-3</v>
      </c>
      <c r="T58">
        <f t="shared" si="13"/>
        <v>7.5200679985153212E-5</v>
      </c>
      <c r="U58">
        <f t="shared" si="14"/>
        <v>1.3580283521112629E-3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25">
      <c r="B59">
        <f t="shared" si="15"/>
        <v>1.8000000000000005</v>
      </c>
      <c r="C59">
        <f t="shared" si="1"/>
        <v>-367.55259694786133</v>
      </c>
      <c r="D59">
        <f t="shared" si="2"/>
        <v>-381.9718634205488</v>
      </c>
      <c r="E59" s="2">
        <f t="shared" si="3"/>
        <v>-84.501218852390608</v>
      </c>
      <c r="F59">
        <f t="shared" si="4"/>
        <v>0</v>
      </c>
      <c r="G59">
        <f t="shared" si="5"/>
        <v>-152.10219393430313</v>
      </c>
      <c r="H59">
        <f t="shared" si="6"/>
        <v>687.54935415698799</v>
      </c>
      <c r="I59" s="2">
        <f t="shared" si="7"/>
        <v>704.17270026700101</v>
      </c>
      <c r="J59" s="46">
        <f t="shared" si="8"/>
        <v>391.20705570388935</v>
      </c>
      <c r="K59">
        <f t="shared" si="9"/>
        <v>1.7511338443415754</v>
      </c>
      <c r="L59">
        <f t="shared" si="10"/>
        <v>3.040162924204123E-2</v>
      </c>
      <c r="M59" s="46">
        <f t="shared" si="11"/>
        <v>1.7519253745465919</v>
      </c>
      <c r="N59" s="8">
        <f t="shared" si="12"/>
        <v>1.2442339648317457E-7</v>
      </c>
      <c r="O59" s="5">
        <f>SUM($N$41:N59)*0.1+$N$8</f>
        <v>3.4118202226659017E-5</v>
      </c>
      <c r="P59" s="5">
        <f>SUM($O$41:O59)+0</f>
        <v>6.4678801484439343E-4</v>
      </c>
      <c r="Q59" s="8">
        <f t="shared" si="0"/>
        <v>-5.6243255722514808E-7</v>
      </c>
      <c r="R59" s="5">
        <f>SUM($Q$41:Q59)*0.1+$T$8</f>
        <v>6.6965689070636115E-5</v>
      </c>
      <c r="S59" s="5">
        <f>SUM($R$41:R59)+0</f>
        <v>1.2789379271375741E-3</v>
      </c>
      <c r="T59">
        <f t="shared" si="13"/>
        <v>7.5156205571358598E-5</v>
      </c>
      <c r="U59">
        <f t="shared" si="14"/>
        <v>1.433184202263375E-3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25">
      <c r="B60">
        <f t="shared" si="15"/>
        <v>1.9000000000000006</v>
      </c>
      <c r="C60">
        <f t="shared" si="1"/>
        <v>-367.55259694786133</v>
      </c>
      <c r="D60">
        <f t="shared" si="2"/>
        <v>-381.9718634205488</v>
      </c>
      <c r="E60" s="2">
        <f t="shared" si="3"/>
        <v>-84.501218852390608</v>
      </c>
      <c r="F60">
        <f t="shared" si="4"/>
        <v>0</v>
      </c>
      <c r="G60">
        <f t="shared" si="5"/>
        <v>-160.5523158195422</v>
      </c>
      <c r="H60">
        <f t="shared" si="6"/>
        <v>725.74654049904291</v>
      </c>
      <c r="I60" s="2">
        <f t="shared" si="7"/>
        <v>743.29340583739008</v>
      </c>
      <c r="J60" s="46">
        <f t="shared" si="8"/>
        <v>391.20705570388935</v>
      </c>
      <c r="K60">
        <f t="shared" si="9"/>
        <v>1.8484190579161077</v>
      </c>
      <c r="L60">
        <f t="shared" si="10"/>
        <v>3.040162924204123E-2</v>
      </c>
      <c r="M60" s="46">
        <f t="shared" si="11"/>
        <v>1.8491689459995759</v>
      </c>
      <c r="N60" s="8">
        <f t="shared" si="12"/>
        <v>1.3133580739890648E-7</v>
      </c>
      <c r="O60" s="5">
        <f>SUM($N$41:N60)*0.1+$N$8</f>
        <v>3.4131335807398906E-5</v>
      </c>
      <c r="P60" s="5">
        <f>SUM($O$41:O60)+0</f>
        <v>6.8091935065179232E-4</v>
      </c>
      <c r="Q60" s="8">
        <f t="shared" si="0"/>
        <v>-5.9367881040432306E-7</v>
      </c>
      <c r="R60" s="5">
        <f>SUM($Q$41:Q60)*0.1+$T$8</f>
        <v>6.6906321189595671E-5</v>
      </c>
      <c r="S60" s="5">
        <f>SUM($R$41:R60)+0</f>
        <v>1.3458442483271697E-3</v>
      </c>
      <c r="T60">
        <f t="shared" si="13"/>
        <v>7.5109279713779511E-5</v>
      </c>
      <c r="U60">
        <f t="shared" si="14"/>
        <v>1.5082930427630379E-3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25">
      <c r="B61">
        <f t="shared" si="15"/>
        <v>2.0000000000000004</v>
      </c>
      <c r="C61">
        <f t="shared" si="1"/>
        <v>-367.55259694786133</v>
      </c>
      <c r="D61">
        <f t="shared" si="2"/>
        <v>-381.9718634205488</v>
      </c>
      <c r="E61" s="2">
        <f t="shared" si="3"/>
        <v>-84.501218852390608</v>
      </c>
      <c r="F61">
        <f t="shared" si="4"/>
        <v>0</v>
      </c>
      <c r="G61">
        <f t="shared" si="5"/>
        <v>-169.00243770478124</v>
      </c>
      <c r="H61">
        <f t="shared" si="6"/>
        <v>763.94372684109771</v>
      </c>
      <c r="I61" s="2">
        <f t="shared" si="7"/>
        <v>782.41411140777882</v>
      </c>
      <c r="J61" s="46">
        <f t="shared" si="8"/>
        <v>391.20705570388935</v>
      </c>
      <c r="K61">
        <f t="shared" si="9"/>
        <v>1.945704271490639</v>
      </c>
      <c r="L61">
        <f t="shared" si="10"/>
        <v>3.040162924204123E-2</v>
      </c>
      <c r="M61" s="46">
        <f t="shared" si="11"/>
        <v>1.9464166792541184</v>
      </c>
      <c r="N61" s="8">
        <f t="shared" si="12"/>
        <v>1.3824821831463839E-7</v>
      </c>
      <c r="O61" s="5">
        <f>SUM($N$41:N61)*0.1+$N$8</f>
        <v>3.4145160629230368E-5</v>
      </c>
      <c r="P61" s="5">
        <f>SUM($O$41:O61)+0</f>
        <v>7.1506451128102268E-4</v>
      </c>
      <c r="Q61" s="8">
        <f t="shared" si="0"/>
        <v>-6.2492506358349793E-7</v>
      </c>
      <c r="R61" s="5">
        <f>SUM($Q$41:Q61)*0.1+$T$8</f>
        <v>6.684382868323733E-5</v>
      </c>
      <c r="S61" s="5">
        <f>SUM($R$41:R61)+0</f>
        <v>1.412688077010407E-3</v>
      </c>
      <c r="T61">
        <f t="shared" si="13"/>
        <v>7.5059905591666747E-5</v>
      </c>
      <c r="U61">
        <f t="shared" si="14"/>
        <v>1.5833524112530758E-3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25">
      <c r="B62">
        <f t="shared" si="15"/>
        <v>2.1000000000000005</v>
      </c>
      <c r="C62">
        <f t="shared" si="1"/>
        <v>-367.55259694786133</v>
      </c>
      <c r="D62">
        <f t="shared" si="2"/>
        <v>-381.9718634205488</v>
      </c>
      <c r="E62" s="2">
        <f t="shared" si="3"/>
        <v>-84.501218852390608</v>
      </c>
      <c r="F62">
        <f t="shared" si="4"/>
        <v>0</v>
      </c>
      <c r="G62">
        <f t="shared" si="5"/>
        <v>-177.45255959002031</v>
      </c>
      <c r="H62">
        <f t="shared" si="6"/>
        <v>802.14091318315263</v>
      </c>
      <c r="I62" s="2">
        <f t="shared" si="7"/>
        <v>821.5348169781679</v>
      </c>
      <c r="J62" s="46">
        <f t="shared" si="8"/>
        <v>391.20705570388935</v>
      </c>
      <c r="K62">
        <f t="shared" si="9"/>
        <v>2.0429894850651715</v>
      </c>
      <c r="L62">
        <f t="shared" si="10"/>
        <v>3.040162924204123E-2</v>
      </c>
      <c r="M62" s="46">
        <f t="shared" si="11"/>
        <v>2.0436679801935944</v>
      </c>
      <c r="N62" s="8">
        <f t="shared" si="12"/>
        <v>1.4516062923037032E-7</v>
      </c>
      <c r="O62" s="5">
        <f>SUM($N$41:N62)*0.1+$N$8</f>
        <v>3.4159676692153405E-5</v>
      </c>
      <c r="P62" s="5">
        <f>SUM($O$41:O62)+0</f>
        <v>7.4922418797317614E-4</v>
      </c>
      <c r="Q62" s="8">
        <f t="shared" si="0"/>
        <v>-6.5617131676267279E-7</v>
      </c>
      <c r="R62" s="5">
        <f>SUM($Q$41:Q62)*0.1+$T$8</f>
        <v>6.6778211551561062E-5</v>
      </c>
      <c r="S62" s="5">
        <f>SUM($R$41:R62)+0</f>
        <v>1.479466288561968E-3</v>
      </c>
      <c r="T62">
        <f t="shared" si="13"/>
        <v>7.5008086562300009E-5</v>
      </c>
      <c r="U62">
        <f t="shared" si="14"/>
        <v>1.6583598472091001E-3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25">
      <c r="B63">
        <f t="shared" si="15"/>
        <v>2.2000000000000006</v>
      </c>
      <c r="C63">
        <f t="shared" si="1"/>
        <v>-367.55259694786133</v>
      </c>
      <c r="D63">
        <f t="shared" si="2"/>
        <v>-381.9718634205488</v>
      </c>
      <c r="E63" s="2">
        <f t="shared" si="3"/>
        <v>-84.501218852390608</v>
      </c>
      <c r="F63">
        <f t="shared" si="4"/>
        <v>0</v>
      </c>
      <c r="G63">
        <f t="shared" si="5"/>
        <v>-185.90268147525939</v>
      </c>
      <c r="H63">
        <f t="shared" si="6"/>
        <v>840.33809952520755</v>
      </c>
      <c r="I63" s="2">
        <f t="shared" si="7"/>
        <v>860.65552254855675</v>
      </c>
      <c r="J63" s="46">
        <f t="shared" si="8"/>
        <v>391.20705570388935</v>
      </c>
      <c r="K63">
        <f t="shared" si="9"/>
        <v>2.1402746986397032</v>
      </c>
      <c r="L63">
        <f t="shared" si="10"/>
        <v>3.040162924204123E-2</v>
      </c>
      <c r="M63" s="46">
        <f t="shared" si="11"/>
        <v>2.14092236263228</v>
      </c>
      <c r="N63" s="8">
        <f t="shared" si="12"/>
        <v>1.5207304014610225E-7</v>
      </c>
      <c r="O63" s="5">
        <f>SUM($N$41:N63)*0.1+$N$8</f>
        <v>3.4174883996168016E-5</v>
      </c>
      <c r="P63" s="5">
        <f>SUM($O$41:O63)+0</f>
        <v>7.8339907196934417E-4</v>
      </c>
      <c r="Q63" s="8">
        <f t="shared" si="0"/>
        <v>-6.8741756994184777E-7</v>
      </c>
      <c r="R63" s="5">
        <f>SUM($Q$41:Q63)*0.1+$T$8</f>
        <v>6.670946979456687E-5</v>
      </c>
      <c r="S63" s="5">
        <f>SUM($R$41:R63)+0</f>
        <v>1.5461757583565348E-3</v>
      </c>
      <c r="T63">
        <f t="shared" si="13"/>
        <v>7.4953826162670108E-5</v>
      </c>
      <c r="U63">
        <f t="shared" si="14"/>
        <v>1.7333128920341634E-3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25">
      <c r="B64">
        <f>B63+0.1</f>
        <v>2.3000000000000007</v>
      </c>
      <c r="C64">
        <f t="shared" si="1"/>
        <v>-367.55259694786133</v>
      </c>
      <c r="D64">
        <f t="shared" si="2"/>
        <v>-381.9718634205488</v>
      </c>
      <c r="E64" s="2">
        <f t="shared" si="3"/>
        <v>-84.501218852390608</v>
      </c>
      <c r="F64">
        <f t="shared" si="4"/>
        <v>0</v>
      </c>
      <c r="G64">
        <f t="shared" si="5"/>
        <v>-194.35280336049846</v>
      </c>
      <c r="H64">
        <f t="shared" si="6"/>
        <v>878.53528586726247</v>
      </c>
      <c r="I64" s="2">
        <f t="shared" si="7"/>
        <v>899.77622811894582</v>
      </c>
      <c r="J64" s="46">
        <f t="shared" si="8"/>
        <v>391.20705570388935</v>
      </c>
      <c r="K64">
        <f t="shared" si="9"/>
        <v>2.2375599122142353</v>
      </c>
      <c r="L64">
        <f t="shared" si="10"/>
        <v>3.040162924204123E-2</v>
      </c>
      <c r="M64" s="46">
        <f t="shared" si="11"/>
        <v>2.2381794248741294</v>
      </c>
      <c r="N64" s="8">
        <f t="shared" si="12"/>
        <v>1.5898545106183418E-7</v>
      </c>
      <c r="O64" s="5">
        <f>SUM($N$41:N64)*0.1+$N$8</f>
        <v>3.4190782541274201E-5</v>
      </c>
      <c r="P64" s="5">
        <f>SUM($O$41:O64)+0</f>
        <v>8.1758985451061837E-4</v>
      </c>
      <c r="Q64" s="8">
        <f t="shared" si="0"/>
        <v>-7.1866382312102264E-7</v>
      </c>
      <c r="R64" s="5">
        <f>SUM($Q$41:Q64)*0.1+$T$8</f>
        <v>6.663760341225478E-5</v>
      </c>
      <c r="S64" s="5">
        <f>SUM($R$41:R64)+0</f>
        <v>1.6128133617687897E-3</v>
      </c>
      <c r="T64">
        <f t="shared" si="13"/>
        <v>7.4897128111254377E-5</v>
      </c>
      <c r="U64">
        <f t="shared" si="14"/>
        <v>1.8082090891538619E-3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25">
      <c r="B65">
        <f t="shared" si="15"/>
        <v>2.4000000000000008</v>
      </c>
      <c r="C65">
        <f t="shared" si="1"/>
        <v>-367.55259694786133</v>
      </c>
      <c r="D65">
        <f t="shared" si="2"/>
        <v>-381.9718634205488</v>
      </c>
      <c r="E65" s="2">
        <f t="shared" si="3"/>
        <v>-84.501218852390608</v>
      </c>
      <c r="F65">
        <f t="shared" si="4"/>
        <v>0</v>
      </c>
      <c r="G65">
        <f t="shared" si="5"/>
        <v>-202.80292524573753</v>
      </c>
      <c r="H65">
        <f t="shared" si="6"/>
        <v>916.73247220931739</v>
      </c>
      <c r="I65" s="2">
        <f t="shared" si="7"/>
        <v>938.89693368933479</v>
      </c>
      <c r="J65" s="46">
        <f t="shared" si="8"/>
        <v>391.20705570388935</v>
      </c>
      <c r="K65">
        <f t="shared" si="9"/>
        <v>2.3348451257887675</v>
      </c>
      <c r="L65">
        <f t="shared" si="10"/>
        <v>3.040162924204123E-2</v>
      </c>
      <c r="M65" s="46">
        <f t="shared" si="11"/>
        <v>2.3354388321258335</v>
      </c>
      <c r="N65" s="8">
        <f t="shared" si="12"/>
        <v>1.6589786197756612E-7</v>
      </c>
      <c r="O65" s="5">
        <f>SUM($N$41:N65)*0.1+$N$8</f>
        <v>3.4207372327471961E-5</v>
      </c>
      <c r="P65" s="5">
        <f>SUM($O$41:O65)+0</f>
        <v>8.5179722683809036E-4</v>
      </c>
      <c r="Q65" s="8">
        <f t="shared" si="0"/>
        <v>-7.4991007630019762E-7</v>
      </c>
      <c r="R65" s="5">
        <f>SUM($Q$41:Q65)*0.1+$T$8</f>
        <v>6.656261240462475E-5</v>
      </c>
      <c r="S65" s="5">
        <f>SUM($R$41:R65)+0</f>
        <v>1.6793759741734143E-3</v>
      </c>
      <c r="T65">
        <f t="shared" si="13"/>
        <v>7.483799630988659E-5</v>
      </c>
      <c r="U65">
        <f t="shared" si="14"/>
        <v>1.8830459841119032E-3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25">
      <c r="B66">
        <f t="shared" si="15"/>
        <v>2.5000000000000009</v>
      </c>
      <c r="C66">
        <f t="shared" si="1"/>
        <v>-367.55259694786133</v>
      </c>
      <c r="D66">
        <f t="shared" si="2"/>
        <v>-381.9718634205488</v>
      </c>
      <c r="E66" s="2">
        <f t="shared" si="3"/>
        <v>-84.501218852390608</v>
      </c>
      <c r="F66">
        <f t="shared" si="4"/>
        <v>0</v>
      </c>
      <c r="G66">
        <f t="shared" si="5"/>
        <v>-211.2530471309766</v>
      </c>
      <c r="H66">
        <f t="shared" si="6"/>
        <v>954.92965855137231</v>
      </c>
      <c r="I66" s="2">
        <f t="shared" si="7"/>
        <v>978.01763925972375</v>
      </c>
      <c r="J66" s="46">
        <f t="shared" si="8"/>
        <v>391.20705570388935</v>
      </c>
      <c r="K66">
        <f t="shared" si="9"/>
        <v>2.4321303393632996</v>
      </c>
      <c r="L66">
        <f t="shared" si="10"/>
        <v>3.040162924204123E-2</v>
      </c>
      <c r="M66" s="46">
        <f t="shared" si="11"/>
        <v>2.4327003031267846</v>
      </c>
      <c r="N66" s="8">
        <f t="shared" si="12"/>
        <v>1.7281027289329802E-7</v>
      </c>
      <c r="O66" s="5">
        <f>SUM($N$41:N66)*0.1+$N$8</f>
        <v>3.4224653354761287E-5</v>
      </c>
      <c r="P66" s="5">
        <f>SUM($O$41:O66)+0</f>
        <v>8.8602188019285162E-4</v>
      </c>
      <c r="Q66" s="8">
        <f t="shared" si="0"/>
        <v>-7.8115632947937249E-7</v>
      </c>
      <c r="R66" s="5">
        <f>SUM($Q$41:Q66)*0.1+$T$8</f>
        <v>6.6484496771676823E-5</v>
      </c>
      <c r="S66" s="5">
        <f>SUM($R$41:R66)+0</f>
        <v>1.7458604709450912E-3</v>
      </c>
      <c r="T66">
        <f t="shared" si="13"/>
        <v>7.4776434845723154E-5</v>
      </c>
      <c r="U66">
        <f t="shared" si="14"/>
        <v>1.9578211246661661E-3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25">
      <c r="B67">
        <f t="shared" si="15"/>
        <v>2.600000000000001</v>
      </c>
      <c r="C67">
        <f t="shared" si="1"/>
        <v>-367.55259694786133</v>
      </c>
      <c r="D67">
        <f t="shared" si="2"/>
        <v>-381.9718634205488</v>
      </c>
      <c r="E67" s="2">
        <f t="shared" si="3"/>
        <v>-84.501218852390608</v>
      </c>
      <c r="F67">
        <f t="shared" si="4"/>
        <v>0</v>
      </c>
      <c r="G67">
        <f t="shared" si="5"/>
        <v>-219.70316901621567</v>
      </c>
      <c r="H67">
        <f t="shared" si="6"/>
        <v>993.12684489342723</v>
      </c>
      <c r="I67" s="2">
        <f t="shared" si="7"/>
        <v>1017.1383448301127</v>
      </c>
      <c r="J67" s="46">
        <f t="shared" si="8"/>
        <v>391.20705570388935</v>
      </c>
      <c r="K67">
        <f t="shared" si="9"/>
        <v>2.5294155529378313</v>
      </c>
      <c r="L67">
        <f t="shared" si="10"/>
        <v>3.040162924204123E-2</v>
      </c>
      <c r="M67" s="46">
        <f t="shared" si="11"/>
        <v>2.529963599861766</v>
      </c>
      <c r="N67" s="8">
        <f t="shared" si="12"/>
        <v>1.7972268380902996E-7</v>
      </c>
      <c r="O67" s="5">
        <f>SUM($N$41:N67)*0.1+$N$8</f>
        <v>3.4242625623142188E-5</v>
      </c>
      <c r="P67" s="5">
        <f>SUM($O$41:O67)+0</f>
        <v>9.2026450581599376E-4</v>
      </c>
      <c r="Q67" s="8">
        <f t="shared" si="0"/>
        <v>-8.1240258265854736E-7</v>
      </c>
      <c r="R67" s="5">
        <f>SUM($Q$41:Q67)*0.1+$T$8</f>
        <v>6.6403256513410957E-5</v>
      </c>
      <c r="S67" s="5">
        <f>SUM($R$41:R67)+0</f>
        <v>1.8122637274585022E-3</v>
      </c>
      <c r="T67">
        <f t="shared" si="13"/>
        <v>7.4712447993306499E-5</v>
      </c>
      <c r="U67">
        <f t="shared" si="14"/>
        <v>2.0325320608852743E-3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25">
      <c r="B68">
        <f t="shared" si="15"/>
        <v>2.7000000000000011</v>
      </c>
      <c r="C68">
        <f t="shared" si="1"/>
        <v>-367.55259694786133</v>
      </c>
      <c r="D68">
        <f t="shared" si="2"/>
        <v>-381.9718634205488</v>
      </c>
      <c r="E68" s="2">
        <f t="shared" si="3"/>
        <v>-84.501218852390608</v>
      </c>
      <c r="F68">
        <f t="shared" si="4"/>
        <v>0</v>
      </c>
      <c r="G68">
        <f t="shared" si="5"/>
        <v>-228.15329090145474</v>
      </c>
      <c r="H68">
        <f t="shared" si="6"/>
        <v>1031.3240312354822</v>
      </c>
      <c r="I68" s="2">
        <f t="shared" si="7"/>
        <v>1056.2590504005018</v>
      </c>
      <c r="J68" s="46">
        <f t="shared" si="8"/>
        <v>391.20705570388935</v>
      </c>
      <c r="K68">
        <f t="shared" si="9"/>
        <v>2.6267007665123638</v>
      </c>
      <c r="L68">
        <f t="shared" si="10"/>
        <v>3.040162924204123E-2</v>
      </c>
      <c r="M68" s="46">
        <f t="shared" si="11"/>
        <v>2.6272285195578915</v>
      </c>
      <c r="N68" s="8">
        <f t="shared" si="12"/>
        <v>1.8663509472476189E-7</v>
      </c>
      <c r="O68" s="5">
        <f>SUM($N$41:N68)*0.1+$N$8</f>
        <v>3.4261289132614663E-5</v>
      </c>
      <c r="P68" s="5">
        <f>SUM($O$41:O68)+0</f>
        <v>9.5452579494860836E-4</v>
      </c>
      <c r="Q68" s="8">
        <f t="shared" si="0"/>
        <v>-8.4364883583772233E-7</v>
      </c>
      <c r="R68" s="5">
        <f>SUM($Q$41:Q68)*0.1+$T$8</f>
        <v>6.6318891629827193E-5</v>
      </c>
      <c r="S68" s="5">
        <f>SUM($R$41:R68)+0</f>
        <v>1.8785826190883294E-3</v>
      </c>
      <c r="T68">
        <f t="shared" si="13"/>
        <v>7.4646040216728063E-5</v>
      </c>
      <c r="U68">
        <f t="shared" si="14"/>
        <v>2.1071763452457032E-3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25">
      <c r="B69">
        <f t="shared" si="15"/>
        <v>2.8000000000000012</v>
      </c>
      <c r="C69">
        <f t="shared" si="1"/>
        <v>-367.55259694786133</v>
      </c>
      <c r="D69">
        <f t="shared" si="2"/>
        <v>-381.9718634205488</v>
      </c>
      <c r="E69" s="2">
        <f t="shared" si="3"/>
        <v>-84.501218852390608</v>
      </c>
      <c r="F69">
        <f t="shared" si="4"/>
        <v>0</v>
      </c>
      <c r="G69">
        <f t="shared" si="5"/>
        <v>-236.60341278669381</v>
      </c>
      <c r="H69">
        <f t="shared" si="6"/>
        <v>1069.5212175775371</v>
      </c>
      <c r="I69" s="2">
        <f t="shared" si="7"/>
        <v>1095.3797559708908</v>
      </c>
      <c r="J69" s="46">
        <f t="shared" si="8"/>
        <v>391.20705570388935</v>
      </c>
      <c r="K69">
        <f t="shared" si="9"/>
        <v>2.7239859800868955</v>
      </c>
      <c r="L69">
        <f t="shared" si="10"/>
        <v>3.040162924204123E-2</v>
      </c>
      <c r="M69" s="46">
        <f t="shared" si="11"/>
        <v>2.7244948883952187</v>
      </c>
      <c r="N69" s="8">
        <f t="shared" si="12"/>
        <v>1.9354750564049382E-7</v>
      </c>
      <c r="O69" s="5">
        <f>SUM($N$41:N69)*0.1+$N$8</f>
        <v>3.4280643883178719E-5</v>
      </c>
      <c r="P69" s="5">
        <f>SUM($O$41:O69)+0</f>
        <v>9.8880643883178716E-4</v>
      </c>
      <c r="Q69" s="8">
        <f t="shared" si="0"/>
        <v>-8.748950890168972E-7</v>
      </c>
      <c r="R69" s="5">
        <f>SUM($Q$41:Q69)*0.1+$T$8</f>
        <v>6.6231402120925503E-5</v>
      </c>
      <c r="S69" s="5">
        <f>SUM($R$41:R69)+0</f>
        <v>1.9448140212092548E-3</v>
      </c>
      <c r="T69">
        <f t="shared" si="13"/>
        <v>7.4577216171891627E-5</v>
      </c>
      <c r="U69">
        <f t="shared" si="14"/>
        <v>2.1817515327294521E-3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25">
      <c r="B70">
        <f t="shared" si="15"/>
        <v>2.9000000000000012</v>
      </c>
      <c r="C70">
        <f t="shared" si="1"/>
        <v>-367.55259694786133</v>
      </c>
      <c r="D70">
        <f t="shared" si="2"/>
        <v>-381.9718634205488</v>
      </c>
      <c r="E70" s="2">
        <f t="shared" si="3"/>
        <v>-84.501218852390608</v>
      </c>
      <c r="F70">
        <f t="shared" si="4"/>
        <v>0</v>
      </c>
      <c r="G70">
        <f t="shared" si="5"/>
        <v>-245.05353467193288</v>
      </c>
      <c r="H70">
        <f t="shared" si="6"/>
        <v>1107.718403919592</v>
      </c>
      <c r="I70" s="2">
        <f t="shared" si="7"/>
        <v>1134.5004615412797</v>
      </c>
      <c r="J70" s="46">
        <f t="shared" si="8"/>
        <v>391.20705570388935</v>
      </c>
      <c r="K70">
        <f t="shared" si="9"/>
        <v>2.8212711936614276</v>
      </c>
      <c r="L70">
        <f t="shared" si="10"/>
        <v>3.040162924204123E-2</v>
      </c>
      <c r="M70" s="46">
        <f t="shared" si="11"/>
        <v>2.8217625565177324</v>
      </c>
      <c r="N70" s="8">
        <f t="shared" si="12"/>
        <v>2.0045991655622573E-7</v>
      </c>
      <c r="O70" s="5">
        <f>SUM($N$41:N70)*0.1+$N$8</f>
        <v>3.4300689874834335E-5</v>
      </c>
      <c r="P70" s="5">
        <f>SUM($O$41:O70)+0</f>
        <v>1.0231071287066214E-3</v>
      </c>
      <c r="Q70" s="8">
        <f t="shared" si="0"/>
        <v>-9.0614134219607218E-7</v>
      </c>
      <c r="R70" s="5">
        <f>SUM($Q$41:Q70)*0.1+$T$8</f>
        <v>6.6140787986705888E-5</v>
      </c>
      <c r="S70" s="5">
        <f>SUM($R$41:R70)+0</f>
        <v>2.0109548091959608E-3</v>
      </c>
      <c r="T70">
        <f t="shared" si="13"/>
        <v>7.4505980708879617E-5</v>
      </c>
      <c r="U70">
        <f t="shared" si="14"/>
        <v>2.2562551809222888E-3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25">
      <c r="B71">
        <f t="shared" si="15"/>
        <v>3.0000000000000013</v>
      </c>
      <c r="C71">
        <f t="shared" si="1"/>
        <v>-367.55259694786133</v>
      </c>
      <c r="D71">
        <f t="shared" si="2"/>
        <v>-381.9718634205488</v>
      </c>
      <c r="E71" s="2">
        <f t="shared" si="3"/>
        <v>-84.501218852390608</v>
      </c>
      <c r="F71">
        <f t="shared" si="4"/>
        <v>0</v>
      </c>
      <c r="G71">
        <f t="shared" si="5"/>
        <v>-253.50365655717192</v>
      </c>
      <c r="H71">
        <f t="shared" si="6"/>
        <v>1145.9155902616469</v>
      </c>
      <c r="I71" s="2">
        <f t="shared" si="7"/>
        <v>1173.6211671116685</v>
      </c>
      <c r="J71" s="46">
        <f t="shared" si="8"/>
        <v>391.20705570388935</v>
      </c>
      <c r="K71">
        <f t="shared" si="9"/>
        <v>2.9185564072359593</v>
      </c>
      <c r="L71">
        <f t="shared" si="10"/>
        <v>3.040162924204123E-2</v>
      </c>
      <c r="M71" s="46">
        <f t="shared" si="11"/>
        <v>2.919031394041486</v>
      </c>
      <c r="N71" s="8">
        <f t="shared" si="12"/>
        <v>2.0737232747195763E-7</v>
      </c>
      <c r="O71" s="5">
        <f>SUM($N$41:N71)*0.1+$N$8</f>
        <v>3.4321427107581533E-5</v>
      </c>
      <c r="P71" s="5">
        <f>SUM($O$41:O71)+0</f>
        <v>1.0574285558142028E-3</v>
      </c>
      <c r="Q71" s="8">
        <f t="shared" si="0"/>
        <v>-9.3738759537524705E-7</v>
      </c>
      <c r="R71" s="5">
        <f>SUM($Q$41:Q71)*0.1+$T$8</f>
        <v>6.6047049227168362E-5</v>
      </c>
      <c r="S71" s="5">
        <f>SUM($R$41:R71)+0</f>
        <v>2.0770018584231292E-3</v>
      </c>
      <c r="T71">
        <f t="shared" si="13"/>
        <v>7.4432338874423621E-5</v>
      </c>
      <c r="U71">
        <f t="shared" si="14"/>
        <v>2.3306848501126109E-3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25">
      <c r="B72">
        <f t="shared" si="15"/>
        <v>3.1000000000000014</v>
      </c>
      <c r="C72">
        <f t="shared" si="1"/>
        <v>-367.55259694786133</v>
      </c>
      <c r="D72">
        <f t="shared" si="2"/>
        <v>-381.9718634205488</v>
      </c>
      <c r="E72" s="2">
        <f t="shared" si="3"/>
        <v>-84.501218852390608</v>
      </c>
      <c r="F72">
        <f t="shared" si="4"/>
        <v>0</v>
      </c>
      <c r="G72">
        <f t="shared" si="5"/>
        <v>-261.95377844241102</v>
      </c>
      <c r="H72">
        <f t="shared" si="6"/>
        <v>1184.1127766037018</v>
      </c>
      <c r="I72" s="2">
        <f t="shared" si="7"/>
        <v>1212.7418726820576</v>
      </c>
      <c r="J72" s="46">
        <f t="shared" si="8"/>
        <v>391.20705570388935</v>
      </c>
      <c r="K72">
        <f t="shared" si="9"/>
        <v>3.0158416208104919</v>
      </c>
      <c r="L72">
        <f t="shared" si="10"/>
        <v>3.040162924204123E-2</v>
      </c>
      <c r="M72" s="46">
        <f t="shared" si="11"/>
        <v>3.0163012878349149</v>
      </c>
      <c r="N72" s="8">
        <f t="shared" si="12"/>
        <v>2.1428473838768959E-7</v>
      </c>
      <c r="O72" s="5">
        <f>SUM($N$41:N72)*0.1+$N$8</f>
        <v>3.4342855581420305E-5</v>
      </c>
      <c r="P72" s="5">
        <f>SUM($O$41:O72)+0</f>
        <v>1.0917714113956231E-3</v>
      </c>
      <c r="Q72" s="8">
        <f t="shared" si="0"/>
        <v>-9.6863384855442192E-7</v>
      </c>
      <c r="R72" s="5">
        <f>SUM($Q$41:Q72)*0.1+$T$8</f>
        <v>6.5950185842312924E-5</v>
      </c>
      <c r="S72" s="5">
        <f>SUM($R$41:R72)+0</f>
        <v>2.1429520442654421E-3</v>
      </c>
      <c r="T72">
        <f t="shared" si="13"/>
        <v>7.4356295914481264E-5</v>
      </c>
      <c r="U72">
        <f t="shared" si="14"/>
        <v>2.4050381033909273E-3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25">
      <c r="B73">
        <f t="shared" si="15"/>
        <v>3.2000000000000015</v>
      </c>
      <c r="C73">
        <f t="shared" si="1"/>
        <v>-367.55259694786133</v>
      </c>
      <c r="D73">
        <f t="shared" si="2"/>
        <v>-381.9718634205488</v>
      </c>
      <c r="E73" s="2">
        <f t="shared" si="3"/>
        <v>-84.501218852390608</v>
      </c>
      <c r="F73">
        <f t="shared" si="4"/>
        <v>0</v>
      </c>
      <c r="G73">
        <f t="shared" si="5"/>
        <v>-270.40390032765009</v>
      </c>
      <c r="H73">
        <f t="shared" si="6"/>
        <v>1222.3099629457568</v>
      </c>
      <c r="I73" s="2">
        <f t="shared" si="7"/>
        <v>1251.8625782524466</v>
      </c>
      <c r="J73" s="46">
        <f t="shared" si="8"/>
        <v>391.20705570388935</v>
      </c>
      <c r="K73">
        <f t="shared" si="9"/>
        <v>3.1131268343850236</v>
      </c>
      <c r="L73">
        <f t="shared" si="10"/>
        <v>3.040162924204123E-2</v>
      </c>
      <c r="M73" s="46">
        <f t="shared" si="11"/>
        <v>3.1135721389024904</v>
      </c>
      <c r="N73" s="8">
        <f t="shared" si="12"/>
        <v>2.2119714930342153E-7</v>
      </c>
      <c r="O73" s="5">
        <f>SUM($N$41:N73)*0.1+$N$8</f>
        <v>3.4364975296350643E-5</v>
      </c>
      <c r="P73" s="5">
        <f>SUM($O$41:O73)+0</f>
        <v>1.1261363866919738E-3</v>
      </c>
      <c r="Q73" s="8">
        <f t="shared" si="0"/>
        <v>-9.9988010173359689E-7</v>
      </c>
      <c r="R73" s="5">
        <f>SUM($Q$41:Q73)*0.1+$T$8</f>
        <v>6.585019783213956E-5</v>
      </c>
      <c r="S73" s="5">
        <f>SUM($R$41:R73)+0</f>
        <v>2.2088022420975817E-3</v>
      </c>
      <c r="T73">
        <f t="shared" si="13"/>
        <v>7.4277857276921415E-5</v>
      </c>
      <c r="U73">
        <f t="shared" si="14"/>
        <v>2.4793125067499979E-3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25">
      <c r="B74">
        <f t="shared" si="15"/>
        <v>3.3000000000000016</v>
      </c>
      <c r="C74">
        <f t="shared" si="1"/>
        <v>-367.55259694786133</v>
      </c>
      <c r="D74">
        <f t="shared" si="2"/>
        <v>-381.9718634205488</v>
      </c>
      <c r="E74" s="2">
        <f t="shared" si="3"/>
        <v>-84.501218852390608</v>
      </c>
      <c r="F74">
        <f t="shared" si="4"/>
        <v>0</v>
      </c>
      <c r="G74">
        <f t="shared" si="5"/>
        <v>-278.85402221288916</v>
      </c>
      <c r="H74">
        <f t="shared" si="6"/>
        <v>1260.5071492878117</v>
      </c>
      <c r="I74" s="2">
        <f t="shared" si="7"/>
        <v>1290.9832838228356</v>
      </c>
      <c r="J74" s="46">
        <f t="shared" si="8"/>
        <v>391.20705570388935</v>
      </c>
      <c r="K74">
        <f t="shared" si="9"/>
        <v>3.2104120479595557</v>
      </c>
      <c r="L74">
        <f t="shared" si="10"/>
        <v>3.040162924204123E-2</v>
      </c>
      <c r="M74" s="46">
        <f t="shared" si="11"/>
        <v>3.2108438602438425</v>
      </c>
      <c r="N74" s="8">
        <f t="shared" si="12"/>
        <v>2.2810956021915346E-7</v>
      </c>
      <c r="O74" s="5">
        <f>SUM($N$41:N74)*0.1+$N$8</f>
        <v>3.4387786252372563E-5</v>
      </c>
      <c r="P74" s="5">
        <f>SUM($O$41:O74)+0</f>
        <v>1.1605241729443464E-3</v>
      </c>
      <c r="Q74" s="8">
        <f t="shared" si="0"/>
        <v>-1.0311263549127719E-6</v>
      </c>
      <c r="R74" s="5">
        <f>SUM($Q$41:Q74)*0.1+$T$8</f>
        <v>6.5747085196648285E-5</v>
      </c>
      <c r="S74" s="5">
        <f>SUM($R$41:R74)+0</f>
        <v>2.2745493272942302E-3</v>
      </c>
      <c r="T74">
        <f t="shared" si="13"/>
        <v>7.4197028614319798E-5</v>
      </c>
      <c r="U74">
        <f t="shared" si="14"/>
        <v>2.5535056291856486E-3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25">
      <c r="B75">
        <f t="shared" si="15"/>
        <v>3.4000000000000017</v>
      </c>
      <c r="C75">
        <f t="shared" si="1"/>
        <v>-367.55259694786133</v>
      </c>
      <c r="D75">
        <f t="shared" si="2"/>
        <v>-381.9718634205488</v>
      </c>
      <c r="E75" s="2">
        <f t="shared" si="3"/>
        <v>-84.501218852390608</v>
      </c>
      <c r="F75">
        <f t="shared" si="4"/>
        <v>0</v>
      </c>
      <c r="G75">
        <f t="shared" si="5"/>
        <v>-287.30414409812823</v>
      </c>
      <c r="H75">
        <f t="shared" si="6"/>
        <v>1298.7043356298666</v>
      </c>
      <c r="I75" s="2">
        <f t="shared" si="7"/>
        <v>1330.1039893932245</v>
      </c>
      <c r="J75" s="46">
        <f t="shared" si="8"/>
        <v>391.20705570388935</v>
      </c>
      <c r="K75">
        <f t="shared" si="9"/>
        <v>3.3076972615340878</v>
      </c>
      <c r="L75">
        <f t="shared" si="10"/>
        <v>3.040162924204123E-2</v>
      </c>
      <c r="M75" s="46">
        <f t="shared" si="11"/>
        <v>3.3081163750904854</v>
      </c>
      <c r="N75" s="8">
        <f t="shared" si="12"/>
        <v>2.3502197113488536E-7</v>
      </c>
      <c r="O75" s="5">
        <f>SUM($N$41:N75)*0.1+$N$8</f>
        <v>3.4411288449486051E-5</v>
      </c>
      <c r="P75" s="5">
        <f>SUM($O$41:O75)+0</f>
        <v>1.1949354613938325E-3</v>
      </c>
      <c r="Q75" s="8">
        <f t="shared" si="0"/>
        <v>-1.0623726080919468E-6</v>
      </c>
      <c r="R75" s="5">
        <f>SUM($Q$41:Q75)*0.1+$T$8</f>
        <v>6.5640847935839099E-5</v>
      </c>
      <c r="S75" s="5">
        <f>SUM($R$41:R75)+0</f>
        <v>2.3401901752300694E-3</v>
      </c>
      <c r="T75">
        <f t="shared" si="13"/>
        <v>7.411381578686719E-5</v>
      </c>
      <c r="U75">
        <f t="shared" si="14"/>
        <v>2.6276150427982851E-3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25">
      <c r="B76">
        <f t="shared" si="15"/>
        <v>3.5000000000000018</v>
      </c>
      <c r="C76">
        <f t="shared" si="1"/>
        <v>-367.55259694786133</v>
      </c>
      <c r="D76">
        <f t="shared" si="2"/>
        <v>-381.9718634205488</v>
      </c>
      <c r="E76" s="2">
        <f t="shared" si="3"/>
        <v>-84.501218852390608</v>
      </c>
      <c r="F76">
        <f t="shared" si="4"/>
        <v>0</v>
      </c>
      <c r="G76">
        <f t="shared" si="5"/>
        <v>-295.7542659833673</v>
      </c>
      <c r="H76">
        <f t="shared" si="6"/>
        <v>1336.9015219719215</v>
      </c>
      <c r="I76" s="2">
        <f t="shared" si="7"/>
        <v>1369.2246949636135</v>
      </c>
      <c r="J76" s="46">
        <f t="shared" si="8"/>
        <v>391.20705570388935</v>
      </c>
      <c r="K76">
        <f t="shared" si="9"/>
        <v>3.40498247510862</v>
      </c>
      <c r="L76">
        <f t="shared" si="10"/>
        <v>3.040162924204123E-2</v>
      </c>
      <c r="M76" s="46">
        <f t="shared" si="11"/>
        <v>3.4053896154446903</v>
      </c>
      <c r="N76" s="8">
        <f t="shared" si="12"/>
        <v>2.4193438205061732E-7</v>
      </c>
      <c r="O76" s="5">
        <f>SUM($N$41:N76)*0.1+$N$8</f>
        <v>3.4435481887691112E-5</v>
      </c>
      <c r="P76" s="5">
        <f>SUM($O$41:O76)+0</f>
        <v>1.2293709432815237E-3</v>
      </c>
      <c r="Q76" s="8">
        <f t="shared" si="0"/>
        <v>-1.0936188612711216E-6</v>
      </c>
      <c r="R76" s="5">
        <f>SUM($Q$41:Q76)*0.1+$T$8</f>
        <v>6.5531486049711987E-5</v>
      </c>
      <c r="S76" s="5">
        <f>SUM($R$41:R76)+0</f>
        <v>2.4057216612797814E-3</v>
      </c>
      <c r="T76">
        <f t="shared" si="13"/>
        <v>7.4028224865392382E-5</v>
      </c>
      <c r="U76">
        <f t="shared" si="14"/>
        <v>2.7016383228951378E-3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25">
      <c r="B77">
        <f t="shared" si="15"/>
        <v>3.6000000000000019</v>
      </c>
      <c r="C77">
        <f t="shared" si="1"/>
        <v>-367.55259694786133</v>
      </c>
      <c r="D77">
        <f t="shared" si="2"/>
        <v>-381.9718634205488</v>
      </c>
      <c r="E77" s="2">
        <f t="shared" si="3"/>
        <v>-84.501218852390608</v>
      </c>
      <c r="F77">
        <f t="shared" si="4"/>
        <v>0</v>
      </c>
      <c r="G77">
        <f t="shared" si="5"/>
        <v>-304.20438786860632</v>
      </c>
      <c r="H77">
        <f t="shared" si="6"/>
        <v>1375.0987083139764</v>
      </c>
      <c r="I77" s="2">
        <f t="shared" si="7"/>
        <v>1408.3454005340025</v>
      </c>
      <c r="J77" s="46">
        <f t="shared" si="8"/>
        <v>391.20705570388935</v>
      </c>
      <c r="K77">
        <f t="shared" si="9"/>
        <v>3.5022676886831516</v>
      </c>
      <c r="L77">
        <f t="shared" si="10"/>
        <v>3.040162924204123E-2</v>
      </c>
      <c r="M77" s="46">
        <f t="shared" si="11"/>
        <v>3.5026635208617649</v>
      </c>
      <c r="N77" s="8">
        <f t="shared" si="12"/>
        <v>2.488467929663492E-7</v>
      </c>
      <c r="O77" s="5">
        <f>SUM($N$41:N77)*0.1+$N$8</f>
        <v>3.4460366566987748E-5</v>
      </c>
      <c r="P77" s="5">
        <f>SUM($O$41:O77)+0</f>
        <v>1.2638313098485114E-3</v>
      </c>
      <c r="Q77" s="8">
        <f t="shared" si="0"/>
        <v>-1.1248651144502966E-6</v>
      </c>
      <c r="R77" s="5">
        <f>SUM($Q$41:Q77)*0.1+$T$8</f>
        <v>6.541899953826695E-5</v>
      </c>
      <c r="S77" s="5">
        <f>SUM($R$41:R77)+0</f>
        <v>2.4711406608180484E-3</v>
      </c>
      <c r="T77">
        <f t="shared" si="13"/>
        <v>7.3940262134502459E-5</v>
      </c>
      <c r="U77">
        <f t="shared" si="14"/>
        <v>2.775573048093252E-3</v>
      </c>
      <c r="W77" s="1"/>
      <c r="AR77" s="1"/>
    </row>
    <row r="78" spans="2:44" ht="15.75" thickBot="1" x14ac:dyDescent="0.3">
      <c r="B78">
        <f t="shared" si="15"/>
        <v>3.700000000000002</v>
      </c>
      <c r="C78">
        <f t="shared" si="1"/>
        <v>-367.55259694786133</v>
      </c>
      <c r="D78">
        <f t="shared" si="2"/>
        <v>-381.9718634205488</v>
      </c>
      <c r="E78" s="2">
        <f t="shared" si="3"/>
        <v>-84.501218852390608</v>
      </c>
      <c r="F78">
        <f t="shared" si="4"/>
        <v>0</v>
      </c>
      <c r="G78">
        <f t="shared" si="5"/>
        <v>-312.65450975384539</v>
      </c>
      <c r="H78">
        <f t="shared" si="6"/>
        <v>1413.2958946560314</v>
      </c>
      <c r="I78" s="2">
        <f t="shared" si="7"/>
        <v>1447.4661061043914</v>
      </c>
      <c r="J78" s="46">
        <f t="shared" si="8"/>
        <v>391.20705570388935</v>
      </c>
      <c r="K78">
        <f t="shared" si="9"/>
        <v>3.5995529022576838</v>
      </c>
      <c r="L78">
        <f t="shared" si="10"/>
        <v>3.040162924204123E-2</v>
      </c>
      <c r="M78" s="46">
        <f t="shared" si="11"/>
        <v>3.5999380374297312</v>
      </c>
      <c r="N78" s="8">
        <f t="shared" si="12"/>
        <v>2.5575920388208108E-7</v>
      </c>
      <c r="O78" s="5">
        <f>SUM($N$41:N78)*0.1+$N$8</f>
        <v>3.4485942487375951E-5</v>
      </c>
      <c r="P78" s="5">
        <f>SUM($O$41:O78)+0</f>
        <v>1.2983172523358874E-3</v>
      </c>
      <c r="Q78" s="8">
        <f t="shared" si="0"/>
        <v>-1.1561113676294716E-6</v>
      </c>
      <c r="R78" s="5">
        <f>SUM($Q$41:Q78)*0.1+$T$8</f>
        <v>6.5303388401504001E-5</v>
      </c>
      <c r="S78" s="5">
        <f>SUM($R$41:R78)+0</f>
        <v>2.5364440492195526E-3</v>
      </c>
      <c r="T78">
        <f t="shared" si="13"/>
        <v>7.3849934095842549E-5</v>
      </c>
      <c r="U78">
        <f t="shared" si="14"/>
        <v>2.8494168004232529E-3</v>
      </c>
      <c r="W78" s="1"/>
      <c r="AR78" s="1"/>
    </row>
    <row r="79" spans="2:44" x14ac:dyDescent="0.25">
      <c r="B79">
        <f>B78+0.1</f>
        <v>3.800000000000002</v>
      </c>
      <c r="C79">
        <f t="shared" si="1"/>
        <v>-367.55259694786133</v>
      </c>
      <c r="D79">
        <f t="shared" si="2"/>
        <v>-381.9718634205488</v>
      </c>
      <c r="E79" s="2">
        <f t="shared" si="3"/>
        <v>-84.501218852390608</v>
      </c>
      <c r="F79">
        <f t="shared" si="4"/>
        <v>0</v>
      </c>
      <c r="G79">
        <f t="shared" si="5"/>
        <v>-321.10463163908446</v>
      </c>
      <c r="H79">
        <f t="shared" si="6"/>
        <v>1451.4930809980863</v>
      </c>
      <c r="I79" s="2">
        <f t="shared" si="7"/>
        <v>1486.5868116747806</v>
      </c>
      <c r="J79" s="46">
        <f t="shared" si="8"/>
        <v>391.20705570388935</v>
      </c>
      <c r="K79">
        <f t="shared" si="9"/>
        <v>3.6968381158322163</v>
      </c>
      <c r="L79">
        <f t="shared" si="10"/>
        <v>3.040162924204123E-2</v>
      </c>
      <c r="M79" s="46">
        <f t="shared" si="11"/>
        <v>3.6972131169100328</v>
      </c>
      <c r="N79" s="8">
        <f t="shared" si="12"/>
        <v>2.6267161479781301E-7</v>
      </c>
      <c r="O79" s="5">
        <f>SUM($N$41:N79)*0.1+$N$8</f>
        <v>3.4512209648855734E-5</v>
      </c>
      <c r="P79" s="5">
        <f>SUM($O$41:O79)+0</f>
        <v>1.3328294619847432E-3</v>
      </c>
      <c r="Q79" s="8">
        <f t="shared" si="0"/>
        <v>-1.1873576208086465E-6</v>
      </c>
      <c r="R79" s="5">
        <f>SUM($Q$41:Q79)*0.1+$T$8</f>
        <v>6.5184652639423141E-5</v>
      </c>
      <c r="S79" s="5">
        <f>SUM($R$41:R79)+0</f>
        <v>2.6016287018589758E-3</v>
      </c>
      <c r="T79">
        <f t="shared" si="13"/>
        <v>7.3757247471477845E-5</v>
      </c>
      <c r="U79">
        <f t="shared" si="14"/>
        <v>2.923167165433917E-3</v>
      </c>
      <c r="W79" s="1"/>
      <c r="AB79" s="143" t="s">
        <v>217</v>
      </c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5"/>
      <c r="AR79" s="1"/>
    </row>
    <row r="80" spans="2:44" x14ac:dyDescent="0.25">
      <c r="B80">
        <f t="shared" si="15"/>
        <v>3.9000000000000021</v>
      </c>
      <c r="C80">
        <f t="shared" si="1"/>
        <v>-367.55259694786133</v>
      </c>
      <c r="D80">
        <f t="shared" si="2"/>
        <v>-381.9718634205488</v>
      </c>
      <c r="E80" s="2">
        <f t="shared" si="3"/>
        <v>-84.501218852390608</v>
      </c>
      <c r="F80">
        <f t="shared" si="4"/>
        <v>0</v>
      </c>
      <c r="G80">
        <f t="shared" si="5"/>
        <v>-329.55475352432353</v>
      </c>
      <c r="H80">
        <f t="shared" si="6"/>
        <v>1489.6902673401412</v>
      </c>
      <c r="I80" s="2">
        <f t="shared" si="7"/>
        <v>1525.7075172451694</v>
      </c>
      <c r="J80" s="46">
        <f t="shared" si="8"/>
        <v>391.20705570388935</v>
      </c>
      <c r="K80">
        <f t="shared" si="9"/>
        <v>3.794123329406748</v>
      </c>
      <c r="L80">
        <f t="shared" si="10"/>
        <v>3.040162924204123E-2</v>
      </c>
      <c r="M80" s="46">
        <f t="shared" si="11"/>
        <v>3.7944887160104006</v>
      </c>
      <c r="N80" s="8">
        <f t="shared" si="12"/>
        <v>2.6958402571354495E-7</v>
      </c>
      <c r="O80" s="5">
        <f>SUM($N$41:N80)*0.1+$N$8</f>
        <v>3.4539168051427092E-5</v>
      </c>
      <c r="P80" s="5">
        <f>SUM($O$41:O80)+0</f>
        <v>1.3673686300361703E-3</v>
      </c>
      <c r="Q80" s="8">
        <f t="shared" si="0"/>
        <v>-1.2186038739878213E-6</v>
      </c>
      <c r="R80" s="5">
        <f>SUM($Q$41:Q80)*0.1+$T$8</f>
        <v>6.5062792252024355E-5</v>
      </c>
      <c r="S80" s="5">
        <f>SUM($R$41:R80)+0</f>
        <v>2.6666914941110001E-3</v>
      </c>
      <c r="T80">
        <f t="shared" si="13"/>
        <v>7.3662209207400251E-5</v>
      </c>
      <c r="U80">
        <f t="shared" si="14"/>
        <v>2.9968217322975605E-3</v>
      </c>
      <c r="W80" s="1"/>
      <c r="AB80" s="146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8"/>
      <c r="AR80" s="1"/>
    </row>
    <row r="81" spans="2:44" ht="15.75" thickBot="1" x14ac:dyDescent="0.3">
      <c r="B81">
        <f t="shared" si="15"/>
        <v>4.0000000000000018</v>
      </c>
      <c r="C81">
        <f t="shared" si="1"/>
        <v>-367.55259694786133</v>
      </c>
      <c r="D81">
        <f t="shared" si="2"/>
        <v>-381.9718634205488</v>
      </c>
      <c r="E81" s="2">
        <f t="shared" si="3"/>
        <v>-84.501218852390608</v>
      </c>
      <c r="F81">
        <f t="shared" si="4"/>
        <v>0</v>
      </c>
      <c r="G81">
        <f t="shared" si="5"/>
        <v>-338.0048754095626</v>
      </c>
      <c r="H81">
        <f t="shared" si="6"/>
        <v>1527.8874536821959</v>
      </c>
      <c r="I81" s="2">
        <f t="shared" si="7"/>
        <v>1564.8282228155581</v>
      </c>
      <c r="J81" s="46">
        <f t="shared" si="8"/>
        <v>391.20705570388935</v>
      </c>
      <c r="K81">
        <f t="shared" si="9"/>
        <v>3.8914085429812793</v>
      </c>
      <c r="L81">
        <f t="shared" si="10"/>
        <v>3.040162924204123E-2</v>
      </c>
      <c r="M81" s="46">
        <f t="shared" si="11"/>
        <v>3.8917647957667474</v>
      </c>
      <c r="N81" s="8">
        <f t="shared" si="12"/>
        <v>2.7649643662927688E-7</v>
      </c>
      <c r="O81" s="5">
        <f>SUM($N$41:N81)*0.1+$N$8</f>
        <v>3.4566817695090018E-5</v>
      </c>
      <c r="P81" s="5">
        <f>SUM($O$41:O81)+0</f>
        <v>1.4019354477312603E-3</v>
      </c>
      <c r="Q81" s="8">
        <f t="shared" si="0"/>
        <v>-1.2498501271669961E-6</v>
      </c>
      <c r="R81" s="5">
        <f>SUM($Q$41:Q81)*0.1+$T$8</f>
        <v>6.4937807239307658E-5</v>
      </c>
      <c r="S81" s="5">
        <f>SUM($R$41:R81)+0</f>
        <v>2.7316293013503077E-3</v>
      </c>
      <c r="T81">
        <f t="shared" si="13"/>
        <v>7.3564826477162752E-5</v>
      </c>
      <c r="U81">
        <f t="shared" si="14"/>
        <v>3.0703780939162883E-3</v>
      </c>
      <c r="W81" s="1"/>
      <c r="AB81" s="149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1"/>
      <c r="AR81" s="1"/>
    </row>
    <row r="82" spans="2:44" x14ac:dyDescent="0.25">
      <c r="B82">
        <f t="shared" si="15"/>
        <v>4.1000000000000014</v>
      </c>
      <c r="C82">
        <f t="shared" si="1"/>
        <v>-367.55259694786133</v>
      </c>
      <c r="D82">
        <f t="shared" si="2"/>
        <v>-381.9718634205488</v>
      </c>
      <c r="E82" s="2">
        <f t="shared" si="3"/>
        <v>-84.501218852390608</v>
      </c>
      <c r="F82">
        <f t="shared" si="4"/>
        <v>0</v>
      </c>
      <c r="G82">
        <f t="shared" si="5"/>
        <v>-346.45499729480161</v>
      </c>
      <c r="H82">
        <f t="shared" si="6"/>
        <v>1566.0846400242506</v>
      </c>
      <c r="I82" s="2">
        <f t="shared" si="7"/>
        <v>1603.9489283859468</v>
      </c>
      <c r="J82" s="46">
        <f t="shared" si="8"/>
        <v>391.20705570388935</v>
      </c>
      <c r="K82">
        <f t="shared" si="9"/>
        <v>3.9886937565558105</v>
      </c>
      <c r="L82">
        <f t="shared" si="10"/>
        <v>3.040162924204123E-2</v>
      </c>
      <c r="M82" s="46">
        <f t="shared" si="11"/>
        <v>3.9890413210154909</v>
      </c>
      <c r="N82" s="8">
        <f t="shared" si="12"/>
        <v>2.8340884754500876E-7</v>
      </c>
      <c r="O82" s="5">
        <f>SUM($N$41:N82)*0.1+$N$8</f>
        <v>3.4595158579844517E-5</v>
      </c>
      <c r="P82" s="5">
        <f>SUM($O$41:O82)+0</f>
        <v>1.4365306063111047E-3</v>
      </c>
      <c r="Q82" s="8">
        <f t="shared" si="0"/>
        <v>-1.2810963803461708E-6</v>
      </c>
      <c r="R82" s="5">
        <f>SUM($Q$41:Q82)*0.1+$T$8</f>
        <v>6.4809697601273035E-5</v>
      </c>
      <c r="S82" s="5">
        <f>SUM($R$41:R82)+0</f>
        <v>2.7964389989515808E-3</v>
      </c>
      <c r="T82">
        <f t="shared" si="13"/>
        <v>7.3465106685643937E-5</v>
      </c>
      <c r="U82">
        <f t="shared" si="14"/>
        <v>3.1438338470291126E-3</v>
      </c>
      <c r="W82" s="1"/>
      <c r="AR82" s="1"/>
    </row>
    <row r="83" spans="2:44" x14ac:dyDescent="0.25">
      <c r="B83">
        <f t="shared" si="15"/>
        <v>4.2000000000000011</v>
      </c>
      <c r="C83">
        <f t="shared" si="1"/>
        <v>-367.55259694786133</v>
      </c>
      <c r="D83">
        <f t="shared" si="2"/>
        <v>-381.9718634205488</v>
      </c>
      <c r="E83" s="2">
        <f t="shared" si="3"/>
        <v>-84.501218852390608</v>
      </c>
      <c r="F83">
        <f t="shared" si="4"/>
        <v>0</v>
      </c>
      <c r="G83">
        <f t="shared" si="5"/>
        <v>-354.90511918004063</v>
      </c>
      <c r="H83">
        <f t="shared" si="6"/>
        <v>1604.2818263663053</v>
      </c>
      <c r="I83" s="2">
        <f t="shared" si="7"/>
        <v>1643.0696339563358</v>
      </c>
      <c r="J83" s="46">
        <f t="shared" si="8"/>
        <v>391.20705570388935</v>
      </c>
      <c r="K83">
        <f t="shared" si="9"/>
        <v>4.0859789701303431</v>
      </c>
      <c r="L83">
        <f t="shared" si="10"/>
        <v>3.040162924204123E-2</v>
      </c>
      <c r="M83" s="46">
        <f t="shared" si="11"/>
        <v>4.0863182599412307</v>
      </c>
      <c r="N83" s="8">
        <f t="shared" si="12"/>
        <v>2.9032125846074064E-7</v>
      </c>
      <c r="O83" s="5">
        <f>SUM($N$41:N83)*0.1+$N$8</f>
        <v>3.4624190705690591E-5</v>
      </c>
      <c r="P83" s="5">
        <f>SUM($O$41:O83)+0</f>
        <v>1.4711547970167954E-3</v>
      </c>
      <c r="Q83" s="8">
        <f t="shared" si="0"/>
        <v>-1.3123426335253456E-6</v>
      </c>
      <c r="R83" s="5">
        <f>SUM($Q$41:Q83)*0.1+$T$8</f>
        <v>6.4678463337920501E-5</v>
      </c>
      <c r="S83" s="5">
        <f>SUM($R$41:R83)+0</f>
        <v>2.8611174622895012E-3</v>
      </c>
      <c r="T83">
        <f t="shared" si="13"/>
        <v>7.3363057472945859E-5</v>
      </c>
      <c r="U83">
        <f t="shared" si="14"/>
        <v>3.2171865923199794E-3</v>
      </c>
      <c r="W83" s="1"/>
      <c r="AR83" s="1"/>
    </row>
    <row r="84" spans="2:44" x14ac:dyDescent="0.25">
      <c r="B84">
        <f t="shared" si="15"/>
        <v>4.3000000000000007</v>
      </c>
      <c r="C84">
        <f t="shared" si="1"/>
        <v>-367.55259694786133</v>
      </c>
      <c r="D84">
        <f t="shared" si="2"/>
        <v>-381.9718634205488</v>
      </c>
      <c r="E84" s="2">
        <f t="shared" si="3"/>
        <v>-84.501218852390608</v>
      </c>
      <c r="F84">
        <f t="shared" si="4"/>
        <v>0</v>
      </c>
      <c r="G84">
        <f t="shared" si="5"/>
        <v>-363.3552410652797</v>
      </c>
      <c r="H84">
        <f t="shared" si="6"/>
        <v>1642.4790127083602</v>
      </c>
      <c r="I84" s="2">
        <f t="shared" si="7"/>
        <v>1682.1903395267248</v>
      </c>
      <c r="J84" s="46">
        <f t="shared" si="8"/>
        <v>391.20705570388935</v>
      </c>
      <c r="K84">
        <f t="shared" si="9"/>
        <v>4.1832641837048747</v>
      </c>
      <c r="L84">
        <f t="shared" si="10"/>
        <v>3.040162924204123E-2</v>
      </c>
      <c r="M84" s="46">
        <f t="shared" si="11"/>
        <v>4.18359558368752</v>
      </c>
      <c r="N84" s="8">
        <f t="shared" si="12"/>
        <v>2.9723366937647257E-7</v>
      </c>
      <c r="O84" s="5">
        <f>SUM($N$41:N84)*0.1+$N$8</f>
        <v>3.4653914072628239E-5</v>
      </c>
      <c r="P84" s="5">
        <f>SUM($O$41:O84)+0</f>
        <v>1.5058087110894236E-3</v>
      </c>
      <c r="Q84" s="8">
        <f t="shared" si="0"/>
        <v>-1.3435888867045206E-6</v>
      </c>
      <c r="R84" s="5">
        <f>SUM($Q$41:Q84)*0.1+$T$8</f>
        <v>6.4544104449250055E-5</v>
      </c>
      <c r="S84" s="5">
        <f>SUM($R$41:R84)+0</f>
        <v>2.9256615667387514E-3</v>
      </c>
      <c r="T84">
        <f t="shared" si="13"/>
        <v>7.3258686718428157E-5</v>
      </c>
      <c r="U84">
        <f t="shared" si="14"/>
        <v>3.290433934526727E-3</v>
      </c>
      <c r="W84" s="1"/>
      <c r="AR84" s="1"/>
    </row>
    <row r="85" spans="2:44" x14ac:dyDescent="0.25">
      <c r="B85">
        <f t="shared" si="15"/>
        <v>4.4000000000000004</v>
      </c>
      <c r="C85">
        <f t="shared" si="1"/>
        <v>-367.55259694786133</v>
      </c>
      <c r="D85">
        <f t="shared" si="2"/>
        <v>-381.9718634205488</v>
      </c>
      <c r="E85" s="2">
        <f t="shared" si="3"/>
        <v>-84.501218852390608</v>
      </c>
      <c r="F85">
        <f t="shared" si="4"/>
        <v>0</v>
      </c>
      <c r="G85">
        <f t="shared" si="5"/>
        <v>-371.80536295051871</v>
      </c>
      <c r="H85">
        <f t="shared" si="6"/>
        <v>1680.6761990504149</v>
      </c>
      <c r="I85" s="2">
        <f t="shared" si="7"/>
        <v>1721.3110450971135</v>
      </c>
      <c r="J85" s="46">
        <f t="shared" si="8"/>
        <v>391.20705570388935</v>
      </c>
      <c r="K85">
        <f t="shared" si="9"/>
        <v>4.2805493972794064</v>
      </c>
      <c r="L85">
        <f t="shared" si="10"/>
        <v>3.040162924204123E-2</v>
      </c>
      <c r="M85" s="46">
        <f t="shared" si="11"/>
        <v>4.2808732660207074</v>
      </c>
      <c r="N85" s="8">
        <f t="shared" si="12"/>
        <v>3.0414608029220445E-7</v>
      </c>
      <c r="O85" s="5">
        <f>SUM($N$41:N85)*0.1+$N$8</f>
        <v>3.4684328680657461E-5</v>
      </c>
      <c r="P85" s="5">
        <f>SUM($O$41:O85)+0</f>
        <v>1.5404930397700811E-3</v>
      </c>
      <c r="Q85" s="8">
        <f t="shared" si="0"/>
        <v>-1.3748351398836953E-6</v>
      </c>
      <c r="R85" s="5">
        <f>SUM($Q$41:Q85)*0.1+$T$8</f>
        <v>6.4406620935261684E-5</v>
      </c>
      <c r="S85" s="5">
        <f>SUM($R$41:R85)+0</f>
        <v>2.9900681876740129E-3</v>
      </c>
      <c r="T85">
        <f t="shared" si="13"/>
        <v>7.3152002544881617E-5</v>
      </c>
      <c r="U85">
        <f t="shared" si="14"/>
        <v>3.3635734825509939E-3</v>
      </c>
      <c r="W85" s="1"/>
      <c r="AR85" s="1"/>
    </row>
    <row r="86" spans="2:44" x14ac:dyDescent="0.25">
      <c r="B86">
        <f t="shared" si="15"/>
        <v>4.5</v>
      </c>
      <c r="C86">
        <f t="shared" si="1"/>
        <v>-367.55259694786133</v>
      </c>
      <c r="D86">
        <f t="shared" si="2"/>
        <v>-381.9718634205488</v>
      </c>
      <c r="E86" s="2">
        <f t="shared" si="3"/>
        <v>-84.501218852390608</v>
      </c>
      <c r="F86">
        <f t="shared" si="4"/>
        <v>0</v>
      </c>
      <c r="G86">
        <f t="shared" si="5"/>
        <v>-380.25548483575773</v>
      </c>
      <c r="H86">
        <f t="shared" si="6"/>
        <v>1718.8733853924696</v>
      </c>
      <c r="I86" s="2">
        <f t="shared" si="7"/>
        <v>1760.4317506675022</v>
      </c>
      <c r="J86" s="46">
        <f t="shared" si="8"/>
        <v>391.20705570388935</v>
      </c>
      <c r="K86">
        <f t="shared" si="9"/>
        <v>4.3778346108539372</v>
      </c>
      <c r="L86">
        <f t="shared" si="10"/>
        <v>3.040162924204123E-2</v>
      </c>
      <c r="M86" s="46">
        <f t="shared" si="11"/>
        <v>4.3781512830385791</v>
      </c>
      <c r="N86" s="8">
        <f t="shared" si="12"/>
        <v>3.1105849120793633E-7</v>
      </c>
      <c r="O86" s="5">
        <f>SUM($N$41:N86)*0.1+$N$8</f>
        <v>3.471543452977825E-5</v>
      </c>
      <c r="P86" s="5">
        <f>SUM($O$41:O86)+0</f>
        <v>1.5752084742998594E-3</v>
      </c>
      <c r="Q86" s="8">
        <f t="shared" si="0"/>
        <v>-1.4060813930628701E-6</v>
      </c>
      <c r="R86" s="5">
        <f>SUM($Q$41:Q86)*0.1+$T$8</f>
        <v>6.4266012795955401E-5</v>
      </c>
      <c r="S86" s="5">
        <f>SUM($R$41:R86)+0</f>
        <v>3.0543342004699684E-3</v>
      </c>
      <c r="T86">
        <f t="shared" si="13"/>
        <v>7.3043013322844386E-5</v>
      </c>
      <c r="U86">
        <f t="shared" si="14"/>
        <v>3.4366028495691225E-3</v>
      </c>
      <c r="W86" s="1"/>
      <c r="AR86" s="1"/>
    </row>
    <row r="87" spans="2:44" x14ac:dyDescent="0.25">
      <c r="B87">
        <f t="shared" si="15"/>
        <v>4.5999999999999996</v>
      </c>
      <c r="C87">
        <f t="shared" si="1"/>
        <v>-367.55259694786133</v>
      </c>
      <c r="D87">
        <f t="shared" si="2"/>
        <v>-381.9718634205488</v>
      </c>
      <c r="E87" s="2">
        <f t="shared" si="3"/>
        <v>-84.501218852390608</v>
      </c>
      <c r="F87">
        <f t="shared" si="4"/>
        <v>0</v>
      </c>
      <c r="G87">
        <f t="shared" si="5"/>
        <v>-388.70560672099674</v>
      </c>
      <c r="H87">
        <f t="shared" si="6"/>
        <v>1757.0705717345243</v>
      </c>
      <c r="I87" s="2">
        <f t="shared" si="7"/>
        <v>1799.552456237891</v>
      </c>
      <c r="J87" s="46">
        <f t="shared" si="8"/>
        <v>391.20705570388935</v>
      </c>
      <c r="K87">
        <f t="shared" si="9"/>
        <v>4.4751198244284689</v>
      </c>
      <c r="L87">
        <f t="shared" si="10"/>
        <v>3.040162924204123E-2</v>
      </c>
      <c r="M87" s="46">
        <f t="shared" si="11"/>
        <v>4.475429612916999</v>
      </c>
      <c r="N87" s="8">
        <f t="shared" si="12"/>
        <v>3.1797090212366821E-7</v>
      </c>
      <c r="O87" s="5">
        <f>SUM($N$41:N87)*0.1+$N$8</f>
        <v>3.4747231619990621E-5</v>
      </c>
      <c r="P87" s="5">
        <f>SUM($O$41:O87)+0</f>
        <v>1.6099557059198501E-3</v>
      </c>
      <c r="Q87" s="8">
        <f t="shared" si="0"/>
        <v>-1.4373276462420446E-6</v>
      </c>
      <c r="R87" s="5">
        <f>SUM($Q$41:Q87)*0.1+$T$8</f>
        <v>6.4122280031331193E-5</v>
      </c>
      <c r="S87" s="5">
        <f>SUM($R$41:R87)+0</f>
        <v>3.1184564805012997E-3</v>
      </c>
      <c r="T87">
        <f t="shared" si="13"/>
        <v>7.2931727675064245E-5</v>
      </c>
      <c r="U87">
        <f t="shared" si="14"/>
        <v>3.5095196531440644E-3</v>
      </c>
      <c r="W87" s="1"/>
      <c r="AR87" s="1"/>
    </row>
    <row r="88" spans="2:44" x14ac:dyDescent="0.25">
      <c r="B88">
        <f t="shared" si="15"/>
        <v>4.6999999999999993</v>
      </c>
      <c r="C88">
        <f t="shared" si="1"/>
        <v>-367.55259694786133</v>
      </c>
      <c r="D88">
        <f t="shared" si="2"/>
        <v>-381.9718634205488</v>
      </c>
      <c r="E88" s="2">
        <f t="shared" si="3"/>
        <v>-84.501218852390608</v>
      </c>
      <c r="F88">
        <f t="shared" si="4"/>
        <v>0</v>
      </c>
      <c r="G88">
        <f t="shared" si="5"/>
        <v>-397.15572860623581</v>
      </c>
      <c r="H88">
        <f t="shared" si="6"/>
        <v>1795.2677580765792</v>
      </c>
      <c r="I88" s="2">
        <f t="shared" si="7"/>
        <v>1838.6731618082799</v>
      </c>
      <c r="J88" s="46">
        <f t="shared" si="8"/>
        <v>391.20705570388935</v>
      </c>
      <c r="K88">
        <f t="shared" si="9"/>
        <v>4.5724050380030015</v>
      </c>
      <c r="L88">
        <f t="shared" si="10"/>
        <v>3.040162924204123E-2</v>
      </c>
      <c r="M88" s="46">
        <f t="shared" si="11"/>
        <v>4.5727082356888831</v>
      </c>
      <c r="N88" s="8">
        <f t="shared" si="12"/>
        <v>3.2488331303940014E-7</v>
      </c>
      <c r="O88" s="5">
        <f>SUM($N$41:N88)*0.1+$N$8</f>
        <v>3.4779719951294558E-5</v>
      </c>
      <c r="P88" s="5">
        <f>SUM($O$41:O88)+0</f>
        <v>1.6447354258711446E-3</v>
      </c>
      <c r="Q88" s="8">
        <f t="shared" si="0"/>
        <v>-1.4685738994212196E-6</v>
      </c>
      <c r="R88" s="5">
        <f>SUM($Q$41:Q88)*0.1+$T$8</f>
        <v>6.3975422641389073E-5</v>
      </c>
      <c r="S88" s="5">
        <f>SUM($R$41:R88)+0</f>
        <v>3.1824319031426886E-3</v>
      </c>
      <c r="T88">
        <f t="shared" si="13"/>
        <v>7.2818154481110229E-5</v>
      </c>
      <c r="U88">
        <f t="shared" si="14"/>
        <v>3.5823215153383326E-3</v>
      </c>
      <c r="W88" s="1"/>
      <c r="AR88" s="1"/>
    </row>
    <row r="89" spans="2:44" x14ac:dyDescent="0.25">
      <c r="B89">
        <f t="shared" si="15"/>
        <v>4.7999999999999989</v>
      </c>
      <c r="C89">
        <f t="shared" si="1"/>
        <v>-367.55259694786133</v>
      </c>
      <c r="D89">
        <f t="shared" si="2"/>
        <v>-381.9718634205488</v>
      </c>
      <c r="E89" s="2">
        <f t="shared" si="3"/>
        <v>-84.501218852390608</v>
      </c>
      <c r="F89">
        <f t="shared" si="4"/>
        <v>0</v>
      </c>
      <c r="G89">
        <f t="shared" si="5"/>
        <v>-405.60585049147483</v>
      </c>
      <c r="H89">
        <f t="shared" si="6"/>
        <v>1833.4649444186339</v>
      </c>
      <c r="I89" s="2">
        <f t="shared" si="7"/>
        <v>1877.7938673786684</v>
      </c>
      <c r="J89" s="46">
        <f t="shared" si="8"/>
        <v>391.20705570388935</v>
      </c>
      <c r="K89">
        <f t="shared" si="9"/>
        <v>4.6696902515775323</v>
      </c>
      <c r="L89">
        <f t="shared" si="10"/>
        <v>3.040162924204123E-2</v>
      </c>
      <c r="M89" s="46">
        <f t="shared" si="11"/>
        <v>4.6699871330507907</v>
      </c>
      <c r="N89" s="8">
        <f t="shared" si="12"/>
        <v>3.3179572395513202E-7</v>
      </c>
      <c r="O89" s="5">
        <f>SUM($N$41:N89)*0.1+$N$8</f>
        <v>3.4812899523690077E-5</v>
      </c>
      <c r="P89" s="5">
        <f>SUM($O$41:O89)+0</f>
        <v>1.6795483253948347E-3</v>
      </c>
      <c r="Q89" s="8">
        <f t="shared" si="0"/>
        <v>-1.4998201526003944E-6</v>
      </c>
      <c r="R89" s="5">
        <f>SUM($Q$41:Q89)*0.1+$T$8</f>
        <v>6.3825440626129028E-5</v>
      </c>
      <c r="S89" s="5">
        <f>SUM($R$41:R89)+0</f>
        <v>3.2462573437688175E-3</v>
      </c>
      <c r="T89">
        <f t="shared" si="13"/>
        <v>7.2702302882137525E-5</v>
      </c>
      <c r="U89">
        <f t="shared" si="14"/>
        <v>3.6550060628280185E-3</v>
      </c>
      <c r="W89" s="1"/>
      <c r="AR89" s="1"/>
    </row>
    <row r="90" spans="2:44" x14ac:dyDescent="0.25">
      <c r="B90">
        <f t="shared" si="15"/>
        <v>4.8999999999999986</v>
      </c>
      <c r="C90">
        <f t="shared" si="1"/>
        <v>-367.55259694786133</v>
      </c>
      <c r="D90">
        <f t="shared" si="2"/>
        <v>-381.9718634205488</v>
      </c>
      <c r="E90" s="2">
        <f t="shared" si="3"/>
        <v>-84.501218852390608</v>
      </c>
      <c r="F90">
        <f t="shared" si="4"/>
        <v>0</v>
      </c>
      <c r="G90">
        <f t="shared" si="5"/>
        <v>-414.05597237671384</v>
      </c>
      <c r="H90">
        <f t="shared" si="6"/>
        <v>1871.6621307606886</v>
      </c>
      <c r="I90" s="2">
        <f t="shared" si="7"/>
        <v>1916.9145729490574</v>
      </c>
      <c r="J90" s="46">
        <f t="shared" si="8"/>
        <v>391.20705570388935</v>
      </c>
      <c r="K90">
        <f t="shared" si="9"/>
        <v>4.7669754651520639</v>
      </c>
      <c r="L90">
        <f t="shared" si="10"/>
        <v>3.040162924204123E-2</v>
      </c>
      <c r="M90" s="46">
        <f t="shared" si="11"/>
        <v>4.7672662881932082</v>
      </c>
      <c r="N90" s="8">
        <f t="shared" si="12"/>
        <v>3.387081348708639E-7</v>
      </c>
      <c r="O90" s="5">
        <f>SUM($N$41:N90)*0.1+$N$8</f>
        <v>3.4846770337177163E-5</v>
      </c>
      <c r="P90" s="5">
        <f>SUM($O$41:O90)+0</f>
        <v>1.7143950957320118E-3</v>
      </c>
      <c r="Q90" s="8">
        <f t="shared" si="0"/>
        <v>-1.5310664057795691E-6</v>
      </c>
      <c r="R90" s="5">
        <f>SUM($Q$41:Q90)*0.1+$T$8</f>
        <v>6.3672333985551071E-5</v>
      </c>
      <c r="S90" s="5">
        <f>SUM($R$41:R90)+0</f>
        <v>3.3099296777543683E-3</v>
      </c>
      <c r="T90">
        <f t="shared" si="13"/>
        <v>7.2584182285808892E-5</v>
      </c>
      <c r="U90">
        <f t="shared" si="14"/>
        <v>3.7275709270179033E-3</v>
      </c>
      <c r="W90" s="1"/>
      <c r="AR90" s="1"/>
    </row>
    <row r="91" spans="2:44" x14ac:dyDescent="0.25">
      <c r="B91">
        <f t="shared" si="15"/>
        <v>4.9999999999999982</v>
      </c>
      <c r="C91">
        <f t="shared" si="1"/>
        <v>-367.55259694786133</v>
      </c>
      <c r="D91">
        <f t="shared" si="2"/>
        <v>-381.9718634205488</v>
      </c>
      <c r="E91" s="2">
        <f t="shared" si="3"/>
        <v>-84.501218852390608</v>
      </c>
      <c r="F91">
        <f t="shared" si="4"/>
        <v>0</v>
      </c>
      <c r="G91">
        <f t="shared" si="5"/>
        <v>-422.50609426195291</v>
      </c>
      <c r="H91">
        <f t="shared" si="6"/>
        <v>1909.8593171027433</v>
      </c>
      <c r="I91" s="2">
        <f t="shared" si="7"/>
        <v>1956.0352785194461</v>
      </c>
      <c r="J91" s="46">
        <f t="shared" si="8"/>
        <v>391.20705570388935</v>
      </c>
      <c r="K91">
        <f t="shared" si="9"/>
        <v>4.8642606787265956</v>
      </c>
      <c r="L91">
        <f t="shared" si="10"/>
        <v>3.040162924204123E-2</v>
      </c>
      <c r="M91" s="46">
        <f t="shared" si="11"/>
        <v>4.864545685651172</v>
      </c>
      <c r="N91" s="8">
        <f t="shared" si="12"/>
        <v>3.4562054578659584E-7</v>
      </c>
      <c r="O91" s="5">
        <f>SUM($N$41:N91)*0.1+$N$8</f>
        <v>3.4881332391755816E-5</v>
      </c>
      <c r="P91" s="5">
        <f>SUM($O$41:O91)+0</f>
        <v>1.7492764281237677E-3</v>
      </c>
      <c r="Q91" s="8">
        <f t="shared" si="0"/>
        <v>-1.5623126589587439E-6</v>
      </c>
      <c r="R91" s="5">
        <f>SUM($Q$41:Q91)*0.1+$T$8</f>
        <v>6.3516102719655203E-5</v>
      </c>
      <c r="S91" s="5">
        <f>SUM($R$41:R91)+0</f>
        <v>3.3734457804740236E-3</v>
      </c>
      <c r="T91">
        <f t="shared" si="13"/>
        <v>7.2463802371376738E-5</v>
      </c>
      <c r="U91">
        <f t="shared" si="14"/>
        <v>3.8000137441577026E-3</v>
      </c>
      <c r="W91" s="1"/>
      <c r="AR91" s="1"/>
    </row>
    <row r="92" spans="2:44" x14ac:dyDescent="0.25">
      <c r="B92">
        <f t="shared" si="15"/>
        <v>5.0999999999999979</v>
      </c>
      <c r="C92">
        <f t="shared" si="1"/>
        <v>-367.55259694786133</v>
      </c>
      <c r="D92">
        <f t="shared" si="2"/>
        <v>-381.9718634205488</v>
      </c>
      <c r="E92" s="2">
        <f t="shared" si="3"/>
        <v>-84.501218852390608</v>
      </c>
      <c r="F92">
        <f t="shared" si="4"/>
        <v>0</v>
      </c>
      <c r="G92">
        <f t="shared" si="5"/>
        <v>-430.95621614719192</v>
      </c>
      <c r="H92">
        <f t="shared" si="6"/>
        <v>1948.056503444798</v>
      </c>
      <c r="I92" s="2">
        <f t="shared" si="7"/>
        <v>1995.1559840898349</v>
      </c>
      <c r="J92" s="46">
        <f t="shared" si="8"/>
        <v>391.20705570388935</v>
      </c>
      <c r="K92">
        <f t="shared" si="9"/>
        <v>4.9615458923011264</v>
      </c>
      <c r="L92">
        <f t="shared" si="10"/>
        <v>3.040162924204123E-2</v>
      </c>
      <c r="M92" s="46">
        <f t="shared" si="11"/>
        <v>4.9618253111724817</v>
      </c>
      <c r="N92" s="8">
        <f t="shared" si="12"/>
        <v>3.5253295670232771E-7</v>
      </c>
      <c r="O92" s="5">
        <f>SUM($N$41:N92)*0.1+$N$8</f>
        <v>3.4916585687426051E-5</v>
      </c>
      <c r="P92" s="5">
        <f>SUM($O$41:O92)+0</f>
        <v>1.7841930138111938E-3</v>
      </c>
      <c r="Q92" s="8">
        <f t="shared" si="0"/>
        <v>-1.5935589121379187E-6</v>
      </c>
      <c r="R92" s="5">
        <f>SUM($Q$41:Q92)*0.1+$T$8</f>
        <v>6.3356746828441409E-5</v>
      </c>
      <c r="S92" s="5">
        <f>SUM($R$41:R92)+0</f>
        <v>3.4368025273024648E-3</v>
      </c>
      <c r="T92">
        <f t="shared" si="13"/>
        <v>7.2341173094929738E-5</v>
      </c>
      <c r="U92">
        <f t="shared" si="14"/>
        <v>3.8723321554594565E-3</v>
      </c>
      <c r="W92" s="1"/>
      <c r="AR92" s="1"/>
    </row>
    <row r="93" spans="2:44" x14ac:dyDescent="0.25">
      <c r="B93">
        <f t="shared" si="15"/>
        <v>5.1999999999999975</v>
      </c>
      <c r="C93">
        <f t="shared" si="1"/>
        <v>-367.55259694786133</v>
      </c>
      <c r="D93">
        <f t="shared" si="2"/>
        <v>-381.9718634205488</v>
      </c>
      <c r="E93" s="2">
        <f t="shared" si="3"/>
        <v>-84.501218852390608</v>
      </c>
      <c r="F93">
        <f t="shared" si="4"/>
        <v>0</v>
      </c>
      <c r="G93">
        <f t="shared" si="5"/>
        <v>-439.40633803243094</v>
      </c>
      <c r="H93">
        <f t="shared" si="6"/>
        <v>1986.2536897868529</v>
      </c>
      <c r="I93" s="2">
        <f t="shared" si="7"/>
        <v>2034.2766896602238</v>
      </c>
      <c r="J93" s="46">
        <f t="shared" si="8"/>
        <v>391.20705570388935</v>
      </c>
      <c r="K93">
        <f t="shared" si="9"/>
        <v>5.058831105875659</v>
      </c>
      <c r="L93">
        <f t="shared" si="10"/>
        <v>3.040162924204123E-2</v>
      </c>
      <c r="M93" s="46">
        <f t="shared" si="11"/>
        <v>5.0591051516011065</v>
      </c>
      <c r="N93" s="8">
        <f t="shared" si="12"/>
        <v>3.5944536761805959E-7</v>
      </c>
      <c r="O93" s="5">
        <f>SUM($N$41:N93)*0.1+$N$8</f>
        <v>3.4952530224187859E-5</v>
      </c>
      <c r="P93" s="5">
        <f>SUM($O$41:O93)+0</f>
        <v>1.8191455440353817E-3</v>
      </c>
      <c r="Q93" s="8">
        <f t="shared" si="0"/>
        <v>-1.6248051653170934E-6</v>
      </c>
      <c r="R93" s="5">
        <f>SUM($Q$41:Q93)*0.1+$T$8</f>
        <v>6.3194266311909704E-5</v>
      </c>
      <c r="S93" s="5">
        <f>SUM($R$41:R93)+0</f>
        <v>3.4999967936143743E-3</v>
      </c>
      <c r="T93">
        <f t="shared" si="13"/>
        <v>7.2216304694807892E-5</v>
      </c>
      <c r="U93">
        <f t="shared" si="14"/>
        <v>3.9445238072161118E-3</v>
      </c>
      <c r="W93" s="1"/>
      <c r="AR93" s="1"/>
    </row>
    <row r="94" spans="2:44" x14ac:dyDescent="0.25">
      <c r="B94">
        <f t="shared" si="15"/>
        <v>5.2999999999999972</v>
      </c>
      <c r="C94">
        <f t="shared" si="1"/>
        <v>-367.55259694786133</v>
      </c>
      <c r="D94">
        <f t="shared" si="2"/>
        <v>-381.9718634205488</v>
      </c>
      <c r="E94" s="2">
        <f t="shared" si="3"/>
        <v>-84.501218852390608</v>
      </c>
      <c r="F94">
        <f t="shared" si="4"/>
        <v>0</v>
      </c>
      <c r="G94">
        <f t="shared" si="5"/>
        <v>-447.85645991767001</v>
      </c>
      <c r="H94">
        <f t="shared" si="6"/>
        <v>2024.4508761289076</v>
      </c>
      <c r="I94" s="2">
        <f t="shared" si="7"/>
        <v>2073.3973952306123</v>
      </c>
      <c r="J94" s="46">
        <f t="shared" si="8"/>
        <v>391.20705570388935</v>
      </c>
      <c r="K94">
        <f t="shared" si="9"/>
        <v>5.1561163194501898</v>
      </c>
      <c r="L94">
        <f t="shared" si="10"/>
        <v>3.040162924204123E-2</v>
      </c>
      <c r="M94" s="46">
        <f t="shared" si="11"/>
        <v>5.1563851947737849</v>
      </c>
      <c r="N94" s="8">
        <f t="shared" si="12"/>
        <v>3.6635777853379153E-7</v>
      </c>
      <c r="O94" s="5">
        <f>SUM($N$41:N94)*0.1+$N$8</f>
        <v>3.4989166002041235E-5</v>
      </c>
      <c r="P94" s="5">
        <f>SUM($O$41:O94)+0</f>
        <v>1.8541347100374229E-3</v>
      </c>
      <c r="Q94" s="8">
        <f t="shared" si="0"/>
        <v>-1.6560514184962682E-6</v>
      </c>
      <c r="R94" s="5">
        <f>SUM($Q$41:Q94)*0.1+$T$8</f>
        <v>6.3028661170060074E-5</v>
      </c>
      <c r="S94" s="5">
        <f>SUM($R$41:R94)+0</f>
        <v>3.5630254547844346E-3</v>
      </c>
      <c r="T94">
        <f t="shared" si="13"/>
        <v>7.2089207697190264E-5</v>
      </c>
      <c r="U94">
        <f t="shared" si="14"/>
        <v>4.0165863509213128E-3</v>
      </c>
      <c r="W94" s="1"/>
      <c r="AR94" s="1"/>
    </row>
    <row r="95" spans="2:44" x14ac:dyDescent="0.25">
      <c r="B95">
        <f t="shared" si="15"/>
        <v>5.3999999999999968</v>
      </c>
      <c r="C95">
        <f t="shared" si="1"/>
        <v>-367.55259694786133</v>
      </c>
      <c r="D95">
        <f t="shared" si="2"/>
        <v>-381.9718634205488</v>
      </c>
      <c r="E95" s="2">
        <f t="shared" si="3"/>
        <v>-84.501218852390608</v>
      </c>
      <c r="F95">
        <f t="shared" si="4"/>
        <v>0</v>
      </c>
      <c r="G95">
        <f t="shared" si="5"/>
        <v>-456.30658180290902</v>
      </c>
      <c r="H95">
        <f t="shared" si="6"/>
        <v>2062.6480624709625</v>
      </c>
      <c r="I95" s="2">
        <f t="shared" si="7"/>
        <v>2112.5181008010018</v>
      </c>
      <c r="J95" s="46">
        <f t="shared" si="8"/>
        <v>391.20705570388935</v>
      </c>
      <c r="K95">
        <f t="shared" si="9"/>
        <v>5.2534015330247232</v>
      </c>
      <c r="L95">
        <f t="shared" si="10"/>
        <v>3.040162924204123E-2</v>
      </c>
      <c r="M95" s="46">
        <f t="shared" si="11"/>
        <v>5.2536654294281266</v>
      </c>
      <c r="N95" s="8">
        <f t="shared" si="12"/>
        <v>3.7327018944952341E-7</v>
      </c>
      <c r="O95" s="5">
        <f>SUM($N$41:N95)*0.1+$N$8</f>
        <v>3.5026493020986192E-5</v>
      </c>
      <c r="P95" s="5">
        <f>SUM($O$41:O95)+0</f>
        <v>1.8891612030584089E-3</v>
      </c>
      <c r="Q95" s="8">
        <f t="shared" si="0"/>
        <v>-1.6872976716754432E-6</v>
      </c>
      <c r="R95" s="5">
        <f>SUM($Q$41:Q95)*0.1+$T$8</f>
        <v>6.2859931402892532E-5</v>
      </c>
      <c r="S95" s="5">
        <f>SUM($R$41:R95)+0</f>
        <v>3.625885386187327E-3</v>
      </c>
      <c r="T95">
        <f t="shared" si="13"/>
        <v>7.1959892921859953E-5</v>
      </c>
      <c r="U95">
        <f t="shared" si="14"/>
        <v>4.0885174433904423E-3</v>
      </c>
      <c r="W95" s="1"/>
      <c r="AR95" s="1"/>
    </row>
    <row r="96" spans="2:44" x14ac:dyDescent="0.25">
      <c r="B96">
        <f t="shared" si="15"/>
        <v>5.4999999999999964</v>
      </c>
      <c r="C96">
        <f t="shared" si="1"/>
        <v>-367.55259694786133</v>
      </c>
      <c r="D96">
        <f t="shared" si="2"/>
        <v>-381.9718634205488</v>
      </c>
      <c r="E96" s="2">
        <f t="shared" si="3"/>
        <v>-84.501218852390608</v>
      </c>
      <c r="F96">
        <f t="shared" si="4"/>
        <v>0</v>
      </c>
      <c r="G96">
        <f t="shared" si="5"/>
        <v>-464.75670368814804</v>
      </c>
      <c r="H96">
        <f t="shared" si="6"/>
        <v>2100.845248813017</v>
      </c>
      <c r="I96" s="2">
        <f t="shared" si="7"/>
        <v>2151.6388063713903</v>
      </c>
      <c r="J96" s="46">
        <f t="shared" si="8"/>
        <v>391.20705570388935</v>
      </c>
      <c r="K96">
        <f t="shared" si="9"/>
        <v>5.350686746599254</v>
      </c>
      <c r="L96">
        <f t="shared" si="10"/>
        <v>3.040162924204123E-2</v>
      </c>
      <c r="M96" s="46">
        <f t="shared" si="11"/>
        <v>5.3509458451207133</v>
      </c>
      <c r="N96" s="8">
        <f t="shared" si="12"/>
        <v>3.8018260036525529E-7</v>
      </c>
      <c r="O96" s="5">
        <f>SUM($N$41:N96)*0.1+$N$8</f>
        <v>3.5064511281022716E-5</v>
      </c>
      <c r="P96" s="5">
        <f>SUM($O$41:O96)+0</f>
        <v>1.9242257143394317E-3</v>
      </c>
      <c r="Q96" s="8">
        <f t="shared" si="0"/>
        <v>-1.7185439248546177E-6</v>
      </c>
      <c r="R96" s="5">
        <f>SUM($Q$41:Q96)*0.1+$T$8</f>
        <v>6.2688077010407064E-5</v>
      </c>
      <c r="S96" s="5">
        <f>SUM($R$41:R96)+0</f>
        <v>3.6885734631977342E-3</v>
      </c>
      <c r="T96">
        <f t="shared" si="13"/>
        <v>7.1828371488150114E-5</v>
      </c>
      <c r="U96">
        <f t="shared" si="14"/>
        <v>4.1603147468829357E-3</v>
      </c>
      <c r="W96" s="1"/>
      <c r="AR96" s="1"/>
    </row>
    <row r="97" spans="2:44" x14ac:dyDescent="0.25">
      <c r="B97">
        <f t="shared" si="15"/>
        <v>5.5999999999999961</v>
      </c>
      <c r="C97">
        <f t="shared" si="1"/>
        <v>-367.55259694786133</v>
      </c>
      <c r="D97">
        <f t="shared" si="2"/>
        <v>-381.9718634205488</v>
      </c>
      <c r="E97" s="2">
        <f t="shared" si="3"/>
        <v>-84.501218852390608</v>
      </c>
      <c r="F97">
        <f t="shared" si="4"/>
        <v>0</v>
      </c>
      <c r="G97">
        <f t="shared" si="5"/>
        <v>-473.20682557338705</v>
      </c>
      <c r="H97">
        <f t="shared" si="6"/>
        <v>2139.0424351550719</v>
      </c>
      <c r="I97" s="2">
        <f t="shared" si="7"/>
        <v>2190.7595119417792</v>
      </c>
      <c r="J97" s="46">
        <f t="shared" si="8"/>
        <v>391.20705570388935</v>
      </c>
      <c r="K97">
        <f t="shared" si="9"/>
        <v>5.4479719601737857</v>
      </c>
      <c r="L97">
        <f t="shared" si="10"/>
        <v>3.040162924204123E-2</v>
      </c>
      <c r="M97" s="46">
        <f t="shared" si="11"/>
        <v>5.4482264321540006</v>
      </c>
      <c r="N97" s="8">
        <f t="shared" si="12"/>
        <v>3.8709501128098717E-7</v>
      </c>
      <c r="O97" s="5">
        <f>SUM($N$41:N97)*0.1+$N$8</f>
        <v>3.5103220782150814E-5</v>
      </c>
      <c r="P97" s="5">
        <f>SUM($O$41:O97)+0</f>
        <v>1.9593289351215824E-3</v>
      </c>
      <c r="Q97" s="8">
        <f t="shared" si="0"/>
        <v>-1.7497901780337927E-6</v>
      </c>
      <c r="R97" s="5">
        <f>SUM($Q$41:Q97)*0.1+$T$8</f>
        <v>6.2513097992603685E-5</v>
      </c>
      <c r="S97" s="5">
        <f>SUM($R$41:R97)+0</f>
        <v>3.751086561190338E-3</v>
      </c>
      <c r="T97">
        <f t="shared" si="13"/>
        <v>7.1694654821076413E-5</v>
      </c>
      <c r="U97">
        <f t="shared" si="14"/>
        <v>4.2319759292259009E-3</v>
      </c>
      <c r="W97" s="1"/>
      <c r="AR97" s="1"/>
    </row>
    <row r="98" spans="2:44" x14ac:dyDescent="0.25">
      <c r="B98">
        <f t="shared" si="15"/>
        <v>5.6999999999999957</v>
      </c>
      <c r="C98">
        <f t="shared" si="1"/>
        <v>-367.55259694786133</v>
      </c>
      <c r="D98">
        <f t="shared" si="2"/>
        <v>-381.9718634205488</v>
      </c>
      <c r="E98" s="2">
        <f t="shared" si="3"/>
        <v>-84.501218852390608</v>
      </c>
      <c r="F98">
        <f t="shared" si="4"/>
        <v>0</v>
      </c>
      <c r="G98">
        <f t="shared" si="5"/>
        <v>-481.65694745862612</v>
      </c>
      <c r="H98">
        <f t="shared" si="6"/>
        <v>2177.2396214971263</v>
      </c>
      <c r="I98" s="2">
        <f t="shared" si="7"/>
        <v>2229.8802175121677</v>
      </c>
      <c r="J98" s="46">
        <f t="shared" si="8"/>
        <v>391.20705570388935</v>
      </c>
      <c r="K98">
        <f t="shared" si="9"/>
        <v>5.5452571737483165</v>
      </c>
      <c r="L98">
        <f t="shared" si="10"/>
        <v>3.040162924204123E-2</v>
      </c>
      <c r="M98" s="46">
        <f t="shared" si="11"/>
        <v>5.5455071815108923</v>
      </c>
      <c r="N98" s="8">
        <f t="shared" si="12"/>
        <v>3.940074221967191E-7</v>
      </c>
      <c r="O98" s="5">
        <f>SUM($N$41:N98)*0.1+$N$8</f>
        <v>3.5142621524370486E-5</v>
      </c>
      <c r="P98" s="5">
        <f>SUM($O$41:O98)+0</f>
        <v>1.9944715566459527E-3</v>
      </c>
      <c r="Q98" s="8">
        <f t="shared" si="0"/>
        <v>-1.7810364312129673E-6</v>
      </c>
      <c r="R98" s="5">
        <f>SUM($Q$41:Q98)*0.1+$T$8</f>
        <v>6.2334994349482395E-5</v>
      </c>
      <c r="S98" s="5">
        <f>SUM($R$41:R98)+0</f>
        <v>3.8134215555398203E-3</v>
      </c>
      <c r="T98">
        <f t="shared" si="13"/>
        <v>7.1558754657659817E-5</v>
      </c>
      <c r="U98">
        <f t="shared" si="14"/>
        <v>4.3034986639390828E-3</v>
      </c>
      <c r="W98" s="1"/>
      <c r="AR98" s="1"/>
    </row>
    <row r="99" spans="2:44" x14ac:dyDescent="0.25">
      <c r="B99">
        <f t="shared" si="15"/>
        <v>5.7999999999999954</v>
      </c>
      <c r="C99">
        <f t="shared" si="1"/>
        <v>-367.55259694786133</v>
      </c>
      <c r="D99">
        <f t="shared" si="2"/>
        <v>-381.9718634205488</v>
      </c>
      <c r="E99" s="2">
        <f t="shared" si="3"/>
        <v>-84.501218852390608</v>
      </c>
      <c r="F99">
        <f t="shared" si="4"/>
        <v>0</v>
      </c>
      <c r="G99">
        <f t="shared" si="5"/>
        <v>-490.10706934386513</v>
      </c>
      <c r="H99">
        <f t="shared" si="6"/>
        <v>2215.4368078391813</v>
      </c>
      <c r="I99" s="2">
        <f t="shared" si="7"/>
        <v>2269.0009230825567</v>
      </c>
      <c r="J99" s="46">
        <f t="shared" si="8"/>
        <v>391.20705570388935</v>
      </c>
      <c r="K99">
        <f t="shared" si="9"/>
        <v>5.6425423873228491</v>
      </c>
      <c r="L99">
        <f t="shared" si="10"/>
        <v>3.040162924204123E-2</v>
      </c>
      <c r="M99" s="46">
        <f t="shared" si="11"/>
        <v>5.6427880847960923</v>
      </c>
      <c r="N99" s="8">
        <f t="shared" si="12"/>
        <v>4.0091983311245098E-7</v>
      </c>
      <c r="O99" s="5">
        <f>SUM($N$41:N99)*0.1+$N$8</f>
        <v>3.5182713507681733E-5</v>
      </c>
      <c r="P99" s="5">
        <f>SUM($O$41:O99)+0</f>
        <v>2.0296542701536344E-3</v>
      </c>
      <c r="Q99" s="8">
        <f t="shared" si="0"/>
        <v>-1.812282684392142E-6</v>
      </c>
      <c r="R99" s="5">
        <f>SUM($Q$41:Q99)*0.1+$T$8</f>
        <v>6.2153766081043179E-5</v>
      </c>
      <c r="S99" s="5">
        <f>SUM($R$41:R99)+0</f>
        <v>3.8755753216208636E-3</v>
      </c>
      <c r="T99">
        <f t="shared" si="13"/>
        <v>7.1420683053444986E-5</v>
      </c>
      <c r="U99">
        <f t="shared" si="14"/>
        <v>4.3748806303611923E-3</v>
      </c>
      <c r="W99" s="1"/>
      <c r="AR99" s="1"/>
    </row>
    <row r="100" spans="2:44" x14ac:dyDescent="0.25">
      <c r="B100">
        <f t="shared" si="15"/>
        <v>5.899999999999995</v>
      </c>
      <c r="C100">
        <f t="shared" si="1"/>
        <v>-367.55259694786133</v>
      </c>
      <c r="D100">
        <f t="shared" si="2"/>
        <v>-381.9718634205488</v>
      </c>
      <c r="E100" s="2">
        <f t="shared" si="3"/>
        <v>-84.501218852390608</v>
      </c>
      <c r="F100">
        <f t="shared" si="4"/>
        <v>0</v>
      </c>
      <c r="G100">
        <f t="shared" si="5"/>
        <v>-498.55719122910415</v>
      </c>
      <c r="H100">
        <f t="shared" si="6"/>
        <v>2253.6339941812362</v>
      </c>
      <c r="I100" s="2">
        <f t="shared" si="7"/>
        <v>2308.1216286529452</v>
      </c>
      <c r="J100" s="46">
        <f t="shared" si="8"/>
        <v>391.20705570388935</v>
      </c>
      <c r="K100">
        <f t="shared" si="9"/>
        <v>5.7398276008973799</v>
      </c>
      <c r="L100">
        <f t="shared" si="10"/>
        <v>3.040162924204123E-2</v>
      </c>
      <c r="M100" s="46">
        <f t="shared" si="11"/>
        <v>5.7400691341834102</v>
      </c>
      <c r="N100" s="8">
        <f t="shared" si="12"/>
        <v>4.0783224402818286E-7</v>
      </c>
      <c r="O100" s="5">
        <f>SUM($N$41:N100)*0.1+$N$8</f>
        <v>3.5223496732084547E-5</v>
      </c>
      <c r="P100" s="5">
        <f>SUM($O$41:O100)+0</f>
        <v>2.0648777668857191E-3</v>
      </c>
      <c r="Q100" s="8">
        <f t="shared" si="0"/>
        <v>-1.843528937571317E-6</v>
      </c>
      <c r="R100" s="5">
        <f>SUM($Q$41:Q100)*0.1+$T$8</f>
        <v>6.1969413187286051E-5</v>
      </c>
      <c r="S100" s="5">
        <f>SUM($R$41:R100)+0</f>
        <v>3.9375447348081495E-3</v>
      </c>
      <c r="T100">
        <f t="shared" si="13"/>
        <v>7.1280452389219261E-5</v>
      </c>
      <c r="U100">
        <f t="shared" si="14"/>
        <v>4.4461195137776421E-3</v>
      </c>
      <c r="W100" s="1"/>
      <c r="AR100" s="1"/>
    </row>
    <row r="101" spans="2:44" x14ac:dyDescent="0.25">
      <c r="B101">
        <f t="shared" si="15"/>
        <v>5.9999999999999947</v>
      </c>
      <c r="C101">
        <f t="shared" si="1"/>
        <v>-367.55259694786133</v>
      </c>
      <c r="D101">
        <f t="shared" si="2"/>
        <v>-381.9718634205488</v>
      </c>
      <c r="E101" s="2">
        <f t="shared" si="3"/>
        <v>-84.501218852390608</v>
      </c>
      <c r="F101">
        <f t="shared" si="4"/>
        <v>0</v>
      </c>
      <c r="G101">
        <f t="shared" si="5"/>
        <v>-507.00731311434322</v>
      </c>
      <c r="H101">
        <f t="shared" si="6"/>
        <v>2291.8311805232906</v>
      </c>
      <c r="I101" s="2">
        <f t="shared" si="7"/>
        <v>2347.2423342233342</v>
      </c>
      <c r="J101" s="46">
        <f t="shared" si="8"/>
        <v>391.20705570388935</v>
      </c>
      <c r="K101">
        <f t="shared" si="9"/>
        <v>5.8371128144719115</v>
      </c>
      <c r="L101">
        <f t="shared" si="10"/>
        <v>3.040162924204123E-2</v>
      </c>
      <c r="M101" s="46">
        <f t="shared" si="11"/>
        <v>5.8373503223683523</v>
      </c>
      <c r="N101" s="8">
        <f t="shared" si="12"/>
        <v>4.1474465494391479E-7</v>
      </c>
      <c r="O101" s="5">
        <f>SUM($N$41:N101)*0.1+$N$8</f>
        <v>3.5264971197578942E-5</v>
      </c>
      <c r="P101" s="5">
        <f>SUM($O$41:O101)+0</f>
        <v>2.1001427380832982E-3</v>
      </c>
      <c r="Q101" s="8">
        <f t="shared" si="0"/>
        <v>-1.8747751907504916E-6</v>
      </c>
      <c r="R101" s="5">
        <f>SUM($Q$41:Q101)*0.1+$T$8</f>
        <v>6.1781935668210998E-5</v>
      </c>
      <c r="S101" s="5">
        <f>SUM($R$41:R101)+0</f>
        <v>3.9993266704763603E-3</v>
      </c>
      <c r="T101">
        <f t="shared" si="13"/>
        <v>7.113807537793692E-5</v>
      </c>
      <c r="U101">
        <f t="shared" si="14"/>
        <v>4.5172130055497212E-3</v>
      </c>
      <c r="W101" s="1"/>
      <c r="AR101" s="1"/>
    </row>
    <row r="102" spans="2:44" x14ac:dyDescent="0.25">
      <c r="B102">
        <f t="shared" si="15"/>
        <v>6.0999999999999943</v>
      </c>
      <c r="C102">
        <f t="shared" si="1"/>
        <v>-367.55259694786133</v>
      </c>
      <c r="D102">
        <f t="shared" si="2"/>
        <v>-381.9718634205488</v>
      </c>
      <c r="E102" s="2">
        <f t="shared" si="3"/>
        <v>-84.501218852390608</v>
      </c>
      <c r="F102">
        <f t="shared" si="4"/>
        <v>0</v>
      </c>
      <c r="G102">
        <f t="shared" si="5"/>
        <v>-515.45743499958223</v>
      </c>
      <c r="H102">
        <f t="shared" si="6"/>
        <v>2330.0283668653456</v>
      </c>
      <c r="I102" s="2">
        <f t="shared" si="7"/>
        <v>2386.3630397937227</v>
      </c>
      <c r="J102" s="46">
        <f t="shared" si="8"/>
        <v>391.20705570388935</v>
      </c>
      <c r="K102">
        <f t="shared" si="9"/>
        <v>5.9343980280464423</v>
      </c>
      <c r="L102">
        <f t="shared" si="10"/>
        <v>3.040162924204123E-2</v>
      </c>
      <c r="M102" s="46">
        <f t="shared" si="11"/>
        <v>5.9346316425253569</v>
      </c>
      <c r="N102" s="8">
        <f t="shared" si="12"/>
        <v>4.2165706585964667E-7</v>
      </c>
      <c r="O102" s="5">
        <f>SUM($N$41:N102)*0.1+$N$8</f>
        <v>3.5307136904164904E-5</v>
      </c>
      <c r="P102" s="5">
        <f>SUM($O$41:O102)+0</f>
        <v>2.1354498749874629E-3</v>
      </c>
      <c r="Q102" s="8">
        <f t="shared" si="0"/>
        <v>-1.9060214439296665E-6</v>
      </c>
      <c r="R102" s="5">
        <f>SUM($Q$41:Q102)*0.1+$T$8</f>
        <v>6.1591333523818034E-5</v>
      </c>
      <c r="S102" s="5">
        <f>SUM($R$41:R102)+0</f>
        <v>4.060918004000178E-3</v>
      </c>
      <c r="T102">
        <f t="shared" si="13"/>
        <v>7.0993565071854464E-5</v>
      </c>
      <c r="U102">
        <f t="shared" si="14"/>
        <v>4.5881588032452361E-3</v>
      </c>
      <c r="W102" s="1"/>
      <c r="AR102" s="1"/>
    </row>
    <row r="103" spans="2:44" x14ac:dyDescent="0.25">
      <c r="B103">
        <f t="shared" si="15"/>
        <v>6.199999999999994</v>
      </c>
      <c r="C103">
        <f t="shared" si="1"/>
        <v>-367.55259694786133</v>
      </c>
      <c r="D103">
        <f t="shared" si="2"/>
        <v>-381.9718634205488</v>
      </c>
      <c r="E103" s="2">
        <f t="shared" si="3"/>
        <v>-84.501218852390608</v>
      </c>
      <c r="F103">
        <f t="shared" si="4"/>
        <v>0</v>
      </c>
      <c r="G103">
        <f t="shared" si="5"/>
        <v>-523.90755688482125</v>
      </c>
      <c r="H103">
        <f t="shared" si="6"/>
        <v>2368.2255532074005</v>
      </c>
      <c r="I103" s="2">
        <f t="shared" si="7"/>
        <v>2425.4837453641121</v>
      </c>
      <c r="J103" s="46">
        <f t="shared" si="8"/>
        <v>391.20705570388935</v>
      </c>
      <c r="K103">
        <f t="shared" si="9"/>
        <v>6.0316832416209758</v>
      </c>
      <c r="L103">
        <f t="shared" si="10"/>
        <v>3.040162924204123E-2</v>
      </c>
      <c r="M103" s="46">
        <f t="shared" si="11"/>
        <v>6.0319130882691798</v>
      </c>
      <c r="N103" s="8">
        <f t="shared" si="12"/>
        <v>4.2856947677537855E-7</v>
      </c>
      <c r="O103" s="5">
        <f>SUM($N$41:N103)*0.1+$N$8</f>
        <v>3.5349993851842441E-5</v>
      </c>
      <c r="P103" s="5">
        <f>SUM($O$41:O103)+0</f>
        <v>2.1707998688393054E-3</v>
      </c>
      <c r="Q103" s="8">
        <f t="shared" si="0"/>
        <v>-1.9372676971088413E-6</v>
      </c>
      <c r="R103" s="5">
        <f>SUM($Q$41:Q103)*0.1+$T$8</f>
        <v>6.1397606754107144E-5</v>
      </c>
      <c r="S103" s="5">
        <f>SUM($R$41:R103)+0</f>
        <v>4.1223156107542853E-3</v>
      </c>
      <c r="T103">
        <f t="shared" si="13"/>
        <v>7.0846934869881858E-5</v>
      </c>
      <c r="U103">
        <f t="shared" si="14"/>
        <v>4.6589546107706631E-3</v>
      </c>
      <c r="W103" s="1"/>
      <c r="AR103" s="1"/>
    </row>
    <row r="104" spans="2:44" x14ac:dyDescent="0.25">
      <c r="B104">
        <f t="shared" si="15"/>
        <v>6.2999999999999936</v>
      </c>
      <c r="C104">
        <f t="shared" si="1"/>
        <v>-367.55259694786133</v>
      </c>
      <c r="D104">
        <f t="shared" si="2"/>
        <v>-381.9718634205488</v>
      </c>
      <c r="E104" s="2">
        <f t="shared" si="3"/>
        <v>-84.501218852390608</v>
      </c>
      <c r="F104">
        <f t="shared" si="4"/>
        <v>0</v>
      </c>
      <c r="G104">
        <f t="shared" si="5"/>
        <v>-532.35767877006026</v>
      </c>
      <c r="H104">
        <f t="shared" si="6"/>
        <v>2406.4227395494549</v>
      </c>
      <c r="I104" s="2">
        <f t="shared" si="7"/>
        <v>2464.6044509345006</v>
      </c>
      <c r="J104" s="46">
        <f t="shared" si="8"/>
        <v>391.20705570388935</v>
      </c>
      <c r="K104">
        <f t="shared" si="9"/>
        <v>6.1289684551955066</v>
      </c>
      <c r="L104">
        <f t="shared" si="10"/>
        <v>3.040162924204123E-2</v>
      </c>
      <c r="M104" s="46">
        <f t="shared" si="11"/>
        <v>6.129194653619944</v>
      </c>
      <c r="N104" s="8">
        <f t="shared" si="12"/>
        <v>4.3548188769111043E-7</v>
      </c>
      <c r="O104" s="5">
        <f>SUM($N$41:N104)*0.1+$N$8</f>
        <v>3.5393542040611551E-5</v>
      </c>
      <c r="P104" s="5">
        <f>SUM($O$41:O104)+0</f>
        <v>2.2061934108799169E-3</v>
      </c>
      <c r="Q104" s="8">
        <f t="shared" si="0"/>
        <v>-1.9685139502880161E-6</v>
      </c>
      <c r="R104" s="5">
        <f>SUM($Q$41:Q104)*0.1+$T$8</f>
        <v>6.1200755359078343E-5</v>
      </c>
      <c r="S104" s="5">
        <f>SUM($R$41:R104)+0</f>
        <v>4.1835163661133636E-3</v>
      </c>
      <c r="T104">
        <f t="shared" si="13"/>
        <v>7.0698198525155468E-5</v>
      </c>
      <c r="U104">
        <f t="shared" si="14"/>
        <v>4.7295981385048272E-3</v>
      </c>
      <c r="W104" s="1"/>
      <c r="AR104" s="1"/>
    </row>
    <row r="105" spans="2:44" x14ac:dyDescent="0.25">
      <c r="B105">
        <f t="shared" si="15"/>
        <v>6.3999999999999932</v>
      </c>
      <c r="C105">
        <f t="shared" si="1"/>
        <v>-367.55259694786133</v>
      </c>
      <c r="D105">
        <f t="shared" si="2"/>
        <v>-381.9718634205488</v>
      </c>
      <c r="E105" s="2">
        <f t="shared" si="3"/>
        <v>-84.501218852390608</v>
      </c>
      <c r="F105">
        <f t="shared" si="4"/>
        <v>0</v>
      </c>
      <c r="G105">
        <f t="shared" si="5"/>
        <v>-540.80780065529927</v>
      </c>
      <c r="H105">
        <f t="shared" si="6"/>
        <v>2444.6199258915099</v>
      </c>
      <c r="I105" s="2">
        <f t="shared" si="7"/>
        <v>2503.7251565048896</v>
      </c>
      <c r="J105" s="46">
        <f t="shared" si="8"/>
        <v>391.20705570388935</v>
      </c>
      <c r="K105">
        <f t="shared" si="9"/>
        <v>6.2262536687700383</v>
      </c>
      <c r="L105">
        <f t="shared" si="10"/>
        <v>3.040162924204123E-2</v>
      </c>
      <c r="M105" s="46">
        <f t="shared" si="11"/>
        <v>6.2264763329714885</v>
      </c>
      <c r="N105" s="8">
        <f t="shared" ref="N105:N168" si="16">-G105/($G$18*$B$31)</f>
        <v>4.4239429860684231E-7</v>
      </c>
      <c r="O105" s="5">
        <f>SUM($N$41:N105)*0.1+$N$8</f>
        <v>3.5437781470472236E-5</v>
      </c>
      <c r="P105" s="5">
        <f>SUM($O$41:O105)+0</f>
        <v>2.2416311923503891E-3</v>
      </c>
      <c r="Q105" s="8">
        <f t="shared" ref="Q105:Q168" si="17">-H105/($G$18*$B$31)</f>
        <v>-1.9997602034671908E-6</v>
      </c>
      <c r="R105" s="5">
        <f>SUM($Q$41:Q105)*0.1+$T$8</f>
        <v>6.1000779338731623E-5</v>
      </c>
      <c r="S105" s="5">
        <f>SUM($R$41:R105)+0</f>
        <v>4.2445171454520954E-3</v>
      </c>
      <c r="T105">
        <f t="shared" si="13"/>
        <v>7.0547370152838245E-5</v>
      </c>
      <c r="U105">
        <f t="shared" si="14"/>
        <v>4.800087103434169E-3</v>
      </c>
      <c r="W105" s="1"/>
      <c r="AR105" s="1"/>
    </row>
    <row r="106" spans="2:44" x14ac:dyDescent="0.2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-84.501218852390608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-549.2579225405384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2542.8458620752781</v>
      </c>
      <c r="J106" s="46">
        <f t="shared" ref="J106:J169" si="25">SQRT(D106*D106+E106*E106)</f>
        <v>391.20705570388935</v>
      </c>
      <c r="K106">
        <f t="shared" ref="K106:K169" si="26">32*I106/(PI()*$G$11^3)</f>
        <v>6.3235388823445691</v>
      </c>
      <c r="L106">
        <f t="shared" ref="L106:L169" si="27">16*J106/(PI()*$G$11^4)</f>
        <v>3.040162924204123E-2</v>
      </c>
      <c r="M106" s="46">
        <f t="shared" ref="M106:M169" si="28">SQRT(K106^2+3*L106^2)</f>
        <v>6.3237581210626095</v>
      </c>
      <c r="N106" s="8">
        <f t="shared" si="16"/>
        <v>4.4930670952257424E-7</v>
      </c>
      <c r="O106" s="5">
        <f>SUM($N$41:N106)*0.1+$N$8</f>
        <v>3.5482712141424495E-5</v>
      </c>
      <c r="P106" s="5">
        <f>SUM($O$41:O106)+0</f>
        <v>2.2771139044918138E-3</v>
      </c>
      <c r="Q106" s="8">
        <f t="shared" si="17"/>
        <v>-2.0310064566463656E-6</v>
      </c>
      <c r="R106" s="5">
        <f>SUM($Q$41:Q106)*0.1+$T$8</f>
        <v>6.0797678693066985E-5</v>
      </c>
      <c r="S106" s="5">
        <f>SUM($R$41:R106)+0</f>
        <v>4.305314824145162E-3</v>
      </c>
      <c r="T106">
        <f t="shared" ref="T106:T169" si="29">SQRT(SUMSQ(O106,R106))</f>
        <v>7.039446423815301E-5</v>
      </c>
      <c r="U106">
        <f t="shared" ref="U106:U169" si="30">SQRT(SUMSQ(S106,P106))</f>
        <v>4.8704192292896142E-3</v>
      </c>
      <c r="W106" s="1"/>
      <c r="AR106" s="1"/>
    </row>
    <row r="107" spans="2:44" x14ac:dyDescent="0.2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-84.501218852390608</v>
      </c>
      <c r="F107">
        <f t="shared" si="21"/>
        <v>0</v>
      </c>
      <c r="G107">
        <f t="shared" si="22"/>
        <v>-557.70804442577742</v>
      </c>
      <c r="H107">
        <f t="shared" si="23"/>
        <v>2521.0142985756193</v>
      </c>
      <c r="I107" s="2">
        <f t="shared" si="24"/>
        <v>2581.9665676456671</v>
      </c>
      <c r="J107" s="46">
        <f t="shared" si="25"/>
        <v>391.20705570388935</v>
      </c>
      <c r="K107">
        <f t="shared" si="26"/>
        <v>6.4208240959191016</v>
      </c>
      <c r="L107">
        <f t="shared" si="27"/>
        <v>3.040162924204123E-2</v>
      </c>
      <c r="M107" s="46">
        <f t="shared" si="28"/>
        <v>6.421040012950944</v>
      </c>
      <c r="N107" s="8">
        <f t="shared" si="16"/>
        <v>4.5621912043830612E-7</v>
      </c>
      <c r="O107" s="5">
        <f>SUM($N$41:N107)*0.1+$N$8</f>
        <v>3.5528334053468328E-5</v>
      </c>
      <c r="P107" s="5">
        <f>SUM($O$41:O107)+0</f>
        <v>2.3126422385452822E-3</v>
      </c>
      <c r="Q107" s="8">
        <f t="shared" si="17"/>
        <v>-2.0622527098255403E-6</v>
      </c>
      <c r="R107" s="5">
        <f>SUM($Q$41:Q107)*0.1+$T$8</f>
        <v>6.0591453422084435E-5</v>
      </c>
      <c r="S107" s="5">
        <f>SUM($R$41:R107)+0</f>
        <v>4.3659062775672462E-3</v>
      </c>
      <c r="T107">
        <f t="shared" si="29"/>
        <v>7.0239495644654689E-5</v>
      </c>
      <c r="U107">
        <f t="shared" si="30"/>
        <v>4.9405922466850896E-3</v>
      </c>
      <c r="W107" s="1"/>
      <c r="AR107" s="1"/>
    </row>
    <row r="108" spans="2:44" x14ac:dyDescent="0.2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-84.501218852390608</v>
      </c>
      <c r="F108">
        <f t="shared" si="21"/>
        <v>0</v>
      </c>
      <c r="G108">
        <f t="shared" si="22"/>
        <v>-566.15816631101643</v>
      </c>
      <c r="H108">
        <f t="shared" si="23"/>
        <v>2559.2114849176742</v>
      </c>
      <c r="I108" s="2">
        <f t="shared" si="24"/>
        <v>2621.087273216056</v>
      </c>
      <c r="J108" s="46">
        <f t="shared" si="25"/>
        <v>391.20705570388935</v>
      </c>
      <c r="K108">
        <f t="shared" si="26"/>
        <v>6.5181093094936333</v>
      </c>
      <c r="L108">
        <f t="shared" si="27"/>
        <v>3.040162924204123E-2</v>
      </c>
      <c r="M108" s="46">
        <f t="shared" si="28"/>
        <v>6.5183220039891623</v>
      </c>
      <c r="N108" s="8">
        <f t="shared" si="16"/>
        <v>4.63131531354038E-7</v>
      </c>
      <c r="O108" s="5">
        <f>SUM($N$41:N108)*0.1+$N$8</f>
        <v>3.5574647206603728E-5</v>
      </c>
      <c r="P108" s="5">
        <f>SUM($O$41:O108)+0</f>
        <v>2.3482168857518861E-3</v>
      </c>
      <c r="Q108" s="8">
        <f t="shared" si="17"/>
        <v>-2.0934989630047151E-6</v>
      </c>
      <c r="R108" s="5">
        <f>SUM($Q$41:Q108)*0.1+$T$8</f>
        <v>6.0382103525783959E-5</v>
      </c>
      <c r="S108" s="5">
        <f>SUM($R$41:R108)+0</f>
        <v>4.42628838109303E-3</v>
      </c>
      <c r="T108">
        <f t="shared" si="29"/>
        <v>7.008247962274744E-5</v>
      </c>
      <c r="U108">
        <f t="shared" si="30"/>
        <v>5.0106038932577219E-3</v>
      </c>
      <c r="W108" s="1"/>
      <c r="AR108" s="1"/>
    </row>
    <row r="109" spans="2:44" x14ac:dyDescent="0.2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-84.501218852390608</v>
      </c>
      <c r="F109">
        <f t="shared" si="21"/>
        <v>0</v>
      </c>
      <c r="G109">
        <f t="shared" si="22"/>
        <v>-574.60828819625544</v>
      </c>
      <c r="H109">
        <f t="shared" si="23"/>
        <v>2597.4086712597286</v>
      </c>
      <c r="I109" s="2">
        <f t="shared" si="24"/>
        <v>2660.2079787864445</v>
      </c>
      <c r="J109" s="46">
        <f t="shared" si="25"/>
        <v>391.20705570388935</v>
      </c>
      <c r="K109">
        <f t="shared" si="26"/>
        <v>6.6153945230681641</v>
      </c>
      <c r="L109">
        <f t="shared" si="27"/>
        <v>3.040162924204123E-2</v>
      </c>
      <c r="M109" s="46">
        <f t="shared" si="28"/>
        <v>6.6156040898032868</v>
      </c>
      <c r="N109" s="8">
        <f t="shared" si="16"/>
        <v>4.7004394226976993E-7</v>
      </c>
      <c r="O109" s="5">
        <f>SUM($N$41:N109)*0.1+$N$8</f>
        <v>3.5621651600830709E-5</v>
      </c>
      <c r="P109" s="5">
        <f>SUM($O$41:O109)+0</f>
        <v>2.3838385373527167E-3</v>
      </c>
      <c r="Q109" s="8">
        <f t="shared" si="17"/>
        <v>-2.1247452161838899E-6</v>
      </c>
      <c r="R109" s="5">
        <f>SUM($Q$41:Q109)*0.1+$T$8</f>
        <v>6.0169629004165573E-5</v>
      </c>
      <c r="S109" s="5">
        <f>SUM($R$41:R109)+0</f>
        <v>4.4864580100971952E-3</v>
      </c>
      <c r="T109">
        <f t="shared" si="29"/>
        <v>6.9923431818453297E-5</v>
      </c>
      <c r="U109">
        <f t="shared" si="30"/>
        <v>5.0804519138097576E-3</v>
      </c>
      <c r="W109" s="1"/>
      <c r="AR109" s="1"/>
    </row>
    <row r="110" spans="2:44" x14ac:dyDescent="0.2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-84.501218852390608</v>
      </c>
      <c r="F110">
        <f t="shared" si="21"/>
        <v>0</v>
      </c>
      <c r="G110">
        <f t="shared" si="22"/>
        <v>-583.05841008149446</v>
      </c>
      <c r="H110">
        <f t="shared" si="23"/>
        <v>2635.6058576017836</v>
      </c>
      <c r="I110" s="2">
        <f t="shared" si="24"/>
        <v>2699.3286843568335</v>
      </c>
      <c r="J110" s="46">
        <f t="shared" si="25"/>
        <v>391.20705570388935</v>
      </c>
      <c r="K110">
        <f t="shared" si="26"/>
        <v>6.7126797366426958</v>
      </c>
      <c r="L110">
        <f t="shared" si="27"/>
        <v>3.040162924204123E-2</v>
      </c>
      <c r="M110" s="46">
        <f t="shared" si="28"/>
        <v>6.7128862662728883</v>
      </c>
      <c r="N110" s="8">
        <f t="shared" si="16"/>
        <v>4.7695635318550181E-7</v>
      </c>
      <c r="O110" s="5">
        <f>SUM($N$41:N110)*0.1+$N$8</f>
        <v>3.5669347236149258E-5</v>
      </c>
      <c r="P110" s="5">
        <f>SUM($O$41:O110)+0</f>
        <v>2.4195078845888661E-3</v>
      </c>
      <c r="Q110" s="8">
        <f t="shared" si="17"/>
        <v>-2.1559914693630646E-6</v>
      </c>
      <c r="R110" s="5">
        <f>SUM($Q$41:Q110)*0.1+$T$8</f>
        <v>5.9954029857229267E-5</v>
      </c>
      <c r="S110" s="5">
        <f>SUM($R$41:R110)+0</f>
        <v>4.5464120399544249E-3</v>
      </c>
      <c r="T110">
        <f t="shared" si="29"/>
        <v>6.9762368282438116E-5</v>
      </c>
      <c r="U110">
        <f t="shared" si="30"/>
        <v>5.1501340604522368E-3</v>
      </c>
      <c r="W110" s="1"/>
      <c r="AR110" s="1"/>
    </row>
    <row r="111" spans="2:44" x14ac:dyDescent="0.2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-84.501218852390608</v>
      </c>
      <c r="F111">
        <f t="shared" si="21"/>
        <v>0</v>
      </c>
      <c r="G111">
        <f t="shared" si="22"/>
        <v>-591.50853196673347</v>
      </c>
      <c r="H111">
        <f t="shared" si="23"/>
        <v>2673.803043943838</v>
      </c>
      <c r="I111" s="2">
        <f t="shared" si="24"/>
        <v>2738.449389927222</v>
      </c>
      <c r="J111" s="46">
        <f t="shared" si="25"/>
        <v>391.20705570388935</v>
      </c>
      <c r="K111">
        <f t="shared" si="26"/>
        <v>6.8099649502172275</v>
      </c>
      <c r="L111">
        <f t="shared" si="27"/>
        <v>3.040162924204123E-2</v>
      </c>
      <c r="M111" s="46">
        <f t="shared" si="28"/>
        <v>6.8101685295129695</v>
      </c>
      <c r="N111" s="8">
        <f t="shared" si="16"/>
        <v>4.8386876410123369E-7</v>
      </c>
      <c r="O111" s="5">
        <f>SUM($N$41:N111)*0.1+$N$8</f>
        <v>3.5717734112559381E-5</v>
      </c>
      <c r="P111" s="5">
        <f>SUM($O$41:O111)+0</f>
        <v>2.4552256187014257E-3</v>
      </c>
      <c r="Q111" s="8">
        <f t="shared" si="17"/>
        <v>-2.1872377225422394E-6</v>
      </c>
      <c r="R111" s="5">
        <f>SUM($Q$41:Q111)*0.1+$T$8</f>
        <v>5.9735306084975043E-5</v>
      </c>
      <c r="S111" s="5">
        <f>SUM($R$41:R111)+0</f>
        <v>4.6061473460393999E-3</v>
      </c>
      <c r="T111">
        <f t="shared" si="29"/>
        <v>6.9599305479301626E-5</v>
      </c>
      <c r="U111">
        <f t="shared" si="30"/>
        <v>5.2196480927504691E-3</v>
      </c>
      <c r="W111" s="1"/>
      <c r="AR111" s="1"/>
    </row>
    <row r="112" spans="2:44" x14ac:dyDescent="0.2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-84.501218852390608</v>
      </c>
      <c r="F112">
        <f t="shared" si="21"/>
        <v>0</v>
      </c>
      <c r="G112">
        <f t="shared" si="22"/>
        <v>-599.95865385197249</v>
      </c>
      <c r="H112">
        <f t="shared" si="23"/>
        <v>2712.0002302858929</v>
      </c>
      <c r="I112" s="2">
        <f t="shared" si="24"/>
        <v>2777.570095497611</v>
      </c>
      <c r="J112" s="46">
        <f t="shared" si="25"/>
        <v>391.20705570388935</v>
      </c>
      <c r="K112">
        <f t="shared" si="26"/>
        <v>6.9072501637917592</v>
      </c>
      <c r="L112">
        <f t="shared" si="27"/>
        <v>3.040162924204123E-2</v>
      </c>
      <c r="M112" s="46">
        <f t="shared" si="28"/>
        <v>6.9074508758573883</v>
      </c>
      <c r="N112" s="8">
        <f t="shared" si="16"/>
        <v>4.9078117501696557E-7</v>
      </c>
      <c r="O112" s="5">
        <f>SUM($N$41:N112)*0.1+$N$8</f>
        <v>3.5766812230061078E-5</v>
      </c>
      <c r="P112" s="5">
        <f>SUM($O$41:O112)+0</f>
        <v>2.4909924309314867E-3</v>
      </c>
      <c r="Q112" s="8">
        <f t="shared" si="17"/>
        <v>-2.2184839757214142E-6</v>
      </c>
      <c r="R112" s="5">
        <f>SUM($Q$41:Q112)*0.1+$T$8</f>
        <v>5.9513457687402901E-5</v>
      </c>
      <c r="S112" s="5">
        <f>SUM($R$41:R112)+0</f>
        <v>4.6656608037268024E-3</v>
      </c>
      <c r="T112">
        <f t="shared" si="29"/>
        <v>6.94342602971382E-5</v>
      </c>
      <c r="U112">
        <f t="shared" si="30"/>
        <v>5.2889917778713358E-3</v>
      </c>
      <c r="W112" s="1"/>
      <c r="AR112" s="1"/>
    </row>
    <row r="113" spans="2:44" x14ac:dyDescent="0.2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-84.501218852390608</v>
      </c>
      <c r="F113">
        <f t="shared" si="21"/>
        <v>0</v>
      </c>
      <c r="G113">
        <f t="shared" si="22"/>
        <v>-608.40877573721161</v>
      </c>
      <c r="H113">
        <f t="shared" si="23"/>
        <v>2750.1974166279479</v>
      </c>
      <c r="I113" s="2">
        <f t="shared" si="24"/>
        <v>2816.6908010679999</v>
      </c>
      <c r="J113" s="46">
        <f t="shared" si="25"/>
        <v>391.20705570388935</v>
      </c>
      <c r="K113">
        <f t="shared" si="26"/>
        <v>7.0045353773662908</v>
      </c>
      <c r="L113">
        <f t="shared" si="27"/>
        <v>3.040162924204123E-2</v>
      </c>
      <c r="M113" s="46">
        <f t="shared" si="28"/>
        <v>7.0047333018436637</v>
      </c>
      <c r="N113" s="8">
        <f t="shared" si="16"/>
        <v>4.9769358593269756E-7</v>
      </c>
      <c r="O113" s="5">
        <f>SUM($N$41:N113)*0.1+$N$8</f>
        <v>3.5816581588654349E-5</v>
      </c>
      <c r="P113" s="5">
        <f>SUM($O$41:O113)+0</f>
        <v>2.5268090125201413E-3</v>
      </c>
      <c r="Q113" s="8">
        <f t="shared" si="17"/>
        <v>-2.2497302289005894E-6</v>
      </c>
      <c r="R113" s="5">
        <f>SUM($Q$41:Q113)*0.1+$T$8</f>
        <v>5.9288484664512841E-5</v>
      </c>
      <c r="S113" s="5">
        <f>SUM($R$41:R113)+0</f>
        <v>4.7249492883913152E-3</v>
      </c>
      <c r="T113">
        <f t="shared" si="29"/>
        <v>6.9267250057374939E-5</v>
      </c>
      <c r="U113">
        <f t="shared" si="30"/>
        <v>5.3581628907324761E-3</v>
      </c>
      <c r="W113" s="1"/>
      <c r="AR113" s="1"/>
    </row>
    <row r="114" spans="2:44" x14ac:dyDescent="0.2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-84.501218852390608</v>
      </c>
      <c r="F114">
        <f t="shared" si="21"/>
        <v>0</v>
      </c>
      <c r="G114">
        <f t="shared" si="22"/>
        <v>-616.85889762245063</v>
      </c>
      <c r="H114">
        <f t="shared" si="23"/>
        <v>2788.3946029700023</v>
      </c>
      <c r="I114" s="2">
        <f t="shared" si="24"/>
        <v>2855.8115066383884</v>
      </c>
      <c r="J114" s="46">
        <f t="shared" si="25"/>
        <v>391.20705570388935</v>
      </c>
      <c r="K114">
        <f t="shared" si="26"/>
        <v>7.1018205909408216</v>
      </c>
      <c r="L114">
        <f t="shared" si="27"/>
        <v>3.040162924204123E-2</v>
      </c>
      <c r="M114" s="46">
        <f t="shared" si="28"/>
        <v>7.1020158041990271</v>
      </c>
      <c r="N114" s="8">
        <f t="shared" si="16"/>
        <v>5.0460599684842944E-7</v>
      </c>
      <c r="O114" s="5">
        <f>SUM($N$41:N114)*0.1+$N$8</f>
        <v>3.5867042188339188E-5</v>
      </c>
      <c r="P114" s="5">
        <f>SUM($O$41:O114)+0</f>
        <v>2.5626760547084806E-3</v>
      </c>
      <c r="Q114" s="8">
        <f t="shared" si="17"/>
        <v>-2.2809764820797637E-6</v>
      </c>
      <c r="R114" s="5">
        <f>SUM($Q$41:Q114)*0.1+$T$8</f>
        <v>5.9060387016304861E-5</v>
      </c>
      <c r="S114" s="5">
        <f>SUM($R$41:R114)+0</f>
        <v>4.7840096754076201E-3</v>
      </c>
      <c r="T114">
        <f t="shared" si="29"/>
        <v>6.9098292524893951E-5</v>
      </c>
      <c r="U114">
        <f t="shared" si="30"/>
        <v>5.4271592141533816E-3</v>
      </c>
      <c r="W114" s="1"/>
      <c r="AR114" s="1"/>
    </row>
    <row r="115" spans="2:44" x14ac:dyDescent="0.2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-84.501218852390608</v>
      </c>
      <c r="F115">
        <f t="shared" si="21"/>
        <v>0</v>
      </c>
      <c r="G115">
        <f t="shared" si="22"/>
        <v>-625.30901950768964</v>
      </c>
      <c r="H115">
        <f t="shared" si="23"/>
        <v>2826.5917893120572</v>
      </c>
      <c r="I115" s="2">
        <f t="shared" si="24"/>
        <v>2894.9322122087774</v>
      </c>
      <c r="J115" s="46">
        <f t="shared" si="25"/>
        <v>391.20705570388935</v>
      </c>
      <c r="K115">
        <f t="shared" si="26"/>
        <v>7.1991058045153542</v>
      </c>
      <c r="L115">
        <f t="shared" si="27"/>
        <v>3.040162924204123E-2</v>
      </c>
      <c r="M115" s="46">
        <f t="shared" si="28"/>
        <v>7.1992983798276047</v>
      </c>
      <c r="N115" s="8">
        <f t="shared" si="16"/>
        <v>5.1151840776416132E-7</v>
      </c>
      <c r="O115" s="5">
        <f>SUM($N$41:N115)*0.1+$N$8</f>
        <v>3.5918194029115607E-5</v>
      </c>
      <c r="P115" s="5">
        <f>SUM($O$41:O115)+0</f>
        <v>2.5985942487375961E-3</v>
      </c>
      <c r="Q115" s="8">
        <f t="shared" si="17"/>
        <v>-2.3122227352589385E-6</v>
      </c>
      <c r="R115" s="5">
        <f>SUM($Q$41:Q115)*0.1+$T$8</f>
        <v>5.8829164742778971E-5</v>
      </c>
      <c r="S115" s="5">
        <f>SUM($R$41:R115)+0</f>
        <v>4.8428388401503993E-3</v>
      </c>
      <c r="T115">
        <f t="shared" si="29"/>
        <v>6.8927405918446004E-5</v>
      </c>
      <c r="U115">
        <f t="shared" si="30"/>
        <v>5.4959785390084424E-3</v>
      </c>
      <c r="W115" s="1"/>
      <c r="AR115" s="1"/>
    </row>
    <row r="116" spans="2:44" x14ac:dyDescent="0.2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-84.501218852390608</v>
      </c>
      <c r="F116">
        <f t="shared" si="21"/>
        <v>0</v>
      </c>
      <c r="G116">
        <f t="shared" si="22"/>
        <v>-633.75914139292865</v>
      </c>
      <c r="H116">
        <f t="shared" si="23"/>
        <v>2864.7889756541117</v>
      </c>
      <c r="I116" s="2">
        <f t="shared" si="24"/>
        <v>2934.0529177791659</v>
      </c>
      <c r="J116" s="46">
        <f t="shared" si="25"/>
        <v>391.20705570388935</v>
      </c>
      <c r="K116">
        <f t="shared" si="26"/>
        <v>7.296391018089885</v>
      </c>
      <c r="L116">
        <f t="shared" si="27"/>
        <v>3.040162924204123E-2</v>
      </c>
      <c r="M116" s="46">
        <f t="shared" si="28"/>
        <v>7.2965810257986217</v>
      </c>
      <c r="N116" s="8">
        <f t="shared" si="16"/>
        <v>5.184308186798932E-7</v>
      </c>
      <c r="O116" s="5">
        <f>SUM($N$41:N116)*0.1+$N$8</f>
        <v>3.5970037110983594E-5</v>
      </c>
      <c r="P116" s="5">
        <f>SUM($O$41:O116)+0</f>
        <v>2.6345642858485799E-3</v>
      </c>
      <c r="Q116" s="8">
        <f t="shared" si="17"/>
        <v>-2.3434689884381132E-6</v>
      </c>
      <c r="R116" s="5">
        <f>SUM($Q$41:Q116)*0.1+$T$8</f>
        <v>5.8594817843935161E-5</v>
      </c>
      <c r="S116" s="5">
        <f>SUM($R$41:R116)+0</f>
        <v>4.9014336579943345E-3</v>
      </c>
      <c r="T116">
        <f t="shared" si="29"/>
        <v>6.8754608921362347E-5</v>
      </c>
      <c r="U116">
        <f t="shared" si="30"/>
        <v>5.5646186643820046E-3</v>
      </c>
      <c r="W116" s="1"/>
      <c r="AR116" s="1"/>
    </row>
    <row r="117" spans="2:44" x14ac:dyDescent="0.2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-84.501218852390608</v>
      </c>
      <c r="F117">
        <f t="shared" si="21"/>
        <v>0</v>
      </c>
      <c r="G117">
        <f t="shared" si="22"/>
        <v>-642.20926327816767</v>
      </c>
      <c r="H117">
        <f t="shared" si="23"/>
        <v>2902.9861619961666</v>
      </c>
      <c r="I117" s="2">
        <f t="shared" si="24"/>
        <v>2973.1736233495549</v>
      </c>
      <c r="J117" s="46">
        <f t="shared" si="25"/>
        <v>391.20705570388935</v>
      </c>
      <c r="K117">
        <f t="shared" si="26"/>
        <v>7.3936762316644167</v>
      </c>
      <c r="L117">
        <f t="shared" si="27"/>
        <v>3.040162924204123E-2</v>
      </c>
      <c r="M117" s="46">
        <f t="shared" si="28"/>
        <v>7.3938637393355471</v>
      </c>
      <c r="N117" s="8">
        <f t="shared" si="16"/>
        <v>5.2534322959562508E-7</v>
      </c>
      <c r="O117" s="5">
        <f>SUM($N$41:N117)*0.1+$N$8</f>
        <v>3.6022571433943162E-5</v>
      </c>
      <c r="P117" s="5">
        <f>SUM($O$41:O117)+0</f>
        <v>2.6705868572825231E-3</v>
      </c>
      <c r="Q117" s="8">
        <f t="shared" si="17"/>
        <v>-2.374715241617288E-6</v>
      </c>
      <c r="R117" s="5">
        <f>SUM($Q$41:Q117)*0.1+$T$8</f>
        <v>5.8357346319773434E-5</v>
      </c>
      <c r="S117" s="5">
        <f>SUM($R$41:R117)+0</f>
        <v>4.959791004314108E-3</v>
      </c>
      <c r="T117">
        <f t="shared" si="29"/>
        <v>6.8579920692572348E-5</v>
      </c>
      <c r="U117">
        <f t="shared" si="30"/>
        <v>5.6330773977254474E-3</v>
      </c>
      <c r="W117" s="1"/>
      <c r="AR117" s="1"/>
    </row>
    <row r="118" spans="2:44" x14ac:dyDescent="0.2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-84.501218852390608</v>
      </c>
      <c r="F118">
        <f t="shared" si="21"/>
        <v>0</v>
      </c>
      <c r="G118">
        <f t="shared" si="22"/>
        <v>-650.65938516340668</v>
      </c>
      <c r="H118">
        <f t="shared" si="23"/>
        <v>2941.1833483382215</v>
      </c>
      <c r="I118" s="2">
        <f t="shared" si="24"/>
        <v>3012.2943289199438</v>
      </c>
      <c r="J118" s="46">
        <f t="shared" si="25"/>
        <v>391.20705570388935</v>
      </c>
      <c r="K118">
        <f t="shared" si="26"/>
        <v>7.4909614452389492</v>
      </c>
      <c r="L118">
        <f t="shared" si="27"/>
        <v>3.040162924204123E-2</v>
      </c>
      <c r="M118" s="46">
        <f t="shared" si="28"/>
        <v>7.4911465178060768</v>
      </c>
      <c r="N118" s="8">
        <f t="shared" si="16"/>
        <v>5.3225564051135696E-7</v>
      </c>
      <c r="O118" s="5">
        <f>SUM($N$41:N118)*0.1+$N$8</f>
        <v>3.6075796997994297E-5</v>
      </c>
      <c r="P118" s="5">
        <f>SUM($O$41:O118)+0</f>
        <v>2.7066626542805177E-3</v>
      </c>
      <c r="Q118" s="8">
        <f t="shared" si="17"/>
        <v>-2.4059614947964632E-6</v>
      </c>
      <c r="R118" s="5">
        <f>SUM($Q$41:Q118)*0.1+$T$8</f>
        <v>5.8116750170293788E-5</v>
      </c>
      <c r="S118" s="5">
        <f>SUM($R$41:R118)+0</f>
        <v>5.0179077544844014E-3</v>
      </c>
      <c r="T118">
        <f t="shared" si="29"/>
        <v>6.8403360877933753E-5</v>
      </c>
      <c r="U118">
        <f t="shared" si="30"/>
        <v>5.7013525550163573E-3</v>
      </c>
      <c r="W118" s="1"/>
      <c r="AR118" s="1"/>
    </row>
    <row r="119" spans="2:44" x14ac:dyDescent="0.2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-84.501218852390608</v>
      </c>
      <c r="F119">
        <f t="shared" si="21"/>
        <v>0</v>
      </c>
      <c r="G119">
        <f t="shared" si="22"/>
        <v>-659.1095070486457</v>
      </c>
      <c r="H119">
        <f t="shared" si="23"/>
        <v>2979.380534680276</v>
      </c>
      <c r="I119" s="2">
        <f t="shared" si="24"/>
        <v>3051.4150344903323</v>
      </c>
      <c r="J119" s="46">
        <f t="shared" si="25"/>
        <v>391.20705570388935</v>
      </c>
      <c r="K119">
        <f t="shared" si="26"/>
        <v>7.58824665881348</v>
      </c>
      <c r="L119">
        <f t="shared" si="27"/>
        <v>3.040162924204123E-2</v>
      </c>
      <c r="M119" s="46">
        <f t="shared" si="28"/>
        <v>7.5884293587128857</v>
      </c>
      <c r="N119" s="8">
        <f t="shared" si="16"/>
        <v>5.3916805142708884E-7</v>
      </c>
      <c r="O119" s="5">
        <f>SUM($N$41:N119)*0.1+$N$8</f>
        <v>3.6129713803137006E-5</v>
      </c>
      <c r="P119" s="5">
        <f>SUM($O$41:O119)+0</f>
        <v>2.7427923680836547E-3</v>
      </c>
      <c r="Q119" s="8">
        <f t="shared" si="17"/>
        <v>-2.4372077479756375E-6</v>
      </c>
      <c r="R119" s="5">
        <f>SUM($Q$41:Q119)*0.1+$T$8</f>
        <v>5.7873029395496223E-5</v>
      </c>
      <c r="S119" s="5">
        <f>SUM($R$41:R119)+0</f>
        <v>5.0757807838798978E-3</v>
      </c>
      <c r="T119">
        <f t="shared" si="29"/>
        <v>6.8224949621883626E-5</v>
      </c>
      <c r="U119">
        <f t="shared" si="30"/>
        <v>5.769441960919823E-3</v>
      </c>
      <c r="W119" s="1"/>
      <c r="AR119" s="1"/>
    </row>
    <row r="120" spans="2:44" x14ac:dyDescent="0.2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-84.501218852390608</v>
      </c>
      <c r="F120">
        <f t="shared" si="21"/>
        <v>0</v>
      </c>
      <c r="G120">
        <f t="shared" si="22"/>
        <v>-667.55962893388482</v>
      </c>
      <c r="H120">
        <f t="shared" si="23"/>
        <v>3017.5777210223309</v>
      </c>
      <c r="I120" s="2">
        <f t="shared" si="24"/>
        <v>3090.5357400607213</v>
      </c>
      <c r="J120" s="46">
        <f t="shared" si="25"/>
        <v>391.20705570388935</v>
      </c>
      <c r="K120">
        <f t="shared" si="26"/>
        <v>7.6855318723880117</v>
      </c>
      <c r="L120">
        <f t="shared" si="27"/>
        <v>3.040162924204123E-2</v>
      </c>
      <c r="M120" s="46">
        <f t="shared" si="28"/>
        <v>7.68571225968509</v>
      </c>
      <c r="N120" s="8">
        <f t="shared" si="16"/>
        <v>5.4608046234282082E-7</v>
      </c>
      <c r="O120" s="5">
        <f>SUM($N$41:N120)*0.1+$N$8</f>
        <v>3.6184321849371283E-5</v>
      </c>
      <c r="P120" s="5">
        <f>SUM($O$41:O120)+0</f>
        <v>2.7789766899330259E-3</v>
      </c>
      <c r="Q120" s="8">
        <f t="shared" si="17"/>
        <v>-2.4684540011548127E-6</v>
      </c>
      <c r="R120" s="5">
        <f>SUM($Q$41:Q120)*0.1+$T$8</f>
        <v>5.762618399538074E-5</v>
      </c>
      <c r="S120" s="5">
        <f>SUM($R$41:R120)+0</f>
        <v>5.1334069678752783E-3</v>
      </c>
      <c r="T120">
        <f t="shared" si="29"/>
        <v>6.8044707579416948E-5</v>
      </c>
      <c r="U120">
        <f t="shared" si="30"/>
        <v>5.8373434489518931E-3</v>
      </c>
      <c r="W120" s="1"/>
      <c r="AR120" s="1"/>
    </row>
    <row r="121" spans="2:44" x14ac:dyDescent="0.2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-84.501218852390608</v>
      </c>
      <c r="F121">
        <f t="shared" si="21"/>
        <v>0</v>
      </c>
      <c r="G121">
        <f t="shared" si="22"/>
        <v>-676.00975081912384</v>
      </c>
      <c r="H121">
        <f t="shared" si="23"/>
        <v>3055.7749073643859</v>
      </c>
      <c r="I121" s="2">
        <f t="shared" si="24"/>
        <v>3129.6564456311103</v>
      </c>
      <c r="J121" s="46">
        <f t="shared" si="25"/>
        <v>391.20705570388935</v>
      </c>
      <c r="K121">
        <f t="shared" si="26"/>
        <v>7.7828170859625434</v>
      </c>
      <c r="L121">
        <f t="shared" si="27"/>
        <v>3.040162924204123E-2</v>
      </c>
      <c r="M121" s="46">
        <f t="shared" si="28"/>
        <v>7.7829952184703419</v>
      </c>
      <c r="N121" s="8">
        <f t="shared" si="16"/>
        <v>5.529928732585527E-7</v>
      </c>
      <c r="O121" s="5">
        <f>SUM($N$41:N121)*0.1+$N$8</f>
        <v>3.623962113669714E-5</v>
      </c>
      <c r="P121" s="5">
        <f>SUM($O$41:O121)+0</f>
        <v>2.8152163110697231E-3</v>
      </c>
      <c r="Q121" s="8">
        <f t="shared" si="17"/>
        <v>-2.4997002543339875E-6</v>
      </c>
      <c r="R121" s="5">
        <f>SUM($Q$41:Q121)*0.1+$T$8</f>
        <v>5.7376213969947338E-5</v>
      </c>
      <c r="S121" s="5">
        <f>SUM($R$41:R121)+0</f>
        <v>5.1907831818452255E-3</v>
      </c>
      <c r="T121">
        <f t="shared" si="29"/>
        <v>6.7862655928400904E-5</v>
      </c>
      <c r="U121">
        <f t="shared" si="30"/>
        <v>5.905054861645255E-3</v>
      </c>
      <c r="W121" s="1"/>
      <c r="AR121" s="1"/>
    </row>
    <row r="122" spans="2:44" x14ac:dyDescent="0.2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-84.501218852390608</v>
      </c>
      <c r="F122">
        <f t="shared" si="21"/>
        <v>0</v>
      </c>
      <c r="G122">
        <f t="shared" si="22"/>
        <v>-684.45987270436285</v>
      </c>
      <c r="H122">
        <f t="shared" si="23"/>
        <v>3093.9720937064403</v>
      </c>
      <c r="I122" s="2">
        <f t="shared" si="24"/>
        <v>3168.7771512014988</v>
      </c>
      <c r="J122" s="46">
        <f t="shared" si="25"/>
        <v>391.20705570388935</v>
      </c>
      <c r="K122">
        <f t="shared" si="26"/>
        <v>7.8801022995370751</v>
      </c>
      <c r="L122">
        <f t="shared" si="27"/>
        <v>3.040162924204123E-2</v>
      </c>
      <c r="M122" s="46">
        <f t="shared" si="28"/>
        <v>7.8802782329275161</v>
      </c>
      <c r="N122" s="8">
        <f t="shared" si="16"/>
        <v>5.5990528417428458E-7</v>
      </c>
      <c r="O122" s="5">
        <f>SUM($N$41:N122)*0.1+$N$8</f>
        <v>3.6295611665114572E-5</v>
      </c>
      <c r="P122" s="5">
        <f>SUM($O$41:O122)+0</f>
        <v>2.8515119227348375E-3</v>
      </c>
      <c r="Q122" s="8">
        <f t="shared" si="17"/>
        <v>-2.5309465075131618E-6</v>
      </c>
      <c r="R122" s="5">
        <f>SUM($Q$41:Q122)*0.1+$T$8</f>
        <v>5.7123119319196025E-5</v>
      </c>
      <c r="S122" s="5">
        <f>SUM($R$41:R122)+0</f>
        <v>5.2479063011644216E-3</v>
      </c>
      <c r="T122">
        <f t="shared" si="29"/>
        <v>6.7678816382232241E-5</v>
      </c>
      <c r="U122">
        <f t="shared" si="30"/>
        <v>5.9725740507171748E-3</v>
      </c>
      <c r="W122" s="1"/>
      <c r="AR122" s="1"/>
    </row>
    <row r="123" spans="2:44" x14ac:dyDescent="0.2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-84.501218852390608</v>
      </c>
      <c r="F123">
        <f t="shared" si="21"/>
        <v>0</v>
      </c>
      <c r="G123">
        <f t="shared" si="22"/>
        <v>-692.90999458960187</v>
      </c>
      <c r="H123">
        <f t="shared" si="23"/>
        <v>3132.1692800484952</v>
      </c>
      <c r="I123" s="2">
        <f t="shared" si="24"/>
        <v>3207.8978567718877</v>
      </c>
      <c r="J123" s="46">
        <f t="shared" si="25"/>
        <v>391.20705570388935</v>
      </c>
      <c r="K123">
        <f t="shared" si="26"/>
        <v>7.9773875131116068</v>
      </c>
      <c r="L123">
        <f t="shared" si="27"/>
        <v>3.040162924204123E-2</v>
      </c>
      <c r="M123" s="46">
        <f t="shared" si="28"/>
        <v>7.9775613010199233</v>
      </c>
      <c r="N123" s="8">
        <f t="shared" si="16"/>
        <v>5.6681769509001646E-7</v>
      </c>
      <c r="O123" s="5">
        <f>SUM($N$41:N123)*0.1+$N$8</f>
        <v>3.6352293434623571E-5</v>
      </c>
      <c r="P123" s="5">
        <f>SUM($O$41:O123)+0</f>
        <v>2.8878642161694612E-3</v>
      </c>
      <c r="Q123" s="8">
        <f t="shared" si="17"/>
        <v>-2.562192760692337E-6</v>
      </c>
      <c r="R123" s="5">
        <f>SUM($Q$41:Q123)*0.1+$T$8</f>
        <v>5.6866900043126787E-5</v>
      </c>
      <c r="S123" s="5">
        <f>SUM($R$41:R123)+0</f>
        <v>5.3047732012075485E-3</v>
      </c>
      <c r="T123">
        <f t="shared" si="29"/>
        <v>6.7493211202845793E-5</v>
      </c>
      <c r="U123">
        <f t="shared" si="30"/>
        <v>6.0398988772397367E-3</v>
      </c>
      <c r="W123" s="1"/>
      <c r="AR123" s="1"/>
    </row>
    <row r="124" spans="2:44" x14ac:dyDescent="0.2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-84.501218852390608</v>
      </c>
      <c r="F124">
        <f t="shared" si="21"/>
        <v>0</v>
      </c>
      <c r="G124">
        <f t="shared" si="22"/>
        <v>-701.36011647484088</v>
      </c>
      <c r="H124">
        <f t="shared" si="23"/>
        <v>3170.3664663905497</v>
      </c>
      <c r="I124" s="2">
        <f t="shared" si="24"/>
        <v>3247.0185623422763</v>
      </c>
      <c r="J124" s="46">
        <f t="shared" si="25"/>
        <v>391.20705570388935</v>
      </c>
      <c r="K124">
        <f t="shared" si="26"/>
        <v>8.0746727266861384</v>
      </c>
      <c r="L124">
        <f t="shared" si="27"/>
        <v>3.040162924204123E-2</v>
      </c>
      <c r="M124" s="46">
        <f t="shared" si="28"/>
        <v>8.0748444208090273</v>
      </c>
      <c r="N124" s="8">
        <f t="shared" si="16"/>
        <v>5.7373010600574834E-7</v>
      </c>
      <c r="O124" s="5">
        <f>SUM($N$41:N124)*0.1+$N$8</f>
        <v>3.6409666445224144E-5</v>
      </c>
      <c r="P124" s="5">
        <f>SUM($O$41:O124)+0</f>
        <v>2.9242738826146851E-3</v>
      </c>
      <c r="Q124" s="8">
        <f t="shared" si="17"/>
        <v>-2.5934390138715113E-6</v>
      </c>
      <c r="R124" s="5">
        <f>SUM($Q$41:Q124)*0.1+$T$8</f>
        <v>5.6607556141739637E-5</v>
      </c>
      <c r="S124" s="5">
        <f>SUM($R$41:R124)+0</f>
        <v>5.3613807573492881E-3</v>
      </c>
      <c r="T124">
        <f t="shared" si="29"/>
        <v>6.7305863214081764E-5</v>
      </c>
      <c r="U124">
        <f t="shared" si="30"/>
        <v>6.1070272118124375E-3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2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-84.501218852390608</v>
      </c>
      <c r="F125">
        <f t="shared" si="21"/>
        <v>0</v>
      </c>
      <c r="G125">
        <f t="shared" si="22"/>
        <v>-709.81023836007989</v>
      </c>
      <c r="H125">
        <f t="shared" si="23"/>
        <v>3208.5636527326046</v>
      </c>
      <c r="I125" s="2">
        <f t="shared" si="24"/>
        <v>3286.1392679126652</v>
      </c>
      <c r="J125" s="46">
        <f t="shared" si="25"/>
        <v>391.20705570388935</v>
      </c>
      <c r="K125">
        <f t="shared" si="26"/>
        <v>8.1719579402606701</v>
      </c>
      <c r="L125">
        <f t="shared" si="27"/>
        <v>3.040162924204123E-2</v>
      </c>
      <c r="M125" s="46">
        <f t="shared" si="28"/>
        <v>8.1721275904485928</v>
      </c>
      <c r="N125" s="8">
        <f t="shared" si="16"/>
        <v>5.8064251692148022E-7</v>
      </c>
      <c r="O125" s="5">
        <f>SUM($N$41:N125)*0.1+$N$8</f>
        <v>3.6467730696916292E-5</v>
      </c>
      <c r="P125" s="5">
        <f>SUM($O$41:O125)+0</f>
        <v>2.9607416133116014E-3</v>
      </c>
      <c r="Q125" s="8">
        <f t="shared" si="17"/>
        <v>-2.6246852670506865E-6</v>
      </c>
      <c r="R125" s="5">
        <f>SUM($Q$41:Q125)*0.1+$T$8</f>
        <v>5.6345087615034568E-5</v>
      </c>
      <c r="S125" s="5">
        <f>SUM($R$41:R125)+0</f>
        <v>5.4177258449643224E-3</v>
      </c>
      <c r="T125">
        <f t="shared" si="29"/>
        <v>6.7116795815419652E-5</v>
      </c>
      <c r="U125">
        <f t="shared" si="30"/>
        <v>6.1739569347371839E-3</v>
      </c>
      <c r="W125" s="1"/>
    </row>
    <row r="126" spans="2:44" x14ac:dyDescent="0.2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-84.501218852390608</v>
      </c>
      <c r="F126">
        <f t="shared" si="21"/>
        <v>0</v>
      </c>
      <c r="G126">
        <f t="shared" si="22"/>
        <v>-718.26036024531891</v>
      </c>
      <c r="H126">
        <f t="shared" si="23"/>
        <v>3246.7608390746595</v>
      </c>
      <c r="I126" s="2">
        <f t="shared" si="24"/>
        <v>3325.2599734830542</v>
      </c>
      <c r="J126" s="46">
        <f t="shared" si="25"/>
        <v>391.20705570388935</v>
      </c>
      <c r="K126">
        <f t="shared" si="26"/>
        <v>8.2692431538352018</v>
      </c>
      <c r="L126">
        <f t="shared" si="27"/>
        <v>3.040162924204123E-2</v>
      </c>
      <c r="M126" s="46">
        <f t="shared" si="28"/>
        <v>8.2694108081792663</v>
      </c>
      <c r="N126" s="8">
        <f t="shared" si="16"/>
        <v>5.875549278372121E-7</v>
      </c>
      <c r="O126" s="5">
        <f>SUM($N$41:N126)*0.1+$N$8</f>
        <v>3.6526486189700013E-5</v>
      </c>
      <c r="P126" s="5">
        <f>SUM($O$41:O126)+0</f>
        <v>2.9972680995013013E-3</v>
      </c>
      <c r="Q126" s="8">
        <f t="shared" si="17"/>
        <v>-2.6559315202298613E-6</v>
      </c>
      <c r="R126" s="5">
        <f>SUM($Q$41:Q126)*0.1+$T$8</f>
        <v>5.6079494463011581E-5</v>
      </c>
      <c r="S126" s="5">
        <f>SUM($R$41:R126)+0</f>
        <v>5.4738053394273343E-3</v>
      </c>
      <c r="T126">
        <f t="shared" si="29"/>
        <v>6.6926032996086755E-5</v>
      </c>
      <c r="U126">
        <f t="shared" si="30"/>
        <v>6.2406859361957426E-3</v>
      </c>
      <c r="W126" s="1"/>
    </row>
    <row r="127" spans="2:44" x14ac:dyDescent="0.2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-84.501218852390608</v>
      </c>
      <c r="F127">
        <f t="shared" si="21"/>
        <v>0</v>
      </c>
      <c r="G127">
        <f t="shared" si="22"/>
        <v>-726.71048213055803</v>
      </c>
      <c r="H127">
        <f t="shared" si="23"/>
        <v>3284.958025416714</v>
      </c>
      <c r="I127" s="2">
        <f t="shared" si="24"/>
        <v>3364.3806790534431</v>
      </c>
      <c r="J127" s="46">
        <f t="shared" si="25"/>
        <v>391.20705570388935</v>
      </c>
      <c r="K127">
        <f t="shared" si="26"/>
        <v>8.3665283674097335</v>
      </c>
      <c r="L127">
        <f t="shared" si="27"/>
        <v>3.040162924204123E-2</v>
      </c>
      <c r="M127" s="46">
        <f t="shared" si="28"/>
        <v>8.3666940723235186</v>
      </c>
      <c r="N127" s="8">
        <f t="shared" si="16"/>
        <v>5.9446733875294408E-7</v>
      </c>
      <c r="O127" s="5">
        <f>SUM($N$41:N127)*0.1+$N$8</f>
        <v>3.6585932923575309E-5</v>
      </c>
      <c r="P127" s="5">
        <f>SUM($O$41:O127)+0</f>
        <v>3.0338540324248765E-3</v>
      </c>
      <c r="Q127" s="8">
        <f t="shared" si="17"/>
        <v>-2.6871777734090356E-6</v>
      </c>
      <c r="R127" s="5">
        <f>SUM($Q$41:Q127)*0.1+$T$8</f>
        <v>5.5810776685670683E-5</v>
      </c>
      <c r="S127" s="5">
        <f>SUM($R$41:R127)+0</f>
        <v>5.5296161161130048E-3</v>
      </c>
      <c r="T127">
        <f t="shared" si="29"/>
        <v>6.6733599349549198E-5</v>
      </c>
      <c r="U127">
        <f t="shared" si="30"/>
        <v>6.3072121164296797E-3</v>
      </c>
      <c r="W127" s="1"/>
    </row>
    <row r="128" spans="2:44" x14ac:dyDescent="0.2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-84.501218852390608</v>
      </c>
      <c r="F128">
        <f t="shared" si="21"/>
        <v>0</v>
      </c>
      <c r="G128">
        <f t="shared" si="22"/>
        <v>-735.16060401579705</v>
      </c>
      <c r="H128">
        <f t="shared" si="23"/>
        <v>3323.1552117587689</v>
      </c>
      <c r="I128" s="2">
        <f t="shared" si="24"/>
        <v>3403.5013846238317</v>
      </c>
      <c r="J128" s="46">
        <f t="shared" si="25"/>
        <v>391.20705570388935</v>
      </c>
      <c r="K128">
        <f t="shared" si="26"/>
        <v>8.4638135809842652</v>
      </c>
      <c r="L128">
        <f t="shared" si="27"/>
        <v>3.040162924204123E-2</v>
      </c>
      <c r="M128" s="46">
        <f t="shared" si="28"/>
        <v>8.4639773812809427</v>
      </c>
      <c r="N128" s="8">
        <f t="shared" si="16"/>
        <v>6.0137974966867596E-7</v>
      </c>
      <c r="O128" s="5">
        <f>SUM($N$41:N128)*0.1+$N$8</f>
        <v>3.6646070898542179E-5</v>
      </c>
      <c r="P128" s="5">
        <f>SUM($O$41:O128)+0</f>
        <v>3.0705001033234187E-3</v>
      </c>
      <c r="Q128" s="8">
        <f t="shared" si="17"/>
        <v>-2.7184240265882108E-6</v>
      </c>
      <c r="R128" s="5">
        <f>SUM($Q$41:Q128)*0.1+$T$8</f>
        <v>5.5538934283011859E-5</v>
      </c>
      <c r="S128" s="5">
        <f>SUM($R$41:R128)+0</f>
        <v>5.5851550503960169E-3</v>
      </c>
      <c r="T128">
        <f t="shared" si="29"/>
        <v>6.6539520088393258E-5</v>
      </c>
      <c r="U128">
        <f t="shared" si="30"/>
        <v>6.3735333859228551E-3</v>
      </c>
      <c r="W128" s="1"/>
    </row>
    <row r="129" spans="2:23" x14ac:dyDescent="0.2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-84.501218852390608</v>
      </c>
      <c r="F129">
        <f t="shared" si="21"/>
        <v>0</v>
      </c>
      <c r="G129">
        <f t="shared" si="22"/>
        <v>-743.61072590103606</v>
      </c>
      <c r="H129">
        <f t="shared" si="23"/>
        <v>3361.3523981008234</v>
      </c>
      <c r="I129" s="2">
        <f t="shared" si="24"/>
        <v>3442.6220901942202</v>
      </c>
      <c r="J129" s="46">
        <f t="shared" si="25"/>
        <v>391.20705570388935</v>
      </c>
      <c r="K129">
        <f t="shared" si="26"/>
        <v>8.5610987945587951</v>
      </c>
      <c r="L129">
        <f t="shared" si="27"/>
        <v>3.040162924204123E-2</v>
      </c>
      <c r="M129" s="46">
        <f t="shared" si="28"/>
        <v>8.5612607335238753</v>
      </c>
      <c r="N129" s="8">
        <f t="shared" si="16"/>
        <v>6.0829216058440784E-7</v>
      </c>
      <c r="O129" s="5">
        <f>SUM($N$41:N129)*0.1+$N$8</f>
        <v>3.6706900114600616E-5</v>
      </c>
      <c r="P129" s="5">
        <f>SUM($O$41:O129)+0</f>
        <v>3.1072070034380193E-3</v>
      </c>
      <c r="Q129" s="8">
        <f t="shared" si="17"/>
        <v>-2.7496702797673852E-6</v>
      </c>
      <c r="R129" s="5">
        <f>SUM($Q$41:Q129)*0.1+$T$8</f>
        <v>5.5263967255035123E-5</v>
      </c>
      <c r="S129" s="5">
        <f>SUM($R$41:R129)+0</f>
        <v>5.6404190176510523E-3</v>
      </c>
      <c r="T129">
        <f t="shared" si="29"/>
        <v>6.6343821059604798E-5</v>
      </c>
      <c r="U129">
        <f t="shared" si="30"/>
        <v>6.4396476655865214E-3</v>
      </c>
      <c r="W129" s="1"/>
    </row>
    <row r="130" spans="2:23" x14ac:dyDescent="0.2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-84.501218852390608</v>
      </c>
      <c r="F130">
        <f t="shared" si="21"/>
        <v>0</v>
      </c>
      <c r="G130">
        <f t="shared" si="22"/>
        <v>-752.06084778627508</v>
      </c>
      <c r="H130">
        <f t="shared" si="23"/>
        <v>3399.5495844428783</v>
      </c>
      <c r="I130" s="2">
        <f t="shared" si="24"/>
        <v>3481.7427957646091</v>
      </c>
      <c r="J130" s="46">
        <f t="shared" si="25"/>
        <v>391.20705570388935</v>
      </c>
      <c r="K130">
        <f t="shared" si="26"/>
        <v>8.6583840081333268</v>
      </c>
      <c r="L130">
        <f t="shared" si="27"/>
        <v>3.040162924204123E-2</v>
      </c>
      <c r="M130" s="46">
        <f t="shared" si="28"/>
        <v>8.6585441275933128</v>
      </c>
      <c r="N130" s="8">
        <f t="shared" si="16"/>
        <v>6.1520457150013972E-7</v>
      </c>
      <c r="O130" s="5">
        <f>SUM($N$41:N130)*0.1+$N$8</f>
        <v>3.6768420571750634E-5</v>
      </c>
      <c r="P130" s="5">
        <f>SUM($O$41:O130)+0</f>
        <v>3.1439754240097698E-3</v>
      </c>
      <c r="Q130" s="8">
        <f t="shared" si="17"/>
        <v>-2.7809165329465603E-6</v>
      </c>
      <c r="R130" s="5">
        <f>SUM($Q$41:Q130)*0.1+$T$8</f>
        <v>5.4985875601740462E-5</v>
      </c>
      <c r="S130" s="5">
        <f>SUM($R$41:R130)+0</f>
        <v>5.6954048932527932E-3</v>
      </c>
      <c r="T130">
        <f t="shared" si="29"/>
        <v>6.6146528760254779E-5</v>
      </c>
      <c r="U130">
        <f t="shared" si="30"/>
        <v>6.5055528869470631E-3</v>
      </c>
      <c r="W130" s="1"/>
    </row>
    <row r="131" spans="2:23" x14ac:dyDescent="0.2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-84.501218852390608</v>
      </c>
      <c r="F131">
        <f t="shared" si="21"/>
        <v>0</v>
      </c>
      <c r="G131">
        <f t="shared" si="22"/>
        <v>-760.51096967151409</v>
      </c>
      <c r="H131">
        <f t="shared" si="23"/>
        <v>3437.7467707849332</v>
      </c>
      <c r="I131" s="2">
        <f t="shared" si="24"/>
        <v>3520.8635013349981</v>
      </c>
      <c r="J131" s="46">
        <f t="shared" si="25"/>
        <v>391.20705570388935</v>
      </c>
      <c r="K131">
        <f t="shared" si="26"/>
        <v>8.7556692217078602</v>
      </c>
      <c r="L131">
        <f t="shared" si="27"/>
        <v>3.040162924204123E-2</v>
      </c>
      <c r="M131" s="46">
        <f t="shared" si="28"/>
        <v>8.7558275620950905</v>
      </c>
      <c r="N131" s="8">
        <f t="shared" si="16"/>
        <v>6.221169824158716E-7</v>
      </c>
      <c r="O131" s="5">
        <f>SUM($N$41:N131)*0.1+$N$8</f>
        <v>3.683063226999222E-5</v>
      </c>
      <c r="P131" s="5">
        <f>SUM($O$41:O131)+0</f>
        <v>3.1808060562797621E-3</v>
      </c>
      <c r="Q131" s="8">
        <f t="shared" si="17"/>
        <v>-2.8121627861257351E-6</v>
      </c>
      <c r="R131" s="5">
        <f>SUM($Q$41:Q131)*0.1+$T$8</f>
        <v>5.470465932312789E-5</v>
      </c>
      <c r="S131" s="5">
        <f>SUM($R$41:R131)+0</f>
        <v>5.7501095525759214E-3</v>
      </c>
      <c r="T131">
        <f t="shared" si="29"/>
        <v>6.5947670353598353E-5</v>
      </c>
      <c r="U131">
        <f t="shared" si="30"/>
        <v>6.5712469923364528E-3</v>
      </c>
      <c r="W131" s="1"/>
    </row>
    <row r="132" spans="2:23" x14ac:dyDescent="0.2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-84.501218852390608</v>
      </c>
      <c r="F132">
        <f t="shared" si="21"/>
        <v>0</v>
      </c>
      <c r="G132">
        <f t="shared" si="22"/>
        <v>-768.9610915567531</v>
      </c>
      <c r="H132">
        <f t="shared" si="23"/>
        <v>3475.9439571269877</v>
      </c>
      <c r="I132" s="2">
        <f t="shared" si="24"/>
        <v>3559.9842069053866</v>
      </c>
      <c r="J132" s="46">
        <f t="shared" si="25"/>
        <v>391.20705570388935</v>
      </c>
      <c r="K132">
        <f t="shared" si="26"/>
        <v>8.8529544352823901</v>
      </c>
      <c r="L132">
        <f t="shared" si="27"/>
        <v>3.040162924204123E-2</v>
      </c>
      <c r="M132" s="46">
        <f t="shared" si="28"/>
        <v>8.8531110356963136</v>
      </c>
      <c r="N132" s="8">
        <f t="shared" si="16"/>
        <v>6.2902939333160348E-7</v>
      </c>
      <c r="O132" s="5">
        <f>SUM($N$41:N132)*0.1+$N$8</f>
        <v>3.6893535209325379E-5</v>
      </c>
      <c r="P132" s="5">
        <f>SUM($O$41:O132)+0</f>
        <v>3.2176995914890874E-3</v>
      </c>
      <c r="Q132" s="8">
        <f t="shared" si="17"/>
        <v>-2.8434090393049099E-6</v>
      </c>
      <c r="R132" s="5">
        <f>SUM($Q$41:Q132)*0.1+$T$8</f>
        <v>5.4420318419197399E-5</v>
      </c>
      <c r="S132" s="5">
        <f>SUM($R$41:R132)+0</f>
        <v>5.804529870995119E-3</v>
      </c>
      <c r="T132">
        <f t="shared" si="29"/>
        <v>6.574727368559527E-5</v>
      </c>
      <c r="U132">
        <f t="shared" si="30"/>
        <v>6.6367279350854555E-3</v>
      </c>
      <c r="W132" s="1"/>
    </row>
    <row r="133" spans="2:23" x14ac:dyDescent="0.2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-84.501218852390608</v>
      </c>
      <c r="F133">
        <f t="shared" si="21"/>
        <v>0</v>
      </c>
      <c r="G133">
        <f t="shared" si="22"/>
        <v>-777.41121344199223</v>
      </c>
      <c r="H133">
        <f t="shared" si="23"/>
        <v>3514.1411434690426</v>
      </c>
      <c r="I133" s="2">
        <f t="shared" si="24"/>
        <v>3599.1049124757756</v>
      </c>
      <c r="J133" s="46">
        <f t="shared" si="25"/>
        <v>391.20705570388935</v>
      </c>
      <c r="K133">
        <f t="shared" si="26"/>
        <v>8.9502396488569218</v>
      </c>
      <c r="L133">
        <f t="shared" si="27"/>
        <v>3.040162924204123E-2</v>
      </c>
      <c r="M133" s="46">
        <f t="shared" si="28"/>
        <v>8.9503945471220536</v>
      </c>
      <c r="N133" s="8">
        <f t="shared" si="16"/>
        <v>6.3594180424733536E-7</v>
      </c>
      <c r="O133" s="5">
        <f>SUM($N$41:N133)*0.1+$N$8</f>
        <v>3.6957129389750113E-5</v>
      </c>
      <c r="P133" s="5">
        <f>SUM($O$41:O133)+0</f>
        <v>3.2546567208788374E-3</v>
      </c>
      <c r="Q133" s="8">
        <f t="shared" si="17"/>
        <v>-2.8746552924840846E-6</v>
      </c>
      <c r="R133" s="5">
        <f>SUM($Q$41:Q133)*0.1+$T$8</f>
        <v>5.413285288994899E-5</v>
      </c>
      <c r="S133" s="5">
        <f>SUM($R$41:R133)+0</f>
        <v>5.8586627238850679E-3</v>
      </c>
      <c r="T133">
        <f t="shared" si="29"/>
        <v>6.5545367301858874E-5</v>
      </c>
      <c r="U133">
        <f t="shared" si="30"/>
        <v>6.7019936797196545E-3</v>
      </c>
      <c r="W133" s="1"/>
    </row>
    <row r="134" spans="2:23" x14ac:dyDescent="0.2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-84.501218852390608</v>
      </c>
      <c r="F134">
        <f t="shared" si="21"/>
        <v>0</v>
      </c>
      <c r="G134">
        <f t="shared" si="22"/>
        <v>-785.86133532723125</v>
      </c>
      <c r="H134">
        <f t="shared" si="23"/>
        <v>3552.3383298110975</v>
      </c>
      <c r="I134" s="2">
        <f t="shared" si="24"/>
        <v>3638.2256180461645</v>
      </c>
      <c r="J134" s="46">
        <f t="shared" si="25"/>
        <v>391.20705570388935</v>
      </c>
      <c r="K134">
        <f t="shared" si="26"/>
        <v>9.0475248624314535</v>
      </c>
      <c r="L134">
        <f t="shared" si="27"/>
        <v>3.040162924204123E-2</v>
      </c>
      <c r="M134" s="46">
        <f t="shared" si="28"/>
        <v>9.0476780951522038</v>
      </c>
      <c r="N134" s="8">
        <f t="shared" si="16"/>
        <v>6.4285421516306724E-7</v>
      </c>
      <c r="O134" s="5">
        <f>SUM($N$41:N134)*0.1+$N$8</f>
        <v>3.7021414811266421E-5</v>
      </c>
      <c r="P134" s="5">
        <f>SUM($O$41:O134)+0</f>
        <v>3.2916781356901038E-3</v>
      </c>
      <c r="Q134" s="8">
        <f t="shared" si="17"/>
        <v>-2.9059015456632594E-6</v>
      </c>
      <c r="R134" s="5">
        <f>SUM($Q$41:Q134)*0.1+$T$8</f>
        <v>5.3842262735382669E-5</v>
      </c>
      <c r="S134" s="5">
        <f>SUM($R$41:R134)+0</f>
        <v>5.912504986620451E-3</v>
      </c>
      <c r="T134">
        <f t="shared" si="29"/>
        <v>6.5341980465041265E-5</v>
      </c>
      <c r="U134">
        <f t="shared" si="30"/>
        <v>6.7670422021583378E-3</v>
      </c>
      <c r="W134" s="1"/>
    </row>
    <row r="135" spans="2:23" x14ac:dyDescent="0.2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-84.501218852390608</v>
      </c>
      <c r="F135">
        <f t="shared" si="21"/>
        <v>0</v>
      </c>
      <c r="G135">
        <f t="shared" si="22"/>
        <v>-794.31145721247026</v>
      </c>
      <c r="H135">
        <f t="shared" si="23"/>
        <v>3590.535516153152</v>
      </c>
      <c r="I135" s="2">
        <f t="shared" si="24"/>
        <v>3677.3463236165535</v>
      </c>
      <c r="J135" s="46">
        <f t="shared" si="25"/>
        <v>391.20705570388935</v>
      </c>
      <c r="K135">
        <f t="shared" si="26"/>
        <v>9.1448100760059869</v>
      </c>
      <c r="L135">
        <f t="shared" si="27"/>
        <v>3.040162924204123E-2</v>
      </c>
      <c r="M135" s="46">
        <f t="shared" si="28"/>
        <v>9.1449616786185786</v>
      </c>
      <c r="N135" s="8">
        <f t="shared" si="16"/>
        <v>6.4976662607879912E-7</v>
      </c>
      <c r="O135" s="5">
        <f>SUM($N$41:N135)*0.1+$N$8</f>
        <v>3.7086391473874297E-5</v>
      </c>
      <c r="P135" s="5">
        <f>SUM($O$41:O135)+0</f>
        <v>3.328764527163978E-3</v>
      </c>
      <c r="Q135" s="8">
        <f t="shared" si="17"/>
        <v>-2.9371477988424342E-6</v>
      </c>
      <c r="R135" s="5">
        <f>SUM($Q$41:Q135)*0.1+$T$8</f>
        <v>5.3548547955498422E-5</v>
      </c>
      <c r="S135" s="5">
        <f>SUM($R$41:R135)+0</f>
        <v>5.9660535345759493E-3</v>
      </c>
      <c r="T135">
        <f t="shared" si="29"/>
        <v>6.513714317266125E-5</v>
      </c>
      <c r="U135">
        <f t="shared" si="30"/>
        <v>6.8318714899163174E-3</v>
      </c>
      <c r="W135" s="1"/>
    </row>
    <row r="136" spans="2:23" x14ac:dyDescent="0.2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-84.501218852390608</v>
      </c>
      <c r="F136">
        <f t="shared" si="21"/>
        <v>0</v>
      </c>
      <c r="G136">
        <f t="shared" si="22"/>
        <v>-802.76157909770927</v>
      </c>
      <c r="H136">
        <f t="shared" si="23"/>
        <v>3628.7327024952069</v>
      </c>
      <c r="I136" s="2">
        <f t="shared" si="24"/>
        <v>3716.467029186942</v>
      </c>
      <c r="J136" s="46">
        <f t="shared" si="25"/>
        <v>391.20705570388935</v>
      </c>
      <c r="K136">
        <f t="shared" si="26"/>
        <v>9.2420952895805168</v>
      </c>
      <c r="L136">
        <f t="shared" si="27"/>
        <v>3.040162924204123E-2</v>
      </c>
      <c r="M136" s="46">
        <f t="shared" si="28"/>
        <v>9.2422452964021726</v>
      </c>
      <c r="N136" s="8">
        <f t="shared" si="16"/>
        <v>6.56679036994531E-7</v>
      </c>
      <c r="O136" s="5">
        <f>SUM($N$41:N136)*0.1+$N$8</f>
        <v>3.7152059377573753E-5</v>
      </c>
      <c r="P136" s="5">
        <f>SUM($O$41:O136)+0</f>
        <v>3.3659165865415515E-3</v>
      </c>
      <c r="Q136" s="8">
        <f t="shared" si="17"/>
        <v>-2.9683940520216089E-6</v>
      </c>
      <c r="R136" s="5">
        <f>SUM($Q$41:Q136)*0.1+$T$8</f>
        <v>5.3251708550296264E-5</v>
      </c>
      <c r="S136" s="5">
        <f>SUM($R$41:R136)+0</f>
        <v>6.0193052431262457E-3</v>
      </c>
      <c r="T136">
        <f t="shared" si="29"/>
        <v>6.4930886175382373E-5</v>
      </c>
      <c r="U136">
        <f t="shared" si="30"/>
        <v>6.8964795423087167E-3</v>
      </c>
      <c r="W136" s="1"/>
    </row>
    <row r="137" spans="2:23" x14ac:dyDescent="0.2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-84.501218852390608</v>
      </c>
      <c r="F137">
        <f t="shared" si="21"/>
        <v>0</v>
      </c>
      <c r="G137">
        <f t="shared" si="22"/>
        <v>-811.21170098294829</v>
      </c>
      <c r="H137">
        <f t="shared" si="23"/>
        <v>3666.9298888372614</v>
      </c>
      <c r="I137" s="2">
        <f t="shared" si="24"/>
        <v>3755.5877347573305</v>
      </c>
      <c r="J137" s="46">
        <f t="shared" si="25"/>
        <v>391.20705570388935</v>
      </c>
      <c r="K137">
        <f t="shared" si="26"/>
        <v>9.3393805031550485</v>
      </c>
      <c r="L137">
        <f t="shared" si="27"/>
        <v>3.040162924204123E-2</v>
      </c>
      <c r="M137" s="46">
        <f t="shared" si="28"/>
        <v>9.3395289474306118</v>
      </c>
      <c r="N137" s="8">
        <f t="shared" si="16"/>
        <v>6.6359144791026288E-7</v>
      </c>
      <c r="O137" s="5">
        <f>SUM($N$41:N137)*0.1+$N$8</f>
        <v>3.7218418522364777E-5</v>
      </c>
      <c r="P137" s="5">
        <f>SUM($O$41:O137)+0</f>
        <v>3.4031350050639161E-3</v>
      </c>
      <c r="Q137" s="8">
        <f t="shared" si="17"/>
        <v>-2.9996403052007837E-6</v>
      </c>
      <c r="R137" s="5">
        <f>SUM($Q$41:Q137)*0.1+$T$8</f>
        <v>5.2951744519776181E-5</v>
      </c>
      <c r="S137" s="5">
        <f>SUM($R$41:R137)+0</f>
        <v>6.0722569876460221E-3</v>
      </c>
      <c r="T137">
        <f t="shared" si="29"/>
        <v>6.472324099574705E-5</v>
      </c>
      <c r="U137">
        <f t="shared" si="30"/>
        <v>6.9608643706588133E-3</v>
      </c>
      <c r="W137" s="1"/>
    </row>
    <row r="138" spans="2:23" x14ac:dyDescent="0.2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-84.501218852390608</v>
      </c>
      <c r="F138">
        <f t="shared" si="21"/>
        <v>0</v>
      </c>
      <c r="G138">
        <f t="shared" si="22"/>
        <v>-819.6618228681873</v>
      </c>
      <c r="H138">
        <f t="shared" si="23"/>
        <v>3705.1270751793163</v>
      </c>
      <c r="I138" s="2">
        <f t="shared" si="24"/>
        <v>3794.7084403277199</v>
      </c>
      <c r="J138" s="46">
        <f t="shared" si="25"/>
        <v>391.20705570388935</v>
      </c>
      <c r="K138">
        <f t="shared" si="26"/>
        <v>9.436665716729582</v>
      </c>
      <c r="L138">
        <f t="shared" si="27"/>
        <v>3.040162924204123E-2</v>
      </c>
      <c r="M138" s="46">
        <f t="shared" si="28"/>
        <v>9.4368126306757389</v>
      </c>
      <c r="N138" s="8">
        <f t="shared" si="16"/>
        <v>6.7050385882599476E-7</v>
      </c>
      <c r="O138" s="5">
        <f>SUM($N$41:N138)*0.1+$N$8</f>
        <v>3.7285468908247374E-5</v>
      </c>
      <c r="P138" s="5">
        <f>SUM($O$41:O138)+0</f>
        <v>3.4404204739721636E-3</v>
      </c>
      <c r="Q138" s="8">
        <f t="shared" si="17"/>
        <v>-3.0308865583799585E-6</v>
      </c>
      <c r="R138" s="5">
        <f>SUM($Q$41:Q138)*0.1+$T$8</f>
        <v>5.2648655863938186E-5</v>
      </c>
      <c r="S138" s="5">
        <f>SUM($R$41:R138)+0</f>
        <v>6.1249056435099605E-3</v>
      </c>
      <c r="T138">
        <f t="shared" si="29"/>
        <v>6.4514239947373425E-5</v>
      </c>
      <c r="U138">
        <f t="shared" si="30"/>
        <v>7.0250239985089743E-3</v>
      </c>
      <c r="W138" s="1"/>
    </row>
    <row r="139" spans="2:23" x14ac:dyDescent="0.2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-84.501218852390608</v>
      </c>
      <c r="F139">
        <f t="shared" si="21"/>
        <v>0</v>
      </c>
      <c r="G139">
        <f t="shared" si="22"/>
        <v>-828.11194475342631</v>
      </c>
      <c r="H139">
        <f t="shared" si="23"/>
        <v>3743.3242615213712</v>
      </c>
      <c r="I139" s="2">
        <f t="shared" si="24"/>
        <v>3833.8291458981084</v>
      </c>
      <c r="J139" s="46">
        <f t="shared" si="25"/>
        <v>391.20705570388935</v>
      </c>
      <c r="K139">
        <f t="shared" si="26"/>
        <v>9.5339509303041119</v>
      </c>
      <c r="L139">
        <f t="shared" si="27"/>
        <v>3.040162924204123E-2</v>
      </c>
      <c r="M139" s="46">
        <f t="shared" si="28"/>
        <v>9.534096345151351</v>
      </c>
      <c r="N139" s="8">
        <f t="shared" si="16"/>
        <v>6.7741626974172664E-7</v>
      </c>
      <c r="O139" s="5">
        <f>SUM($N$41:N139)*0.1+$N$8</f>
        <v>3.7353210535221546E-5</v>
      </c>
      <c r="P139" s="5">
        <f>SUM($O$41:O139)+0</f>
        <v>3.4777736845073852E-3</v>
      </c>
      <c r="Q139" s="8">
        <f t="shared" si="17"/>
        <v>-3.0621328115591332E-6</v>
      </c>
      <c r="R139" s="5">
        <f>SUM($Q$41:Q139)*0.1+$T$8</f>
        <v>5.2342442582782273E-5</v>
      </c>
      <c r="S139" s="5">
        <f>SUM($R$41:R139)+0</f>
        <v>6.1772480860927429E-3</v>
      </c>
      <c r="T139">
        <f t="shared" si="29"/>
        <v>6.4303916154620359E-5</v>
      </c>
      <c r="U139">
        <f t="shared" si="30"/>
        <v>7.088956461834741E-3</v>
      </c>
      <c r="W139" s="1"/>
    </row>
    <row r="140" spans="2:23" x14ac:dyDescent="0.2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-84.501218852390608</v>
      </c>
      <c r="F140">
        <f t="shared" si="21"/>
        <v>0</v>
      </c>
      <c r="G140">
        <f t="shared" si="22"/>
        <v>-836.56206663866544</v>
      </c>
      <c r="H140">
        <f t="shared" si="23"/>
        <v>3781.5214478634257</v>
      </c>
      <c r="I140" s="2">
        <f t="shared" si="24"/>
        <v>3872.9498514684974</v>
      </c>
      <c r="J140" s="46">
        <f t="shared" si="25"/>
        <v>391.20705570388935</v>
      </c>
      <c r="K140">
        <f t="shared" si="26"/>
        <v>9.6312361438786436</v>
      </c>
      <c r="L140">
        <f t="shared" si="27"/>
        <v>3.040162924204123E-2</v>
      </c>
      <c r="M140" s="46">
        <f t="shared" si="28"/>
        <v>9.6313800899111062</v>
      </c>
      <c r="N140" s="8">
        <f t="shared" si="16"/>
        <v>6.8432868065745863E-7</v>
      </c>
      <c r="O140" s="5">
        <f>SUM($N$41:N140)*0.1+$N$8</f>
        <v>3.7421643403287293E-5</v>
      </c>
      <c r="P140" s="5">
        <f>SUM($O$41:O140)+0</f>
        <v>3.5151953279106726E-3</v>
      </c>
      <c r="Q140" s="8">
        <f t="shared" si="17"/>
        <v>-3.093379064738308E-6</v>
      </c>
      <c r="R140" s="5">
        <f>SUM($Q$41:Q140)*0.1+$T$8</f>
        <v>5.2033104676308441E-5</v>
      </c>
      <c r="S140" s="5">
        <f>SUM($R$41:R140)+0</f>
        <v>6.2292811907690513E-3</v>
      </c>
      <c r="T140">
        <f t="shared" si="29"/>
        <v>6.4092303572726007E-5</v>
      </c>
      <c r="U140">
        <f t="shared" si="30"/>
        <v>7.1526598092621534E-3</v>
      </c>
      <c r="W140" s="1"/>
    </row>
    <row r="141" spans="2:23" x14ac:dyDescent="0.2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-84.501218852390608</v>
      </c>
      <c r="F141">
        <f t="shared" si="21"/>
        <v>0</v>
      </c>
      <c r="G141">
        <f t="shared" si="22"/>
        <v>-845.01218852390446</v>
      </c>
      <c r="H141">
        <f t="shared" si="23"/>
        <v>3819.7186342054806</v>
      </c>
      <c r="I141" s="2">
        <f t="shared" si="24"/>
        <v>3912.0705570388859</v>
      </c>
      <c r="J141" s="46">
        <f t="shared" si="25"/>
        <v>391.20705570388935</v>
      </c>
      <c r="K141">
        <f t="shared" si="26"/>
        <v>9.7285213574531753</v>
      </c>
      <c r="L141">
        <f t="shared" si="27"/>
        <v>3.040162924204123E-2</v>
      </c>
      <c r="M141" s="46">
        <f t="shared" si="28"/>
        <v>9.7286638640465064</v>
      </c>
      <c r="N141" s="8">
        <f t="shared" si="16"/>
        <v>6.9124109157319051E-7</v>
      </c>
      <c r="O141" s="5">
        <f>SUM($N$41:N141)*0.1+$N$8</f>
        <v>3.7490767512444613E-5</v>
      </c>
      <c r="P141" s="5">
        <f>SUM($O$41:O141)+0</f>
        <v>3.5526860954231171E-3</v>
      </c>
      <c r="Q141" s="8">
        <f t="shared" si="17"/>
        <v>-3.1246253179174827E-6</v>
      </c>
      <c r="R141" s="5">
        <f>SUM($Q$41:Q141)*0.1+$T$8</f>
        <v>5.1720642144516691E-5</v>
      </c>
      <c r="S141" s="5">
        <f>SUM($R$41:R141)+0</f>
        <v>6.2810018329135676E-3</v>
      </c>
      <c r="T141">
        <f t="shared" si="29"/>
        <v>6.3879437008424933E-5</v>
      </c>
      <c r="U141">
        <f t="shared" si="30"/>
        <v>7.2161321022883411E-3</v>
      </c>
      <c r="W141" s="1"/>
    </row>
    <row r="142" spans="2:23" x14ac:dyDescent="0.2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-84.501218852390608</v>
      </c>
      <c r="F142">
        <f t="shared" si="21"/>
        <v>0</v>
      </c>
      <c r="G142">
        <f t="shared" si="22"/>
        <v>-853.46231040914347</v>
      </c>
      <c r="H142">
        <f t="shared" si="23"/>
        <v>3857.9158205475351</v>
      </c>
      <c r="I142" s="2">
        <f t="shared" si="24"/>
        <v>3951.1912626092749</v>
      </c>
      <c r="J142" s="46">
        <f t="shared" si="25"/>
        <v>391.20705570388935</v>
      </c>
      <c r="K142">
        <f t="shared" si="26"/>
        <v>9.8258065710277069</v>
      </c>
      <c r="L142">
        <f t="shared" si="27"/>
        <v>3.040162924204123E-2</v>
      </c>
      <c r="M142" s="46">
        <f t="shared" si="28"/>
        <v>9.8259476666850301</v>
      </c>
      <c r="N142" s="8">
        <f t="shared" si="16"/>
        <v>6.9815350248892239E-7</v>
      </c>
      <c r="O142" s="5">
        <f>SUM($N$41:N142)*0.1+$N$8</f>
        <v>3.7560582862693507E-5</v>
      </c>
      <c r="P142" s="5">
        <f>SUM($O$41:O142)+0</f>
        <v>3.5902466782858104E-3</v>
      </c>
      <c r="Q142" s="8">
        <f t="shared" si="17"/>
        <v>-3.1558715710966575E-6</v>
      </c>
      <c r="R142" s="5">
        <f>SUM($Q$41:Q142)*0.1+$T$8</f>
        <v>5.1405054987407029E-5</v>
      </c>
      <c r="S142" s="5">
        <f>SUM($R$41:R142)+0</f>
        <v>6.3324068879009746E-3</v>
      </c>
      <c r="T142">
        <f t="shared" si="29"/>
        <v>6.3665352141047693E-5</v>
      </c>
      <c r="U142">
        <f t="shared" si="30"/>
        <v>7.2793714155054623E-3</v>
      </c>
      <c r="W142" s="1"/>
    </row>
    <row r="143" spans="2:23" x14ac:dyDescent="0.2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-84.501218852390608</v>
      </c>
      <c r="F143">
        <f t="shared" si="21"/>
        <v>0</v>
      </c>
      <c r="G143">
        <f t="shared" si="22"/>
        <v>-861.91243229438248</v>
      </c>
      <c r="H143">
        <f t="shared" si="23"/>
        <v>3896.11300688959</v>
      </c>
      <c r="I143" s="2">
        <f t="shared" si="24"/>
        <v>3990.3119681796638</v>
      </c>
      <c r="J143" s="46">
        <f t="shared" si="25"/>
        <v>391.20705570388935</v>
      </c>
      <c r="K143">
        <f t="shared" si="26"/>
        <v>9.9230917846022386</v>
      </c>
      <c r="L143">
        <f t="shared" si="27"/>
        <v>3.040162924204123E-2</v>
      </c>
      <c r="M143" s="46">
        <f t="shared" si="28"/>
        <v>9.9232314969883753</v>
      </c>
      <c r="N143" s="8">
        <f t="shared" si="16"/>
        <v>7.0506591340465426E-7</v>
      </c>
      <c r="O143" s="5">
        <f>SUM($N$41:N143)*0.1+$N$8</f>
        <v>3.7631089454033976E-5</v>
      </c>
      <c r="P143" s="5">
        <f>SUM($O$41:O143)+0</f>
        <v>3.6278777677398442E-3</v>
      </c>
      <c r="Q143" s="8">
        <f t="shared" si="17"/>
        <v>-3.1871178242758323E-6</v>
      </c>
      <c r="R143" s="5">
        <f>SUM($Q$41:Q143)*0.1+$T$8</f>
        <v>5.1086343204979442E-5</v>
      </c>
      <c r="S143" s="5">
        <f>SUM($R$41:R143)+0</f>
        <v>6.3834932311059543E-3</v>
      </c>
      <c r="T143">
        <f t="shared" si="29"/>
        <v>6.3450085544106681E-5</v>
      </c>
      <c r="U143">
        <f t="shared" si="30"/>
        <v>7.3423758368280608E-3</v>
      </c>
      <c r="W143" s="1"/>
    </row>
    <row r="144" spans="2:23" x14ac:dyDescent="0.2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-84.501218852390608</v>
      </c>
      <c r="F144">
        <f t="shared" si="21"/>
        <v>0</v>
      </c>
      <c r="G144">
        <f t="shared" si="22"/>
        <v>-870.3625541796215</v>
      </c>
      <c r="H144">
        <f t="shared" si="23"/>
        <v>3934.3101932316449</v>
      </c>
      <c r="I144" s="2">
        <f t="shared" si="24"/>
        <v>4029.4326737500528</v>
      </c>
      <c r="J144" s="46">
        <f t="shared" si="25"/>
        <v>391.20705570388935</v>
      </c>
      <c r="K144">
        <f t="shared" si="26"/>
        <v>10.02037699817677</v>
      </c>
      <c r="L144">
        <f t="shared" si="27"/>
        <v>3.040162924204123E-2</v>
      </c>
      <c r="M144" s="46">
        <f t="shared" si="28"/>
        <v>10.020515354150794</v>
      </c>
      <c r="N144" s="8">
        <f t="shared" si="16"/>
        <v>7.1197832432038614E-7</v>
      </c>
      <c r="O144" s="5">
        <f>SUM($N$41:N144)*0.1+$N$8</f>
        <v>3.7702287286466012E-5</v>
      </c>
      <c r="P144" s="5">
        <f>SUM($O$41:O144)+0</f>
        <v>3.6655800550263102E-3</v>
      </c>
      <c r="Q144" s="8">
        <f t="shared" si="17"/>
        <v>-3.2183640774550075E-6</v>
      </c>
      <c r="R144" s="5">
        <f>SUM($Q$41:Q144)*0.1+$T$8</f>
        <v>5.0764506797233944E-5</v>
      </c>
      <c r="S144" s="5">
        <f>SUM($R$41:R144)+0</f>
        <v>6.4342577379031879E-3</v>
      </c>
      <c r="T144">
        <f t="shared" si="29"/>
        <v>6.3233674707371132E-5</v>
      </c>
      <c r="U144">
        <f t="shared" si="30"/>
        <v>7.405143467723886E-3</v>
      </c>
      <c r="W144" s="1"/>
    </row>
    <row r="145" spans="2:23" x14ac:dyDescent="0.2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-84.501218852390608</v>
      </c>
      <c r="F145">
        <f t="shared" si="21"/>
        <v>0</v>
      </c>
      <c r="G145">
        <f t="shared" si="22"/>
        <v>-878.81267606486051</v>
      </c>
      <c r="H145">
        <f t="shared" si="23"/>
        <v>3972.5073795736994</v>
      </c>
      <c r="I145" s="2">
        <f t="shared" si="24"/>
        <v>4068.5533793204413</v>
      </c>
      <c r="J145" s="46">
        <f t="shared" si="25"/>
        <v>391.20705570388935</v>
      </c>
      <c r="K145">
        <f t="shared" si="26"/>
        <v>10.117662211751302</v>
      </c>
      <c r="L145">
        <f t="shared" si="27"/>
        <v>3.040162924204123E-2</v>
      </c>
      <c r="M145" s="46">
        <f t="shared" si="28"/>
        <v>10.117799237397525</v>
      </c>
      <c r="N145" s="8">
        <f t="shared" si="16"/>
        <v>7.1889073523611802E-7</v>
      </c>
      <c r="O145" s="5">
        <f>SUM($N$41:N145)*0.1+$N$8</f>
        <v>3.7774176359989622E-5</v>
      </c>
      <c r="P145" s="5">
        <f>SUM($O$41:O145)+0</f>
        <v>3.7033542313862997E-3</v>
      </c>
      <c r="Q145" s="8">
        <f t="shared" si="17"/>
        <v>-3.2496103306341818E-6</v>
      </c>
      <c r="R145" s="5">
        <f>SUM($Q$41:Q145)*0.1+$T$8</f>
        <v>5.0439545764170526E-5</v>
      </c>
      <c r="S145" s="5">
        <f>SUM($R$41:R145)+0</f>
        <v>6.484697283667358E-3</v>
      </c>
      <c r="T145">
        <f t="shared" si="29"/>
        <v>6.3016158059433063E-5</v>
      </c>
      <c r="U145">
        <f t="shared" si="30"/>
        <v>7.4676724234482607E-3</v>
      </c>
      <c r="W145" s="1"/>
    </row>
    <row r="146" spans="2:23" x14ac:dyDescent="0.2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-84.501218852390608</v>
      </c>
      <c r="F146">
        <f t="shared" si="21"/>
        <v>0</v>
      </c>
      <c r="G146">
        <f t="shared" si="22"/>
        <v>-887.26279795009953</v>
      </c>
      <c r="H146">
        <f t="shared" si="23"/>
        <v>4010.7045659157543</v>
      </c>
      <c r="I146" s="2">
        <f t="shared" si="24"/>
        <v>4107.6740848908303</v>
      </c>
      <c r="J146" s="46">
        <f t="shared" si="25"/>
        <v>391.20705570388935</v>
      </c>
      <c r="K146">
        <f t="shared" si="26"/>
        <v>10.214947425325834</v>
      </c>
      <c r="L146">
        <f t="shared" si="27"/>
        <v>3.040162924204123E-2</v>
      </c>
      <c r="M146" s="46">
        <f t="shared" si="28"/>
        <v>10.215083145983325</v>
      </c>
      <c r="N146" s="8">
        <f t="shared" si="16"/>
        <v>7.258031461518499E-7</v>
      </c>
      <c r="O146" s="5">
        <f>SUM($N$41:N146)*0.1+$N$8</f>
        <v>3.7846756674604806E-5</v>
      </c>
      <c r="P146" s="5">
        <f>SUM($O$41:O146)+0</f>
        <v>3.7412009880609044E-3</v>
      </c>
      <c r="Q146" s="8">
        <f t="shared" si="17"/>
        <v>-3.2808565838133566E-6</v>
      </c>
      <c r="R146" s="5">
        <f>SUM($Q$41:Q146)*0.1+$T$8</f>
        <v>5.0111460105789191E-5</v>
      </c>
      <c r="S146" s="5">
        <f>SUM($R$41:R146)+0</f>
        <v>6.5348087437731468E-3</v>
      </c>
      <c r="T146">
        <f t="shared" si="29"/>
        <v>6.2797574990765723E-5</v>
      </c>
      <c r="U146">
        <f t="shared" si="30"/>
        <v>7.529960833282061E-3</v>
      </c>
      <c r="W146" s="1"/>
    </row>
    <row r="147" spans="2:23" x14ac:dyDescent="0.2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-84.501218852390608</v>
      </c>
      <c r="F147">
        <f t="shared" si="21"/>
        <v>0</v>
      </c>
      <c r="G147">
        <f t="shared" si="22"/>
        <v>-895.71291983533865</v>
      </c>
      <c r="H147">
        <f t="shared" si="23"/>
        <v>4048.9017522578092</v>
      </c>
      <c r="I147" s="2">
        <f t="shared" si="24"/>
        <v>4146.7947904612192</v>
      </c>
      <c r="J147" s="46">
        <f t="shared" si="25"/>
        <v>391.20705570388935</v>
      </c>
      <c r="K147">
        <f t="shared" si="26"/>
        <v>10.312232638900365</v>
      </c>
      <c r="L147">
        <f t="shared" si="27"/>
        <v>3.040162924204123E-2</v>
      </c>
      <c r="M147" s="46">
        <f t="shared" si="28"/>
        <v>10.312367079191068</v>
      </c>
      <c r="N147" s="8">
        <f t="shared" si="16"/>
        <v>7.3271555706758189E-7</v>
      </c>
      <c r="O147" s="5">
        <f>SUM($N$41:N147)*0.1+$N$8</f>
        <v>3.7920028230311565E-5</v>
      </c>
      <c r="P147" s="5">
        <f>SUM($O$41:O147)+0</f>
        <v>3.7791210162912161E-3</v>
      </c>
      <c r="Q147" s="8">
        <f t="shared" si="17"/>
        <v>-3.3121028369925318E-6</v>
      </c>
      <c r="R147" s="5">
        <f>SUM($Q$41:Q147)*0.1+$T$8</f>
        <v>4.9780249822089937E-5</v>
      </c>
      <c r="S147" s="5">
        <f>SUM($R$41:R147)+0</f>
        <v>6.5845889935952371E-3</v>
      </c>
      <c r="T147">
        <f t="shared" si="29"/>
        <v>6.2577965877274341E-5</v>
      </c>
      <c r="U147">
        <f t="shared" si="30"/>
        <v>7.5920068407733599E-3</v>
      </c>
      <c r="W147" s="1"/>
    </row>
    <row r="148" spans="2:23" x14ac:dyDescent="0.2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-84.501218852390608</v>
      </c>
      <c r="F148">
        <f t="shared" si="21"/>
        <v>0</v>
      </c>
      <c r="G148">
        <f t="shared" si="22"/>
        <v>-904.16304172057767</v>
      </c>
      <c r="H148">
        <f t="shared" si="23"/>
        <v>4087.0989385998637</v>
      </c>
      <c r="I148" s="2">
        <f t="shared" si="24"/>
        <v>4185.9154960316073</v>
      </c>
      <c r="J148" s="46">
        <f t="shared" si="25"/>
        <v>391.20705570388935</v>
      </c>
      <c r="K148">
        <f t="shared" si="26"/>
        <v>10.409517852474895</v>
      </c>
      <c r="L148">
        <f t="shared" si="27"/>
        <v>3.040162924204123E-2</v>
      </c>
      <c r="M148" s="46">
        <f t="shared" si="28"/>
        <v>10.409651036330434</v>
      </c>
      <c r="N148" s="8">
        <f t="shared" si="16"/>
        <v>7.3962796798331377E-7</v>
      </c>
      <c r="O148" s="5">
        <f>SUM($N$41:N148)*0.1+$N$8</f>
        <v>3.7993991027109897E-5</v>
      </c>
      <c r="P148" s="5">
        <f>SUM($O$41:O148)+0</f>
        <v>3.8171150073183259E-3</v>
      </c>
      <c r="Q148" s="8">
        <f t="shared" si="17"/>
        <v>-3.3433490901717061E-6</v>
      </c>
      <c r="R148" s="5">
        <f>SUM($Q$41:Q148)*0.1+$T$8</f>
        <v>4.9445914913072764E-5</v>
      </c>
      <c r="S148" s="5">
        <f>SUM($R$41:R148)+0</f>
        <v>6.6340349085083098E-3</v>
      </c>
      <c r="T148">
        <f t="shared" si="29"/>
        <v>6.2357372104338539E-5</v>
      </c>
      <c r="U148">
        <f t="shared" si="30"/>
        <v>7.6538086039828323E-3</v>
      </c>
      <c r="W148" s="1"/>
    </row>
    <row r="149" spans="2:23" x14ac:dyDescent="0.2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-84.501218852390608</v>
      </c>
      <c r="F149">
        <f t="shared" si="21"/>
        <v>0</v>
      </c>
      <c r="G149">
        <f t="shared" si="22"/>
        <v>-912.61316360581668</v>
      </c>
      <c r="H149">
        <f t="shared" si="23"/>
        <v>4125.2961249419186</v>
      </c>
      <c r="I149" s="2">
        <f t="shared" si="24"/>
        <v>4225.0362016019963</v>
      </c>
      <c r="J149" s="46">
        <f t="shared" si="25"/>
        <v>391.20705570388935</v>
      </c>
      <c r="K149">
        <f t="shared" si="26"/>
        <v>10.506803066049427</v>
      </c>
      <c r="L149">
        <f t="shared" si="27"/>
        <v>3.040162924204123E-2</v>
      </c>
      <c r="M149" s="46">
        <f t="shared" si="28"/>
        <v>10.506935016736676</v>
      </c>
      <c r="N149" s="8">
        <f t="shared" si="16"/>
        <v>7.4654037889904565E-7</v>
      </c>
      <c r="O149" s="5">
        <f>SUM($N$41:N149)*0.1+$N$8</f>
        <v>3.8068645064999804E-5</v>
      </c>
      <c r="P149" s="5">
        <f>SUM($O$41:O149)+0</f>
        <v>3.8551836523833256E-3</v>
      </c>
      <c r="Q149" s="8">
        <f t="shared" si="17"/>
        <v>-3.3745953433508813E-6</v>
      </c>
      <c r="R149" s="5">
        <f>SUM($Q$41:Q149)*0.1+$T$8</f>
        <v>4.910845537873768E-5</v>
      </c>
      <c r="S149" s="5">
        <f>SUM($R$41:R149)+0</f>
        <v>6.6831433638870471E-3</v>
      </c>
      <c r="T149">
        <f t="shared" si="29"/>
        <v>6.2135836091344285E-5</v>
      </c>
      <c r="U149">
        <f t="shared" si="30"/>
        <v>7.71536429573297E-3</v>
      </c>
      <c r="W149" s="1"/>
    </row>
    <row r="150" spans="2:23" x14ac:dyDescent="0.2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-84.501218852390608</v>
      </c>
      <c r="F150">
        <f t="shared" si="21"/>
        <v>0</v>
      </c>
      <c r="G150">
        <f t="shared" si="22"/>
        <v>-921.06328549105569</v>
      </c>
      <c r="H150">
        <f t="shared" si="23"/>
        <v>4163.4933112839735</v>
      </c>
      <c r="I150" s="2">
        <f t="shared" si="24"/>
        <v>4264.1569071723852</v>
      </c>
      <c r="J150" s="46">
        <f t="shared" si="25"/>
        <v>391.20705570388935</v>
      </c>
      <c r="K150">
        <f t="shared" si="26"/>
        <v>10.60408827962396</v>
      </c>
      <c r="L150">
        <f t="shared" si="27"/>
        <v>3.040162924204123E-2</v>
      </c>
      <c r="M150" s="46">
        <f t="shared" si="28"/>
        <v>10.604219019769442</v>
      </c>
      <c r="N150" s="8">
        <f t="shared" si="16"/>
        <v>7.5345278981477753E-7</v>
      </c>
      <c r="O150" s="5">
        <f>SUM($N$41:N150)*0.1+$N$8</f>
        <v>3.8143990343981278E-5</v>
      </c>
      <c r="P150" s="5">
        <f>SUM($O$41:O150)+0</f>
        <v>3.893327642727307E-3</v>
      </c>
      <c r="Q150" s="8">
        <f t="shared" si="17"/>
        <v>-3.405841596530056E-6</v>
      </c>
      <c r="R150" s="5">
        <f>SUM($Q$41:Q150)*0.1+$T$8</f>
        <v>4.876787121908467E-5</v>
      </c>
      <c r="S150" s="5">
        <f>SUM($R$41:R150)+0</f>
        <v>6.7319112351061318E-3</v>
      </c>
      <c r="T150">
        <f t="shared" si="29"/>
        <v>6.1913401316701728E-5</v>
      </c>
      <c r="U150">
        <f t="shared" si="30"/>
        <v>7.7766721038611836E-3</v>
      </c>
      <c r="W150" s="1"/>
    </row>
    <row r="151" spans="2:23" x14ac:dyDescent="0.2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-84.501218852390608</v>
      </c>
      <c r="F151">
        <f t="shared" si="21"/>
        <v>0</v>
      </c>
      <c r="G151">
        <f t="shared" si="22"/>
        <v>-929.51340737629471</v>
      </c>
      <c r="H151">
        <f t="shared" si="23"/>
        <v>4201.6904976260275</v>
      </c>
      <c r="I151" s="2">
        <f t="shared" si="24"/>
        <v>4303.2776127427733</v>
      </c>
      <c r="J151" s="46">
        <f t="shared" si="25"/>
        <v>391.20705570388935</v>
      </c>
      <c r="K151">
        <f t="shared" si="26"/>
        <v>10.701373493198489</v>
      </c>
      <c r="L151">
        <f t="shared" si="27"/>
        <v>3.040162924204123E-2</v>
      </c>
      <c r="M151" s="46">
        <f t="shared" si="28"/>
        <v>10.701503044811647</v>
      </c>
      <c r="N151" s="8">
        <f t="shared" si="16"/>
        <v>7.6036520073050941E-7</v>
      </c>
      <c r="O151" s="5">
        <f>SUM($N$41:N151)*0.1+$N$8</f>
        <v>3.8220026864054333E-5</v>
      </c>
      <c r="P151" s="5">
        <f>SUM($O$41:O151)+0</f>
        <v>3.9315476695913612E-3</v>
      </c>
      <c r="Q151" s="8">
        <f t="shared" si="17"/>
        <v>-3.4370878497092304E-6</v>
      </c>
      <c r="R151" s="5">
        <f>SUM($Q$41:Q151)*0.1+$T$8</f>
        <v>4.8424162434113749E-5</v>
      </c>
      <c r="S151" s="5">
        <f>SUM($R$41:R151)+0</f>
        <v>6.7803353975402457E-3</v>
      </c>
      <c r="T151">
        <f t="shared" si="29"/>
        <v>6.1690112343344521E-5</v>
      </c>
      <c r="U151">
        <f t="shared" si="30"/>
        <v>7.8377302314768717E-3</v>
      </c>
      <c r="W151" s="1"/>
    </row>
    <row r="152" spans="2:23" x14ac:dyDescent="0.2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-84.501218852390608</v>
      </c>
      <c r="F152">
        <f t="shared" si="21"/>
        <v>0</v>
      </c>
      <c r="G152">
        <f t="shared" si="22"/>
        <v>-937.96352926153372</v>
      </c>
      <c r="H152">
        <f t="shared" si="23"/>
        <v>4239.8876839680825</v>
      </c>
      <c r="I152" s="2">
        <f t="shared" si="24"/>
        <v>4342.3983183131631</v>
      </c>
      <c r="J152" s="46">
        <f t="shared" si="25"/>
        <v>391.20705570388935</v>
      </c>
      <c r="K152">
        <f t="shared" si="26"/>
        <v>10.798658706773024</v>
      </c>
      <c r="L152">
        <f t="shared" si="27"/>
        <v>3.040162924204123E-2</v>
      </c>
      <c r="M152" s="46">
        <f t="shared" si="28"/>
        <v>10.798787091268471</v>
      </c>
      <c r="N152" s="8">
        <f t="shared" si="16"/>
        <v>7.6727761164624129E-7</v>
      </c>
      <c r="O152" s="5">
        <f>SUM($N$41:N152)*0.1+$N$8</f>
        <v>3.8296754625218955E-5</v>
      </c>
      <c r="P152" s="5">
        <f>SUM($O$41:O152)+0</f>
        <v>3.9698444242165804E-3</v>
      </c>
      <c r="Q152" s="8">
        <f t="shared" si="17"/>
        <v>-3.4683341028884051E-6</v>
      </c>
      <c r="R152" s="5">
        <f>SUM($Q$41:Q152)*0.1+$T$8</f>
        <v>4.807732902382491E-5</v>
      </c>
      <c r="S152" s="5">
        <f>SUM($R$41:R152)+0</f>
        <v>6.8284127265640709E-3</v>
      </c>
      <c r="T152">
        <f t="shared" si="29"/>
        <v>6.1466014844703792E-5</v>
      </c>
      <c r="U152">
        <f t="shared" si="30"/>
        <v>7.8985368972225266E-3</v>
      </c>
      <c r="W152" s="1"/>
    </row>
    <row r="153" spans="2:23" x14ac:dyDescent="0.2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-84.501218852390608</v>
      </c>
      <c r="F153">
        <f t="shared" si="21"/>
        <v>0</v>
      </c>
      <c r="G153">
        <f t="shared" si="22"/>
        <v>-946.41365114677285</v>
      </c>
      <c r="H153">
        <f t="shared" si="23"/>
        <v>4278.0848703101374</v>
      </c>
      <c r="I153" s="2">
        <f t="shared" si="24"/>
        <v>4381.5190238835521</v>
      </c>
      <c r="J153" s="46">
        <f t="shared" si="25"/>
        <v>391.20705570388935</v>
      </c>
      <c r="K153">
        <f t="shared" si="26"/>
        <v>10.895943920347555</v>
      </c>
      <c r="L153">
        <f t="shared" si="27"/>
        <v>3.040162924204123E-2</v>
      </c>
      <c r="M153" s="46">
        <f t="shared" si="28"/>
        <v>10.896071158566309</v>
      </c>
      <c r="N153" s="8">
        <f t="shared" si="16"/>
        <v>7.7419002256197327E-7</v>
      </c>
      <c r="O153" s="5">
        <f>SUM($N$41:N153)*0.1+$N$8</f>
        <v>3.8374173627475152E-5</v>
      </c>
      <c r="P153" s="5">
        <f>SUM($O$41:O153)+0</f>
        <v>4.0082185978440555E-3</v>
      </c>
      <c r="Q153" s="8">
        <f t="shared" si="17"/>
        <v>-3.4995803560675799E-6</v>
      </c>
      <c r="R153" s="5">
        <f>SUM($Q$41:Q153)*0.1+$T$8</f>
        <v>4.7727370988218152E-5</v>
      </c>
      <c r="S153" s="5">
        <f>SUM($R$41:R153)+0</f>
        <v>6.8761400975522894E-3</v>
      </c>
      <c r="T153">
        <f t="shared" si="29"/>
        <v>6.1241155631149032E-5</v>
      </c>
      <c r="U153">
        <f t="shared" si="30"/>
        <v>7.9590903355389406E-3</v>
      </c>
      <c r="W153" s="1"/>
    </row>
    <row r="154" spans="2:23" x14ac:dyDescent="0.2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-84.501218852390608</v>
      </c>
      <c r="F154">
        <f t="shared" si="21"/>
        <v>0</v>
      </c>
      <c r="G154">
        <f t="shared" si="22"/>
        <v>-954.86377303201186</v>
      </c>
      <c r="H154">
        <f t="shared" si="23"/>
        <v>4316.2820566521923</v>
      </c>
      <c r="I154" s="2">
        <f t="shared" si="24"/>
        <v>4420.6397294539411</v>
      </c>
      <c r="J154" s="46">
        <f t="shared" si="25"/>
        <v>391.20705570388935</v>
      </c>
      <c r="K154">
        <f t="shared" si="26"/>
        <v>10.993229133922087</v>
      </c>
      <c r="L154">
        <f t="shared" si="27"/>
        <v>3.040162924204123E-2</v>
      </c>
      <c r="M154" s="46">
        <f t="shared" si="28"/>
        <v>10.99335524615188</v>
      </c>
      <c r="N154" s="8">
        <f t="shared" si="16"/>
        <v>7.8110243347770515E-7</v>
      </c>
      <c r="O154" s="5">
        <f>SUM($N$41:N154)*0.1+$N$8</f>
        <v>3.8452283870822923E-5</v>
      </c>
      <c r="P154" s="5">
        <f>SUM($O$41:O154)+0</f>
        <v>4.0466708817148787E-3</v>
      </c>
      <c r="Q154" s="8">
        <f t="shared" si="17"/>
        <v>-3.5308266092467551E-6</v>
      </c>
      <c r="R154" s="5">
        <f>SUM($Q$41:Q154)*0.1+$T$8</f>
        <v>4.7374288327293475E-5</v>
      </c>
      <c r="S154" s="5">
        <f>SUM($R$41:R154)+0</f>
        <v>6.923514385879583E-3</v>
      </c>
      <c r="T154">
        <f t="shared" si="29"/>
        <v>6.1015582676885776E-5</v>
      </c>
      <c r="U154">
        <f t="shared" si="30"/>
        <v>8.0193887969346282E-3</v>
      </c>
      <c r="W154" s="1"/>
    </row>
    <row r="155" spans="2:23" x14ac:dyDescent="0.2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-84.501218852390608</v>
      </c>
      <c r="F155">
        <f t="shared" si="21"/>
        <v>0</v>
      </c>
      <c r="G155">
        <f t="shared" si="22"/>
        <v>-963.31389491725088</v>
      </c>
      <c r="H155">
        <f t="shared" si="23"/>
        <v>4354.4792429942472</v>
      </c>
      <c r="I155" s="2">
        <f t="shared" si="24"/>
        <v>4459.7604350243291</v>
      </c>
      <c r="J155" s="46">
        <f t="shared" si="25"/>
        <v>391.20705570388935</v>
      </c>
      <c r="K155">
        <f t="shared" si="26"/>
        <v>11.090514347496617</v>
      </c>
      <c r="L155">
        <f t="shared" si="27"/>
        <v>3.040162924204123E-2</v>
      </c>
      <c r="M155" s="46">
        <f t="shared" si="28"/>
        <v>11.090639353491305</v>
      </c>
      <c r="N155" s="8">
        <f t="shared" si="16"/>
        <v>7.8801484439343703E-7</v>
      </c>
      <c r="O155" s="5">
        <f>SUM($N$41:N155)*0.1+$N$8</f>
        <v>3.8531085355262267E-5</v>
      </c>
      <c r="P155" s="5">
        <f>SUM($O$41:O155)+0</f>
        <v>4.0852019670701411E-3</v>
      </c>
      <c r="Q155" s="8">
        <f t="shared" si="17"/>
        <v>-3.5620728624259299E-6</v>
      </c>
      <c r="R155" s="5">
        <f>SUM($Q$41:Q155)*0.1+$T$8</f>
        <v>4.701808104105088E-5</v>
      </c>
      <c r="S155" s="5">
        <f>SUM($R$41:R155)+0</f>
        <v>6.9705324669206339E-3</v>
      </c>
      <c r="T155">
        <f t="shared" si="29"/>
        <v>6.0789345147298095E-5</v>
      </c>
      <c r="U155">
        <f t="shared" si="30"/>
        <v>8.0794305482594763E-3</v>
      </c>
      <c r="W155" s="1"/>
    </row>
    <row r="156" spans="2:23" x14ac:dyDescent="0.2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-84.501218852390608</v>
      </c>
      <c r="F156">
        <f t="shared" si="21"/>
        <v>0</v>
      </c>
      <c r="G156">
        <f t="shared" si="22"/>
        <v>-971.76401680248989</v>
      </c>
      <c r="H156">
        <f t="shared" si="23"/>
        <v>4392.6764293363021</v>
      </c>
      <c r="I156" s="2">
        <f t="shared" si="24"/>
        <v>4498.8811405947181</v>
      </c>
      <c r="J156" s="46">
        <f t="shared" si="25"/>
        <v>391.20705570388935</v>
      </c>
      <c r="K156">
        <f t="shared" si="26"/>
        <v>11.187799561071149</v>
      </c>
      <c r="L156">
        <f t="shared" si="27"/>
        <v>3.040162924204123E-2</v>
      </c>
      <c r="M156" s="46">
        <f t="shared" si="28"/>
        <v>11.18792348006928</v>
      </c>
      <c r="N156" s="8">
        <f t="shared" si="16"/>
        <v>7.9492725530916891E-7</v>
      </c>
      <c r="O156" s="5">
        <f>SUM($N$41:N156)*0.1+$N$8</f>
        <v>3.8610578080793186E-5</v>
      </c>
      <c r="P156" s="5">
        <f>SUM($O$41:O156)+0</f>
        <v>4.1238125451509341E-3</v>
      </c>
      <c r="Q156" s="8">
        <f t="shared" si="17"/>
        <v>-3.593319115605105E-6</v>
      </c>
      <c r="R156" s="5">
        <f>SUM($Q$41:Q156)*0.1+$T$8</f>
        <v>4.6658749129490374E-5</v>
      </c>
      <c r="S156" s="5">
        <f>SUM($R$41:R156)+0</f>
        <v>7.0171912160501239E-3</v>
      </c>
      <c r="T156">
        <f t="shared" si="29"/>
        <v>6.0562493426722001E-5</v>
      </c>
      <c r="U156">
        <f t="shared" si="30"/>
        <v>8.1392138729827739E-3</v>
      </c>
      <c r="W156" s="1"/>
    </row>
    <row r="157" spans="2:23" x14ac:dyDescent="0.2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-84.501218852390608</v>
      </c>
      <c r="F157">
        <f t="shared" si="21"/>
        <v>0</v>
      </c>
      <c r="G157">
        <f t="shared" si="22"/>
        <v>-980.21413868772891</v>
      </c>
      <c r="H157">
        <f t="shared" si="23"/>
        <v>4430.8736156783561</v>
      </c>
      <c r="I157" s="2">
        <f t="shared" si="24"/>
        <v>4538.0018461651061</v>
      </c>
      <c r="J157" s="46">
        <f t="shared" si="25"/>
        <v>391.20705570388935</v>
      </c>
      <c r="K157">
        <f t="shared" si="26"/>
        <v>11.285084774645679</v>
      </c>
      <c r="L157">
        <f t="shared" si="27"/>
        <v>3.040162924204123E-2</v>
      </c>
      <c r="M157" s="46">
        <f t="shared" si="28"/>
        <v>11.285207625388264</v>
      </c>
      <c r="N157" s="8">
        <f t="shared" si="16"/>
        <v>8.0183966622490079E-7</v>
      </c>
      <c r="O157" s="5">
        <f>SUM($N$41:N157)*0.1+$N$8</f>
        <v>3.8690762047415673E-5</v>
      </c>
      <c r="P157" s="5">
        <f>SUM($O$41:O157)+0</f>
        <v>4.1625033071983498E-3</v>
      </c>
      <c r="Q157" s="8">
        <f t="shared" si="17"/>
        <v>-3.624565368784279E-6</v>
      </c>
      <c r="R157" s="5">
        <f>SUM($Q$41:Q157)*0.1+$T$8</f>
        <v>4.6296292592611942E-5</v>
      </c>
      <c r="S157" s="5">
        <f>SUM($R$41:R157)+0</f>
        <v>7.0634875086427358E-3</v>
      </c>
      <c r="T157">
        <f t="shared" si="29"/>
        <v>6.0335079146633065E-5</v>
      </c>
      <c r="U157">
        <f t="shared" si="30"/>
        <v>8.1987370714756529E-3</v>
      </c>
      <c r="W157" s="1"/>
    </row>
    <row r="158" spans="2:23" x14ac:dyDescent="0.2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-84.501218852390608</v>
      </c>
      <c r="F158">
        <f t="shared" si="21"/>
        <v>0</v>
      </c>
      <c r="G158">
        <f t="shared" si="22"/>
        <v>-988.66426057296792</v>
      </c>
      <c r="H158">
        <f t="shared" si="23"/>
        <v>4469.0708020204111</v>
      </c>
      <c r="I158" s="2">
        <f t="shared" si="24"/>
        <v>4577.1225517354951</v>
      </c>
      <c r="J158" s="46">
        <f t="shared" si="25"/>
        <v>391.20705570388935</v>
      </c>
      <c r="K158">
        <f t="shared" si="26"/>
        <v>11.382369988220212</v>
      </c>
      <c r="L158">
        <f t="shared" si="27"/>
        <v>3.040162924204123E-2</v>
      </c>
      <c r="M158" s="46">
        <f t="shared" si="28"/>
        <v>11.382491788967736</v>
      </c>
      <c r="N158" s="8">
        <f t="shared" si="16"/>
        <v>8.0875207714063267E-7</v>
      </c>
      <c r="O158" s="5">
        <f>SUM($N$41:N158)*0.1+$N$8</f>
        <v>3.877163725512974E-5</v>
      </c>
      <c r="P158" s="5">
        <f>SUM($O$41:O158)+0</f>
        <v>4.2012749444534795E-3</v>
      </c>
      <c r="Q158" s="8">
        <f t="shared" si="17"/>
        <v>-3.6558116219634537E-6</v>
      </c>
      <c r="R158" s="5">
        <f>SUM($Q$41:Q158)*0.1+$T$8</f>
        <v>4.5930711430415598E-5</v>
      </c>
      <c r="S158" s="5">
        <f>SUM($R$41:R158)+0</f>
        <v>7.1094182200731517E-3</v>
      </c>
      <c r="T158">
        <f t="shared" si="29"/>
        <v>6.0107155214229482E-5</v>
      </c>
      <c r="U158">
        <f t="shared" si="30"/>
        <v>8.2579984612980335E-3</v>
      </c>
      <c r="W158" s="1"/>
    </row>
    <row r="159" spans="2:23" x14ac:dyDescent="0.2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-84.501218852390608</v>
      </c>
      <c r="F159">
        <f t="shared" si="21"/>
        <v>0</v>
      </c>
      <c r="G159">
        <f t="shared" si="22"/>
        <v>-997.11438245820693</v>
      </c>
      <c r="H159">
        <f t="shared" si="23"/>
        <v>4507.267988362466</v>
      </c>
      <c r="I159" s="2">
        <f t="shared" si="24"/>
        <v>4616.243257305885</v>
      </c>
      <c r="J159" s="46">
        <f t="shared" si="25"/>
        <v>391.20705570388935</v>
      </c>
      <c r="K159">
        <f t="shared" si="26"/>
        <v>11.479655201794746</v>
      </c>
      <c r="L159">
        <f t="shared" si="27"/>
        <v>3.040162924204123E-2</v>
      </c>
      <c r="M159" s="46">
        <f t="shared" si="28"/>
        <v>11.47977597034345</v>
      </c>
      <c r="N159" s="8">
        <f t="shared" si="16"/>
        <v>8.1566448805636455E-7</v>
      </c>
      <c r="O159" s="5">
        <f>SUM($N$41:N159)*0.1+$N$8</f>
        <v>3.8853203703935375E-5</v>
      </c>
      <c r="P159" s="5">
        <f>SUM($O$41:O159)+0</f>
        <v>4.2401281481574144E-3</v>
      </c>
      <c r="Q159" s="8">
        <f t="shared" si="17"/>
        <v>-3.6870578751426289E-6</v>
      </c>
      <c r="R159" s="5">
        <f>SUM($Q$41:Q159)*0.1+$T$8</f>
        <v>4.5562005642901336E-5</v>
      </c>
      <c r="S159" s="5">
        <f>SUM($R$41:R159)+0</f>
        <v>7.1549802257160526E-3</v>
      </c>
      <c r="T159">
        <f t="shared" si="29"/>
        <v>5.9878775841388664E-5</v>
      </c>
      <c r="U159">
        <f t="shared" si="30"/>
        <v>8.3169963774901677E-3</v>
      </c>
      <c r="W159" s="1"/>
    </row>
    <row r="160" spans="2:23" x14ac:dyDescent="0.2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-84.501218852390608</v>
      </c>
      <c r="F160">
        <f t="shared" si="21"/>
        <v>0</v>
      </c>
      <c r="G160">
        <f t="shared" si="22"/>
        <v>-1005.5645043434461</v>
      </c>
      <c r="H160">
        <f t="shared" si="23"/>
        <v>4545.4651747045209</v>
      </c>
      <c r="I160" s="2">
        <f t="shared" si="24"/>
        <v>4655.363962876273</v>
      </c>
      <c r="J160" s="46">
        <f t="shared" si="25"/>
        <v>391.20705570388935</v>
      </c>
      <c r="K160">
        <f t="shared" si="26"/>
        <v>11.576940415369275</v>
      </c>
      <c r="L160">
        <f t="shared" si="27"/>
        <v>3.040162924204123E-2</v>
      </c>
      <c r="M160" s="46">
        <f t="shared" si="28"/>
        <v>11.577060169066767</v>
      </c>
      <c r="N160" s="8">
        <f t="shared" si="16"/>
        <v>8.2257689897209654E-7</v>
      </c>
      <c r="O160" s="5">
        <f>SUM($N$41:N160)*0.1+$N$8</f>
        <v>3.8935461393832584E-5</v>
      </c>
      <c r="P160" s="5">
        <f>SUM($O$41:O160)+0</f>
        <v>4.2790636095512468E-3</v>
      </c>
      <c r="Q160" s="8">
        <f t="shared" si="17"/>
        <v>-3.7183041283218037E-6</v>
      </c>
      <c r="R160" s="5">
        <f>SUM($Q$41:Q160)*0.1+$T$8</f>
        <v>4.5190175230069156E-5</v>
      </c>
      <c r="S160" s="5">
        <f>SUM($R$41:R160)+0</f>
        <v>7.2001704009461215E-3</v>
      </c>
      <c r="T160">
        <f t="shared" si="29"/>
        <v>5.9649996573972939E-5</v>
      </c>
      <c r="U160">
        <f t="shared" si="30"/>
        <v>8.3757291728688548E-3</v>
      </c>
      <c r="W160" s="1"/>
    </row>
    <row r="161" spans="2:23" x14ac:dyDescent="0.2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-84.501218852390608</v>
      </c>
      <c r="F161">
        <f t="shared" si="21"/>
        <v>0</v>
      </c>
      <c r="G161">
        <f t="shared" si="22"/>
        <v>-1014.0146262286851</v>
      </c>
      <c r="H161">
        <f t="shared" si="23"/>
        <v>4583.6623610465758</v>
      </c>
      <c r="I161" s="2">
        <f t="shared" si="24"/>
        <v>4694.484668446662</v>
      </c>
      <c r="J161" s="46">
        <f t="shared" si="25"/>
        <v>391.20705570388935</v>
      </c>
      <c r="K161">
        <f t="shared" si="26"/>
        <v>11.674225628943807</v>
      </c>
      <c r="L161">
        <f t="shared" si="27"/>
        <v>3.040162924204123E-2</v>
      </c>
      <c r="M161" s="46">
        <f t="shared" si="28"/>
        <v>11.674344384704014</v>
      </c>
      <c r="N161" s="8">
        <f t="shared" si="16"/>
        <v>8.2948930988782842E-7</v>
      </c>
      <c r="O161" s="5">
        <f>SUM($N$41:N161)*0.1+$N$8</f>
        <v>3.9018410324821367E-5</v>
      </c>
      <c r="P161" s="5">
        <f>SUM($O$41:O161)+0</f>
        <v>4.3180820198760678E-3</v>
      </c>
      <c r="Q161" s="8">
        <f t="shared" si="17"/>
        <v>-3.7495503815009789E-6</v>
      </c>
      <c r="R161" s="5">
        <f>SUM($Q$41:Q161)*0.1+$T$8</f>
        <v>4.4815220191919057E-5</v>
      </c>
      <c r="S161" s="5">
        <f>SUM($R$41:R161)+0</f>
        <v>7.2449856211380401E-3</v>
      </c>
      <c r="T161">
        <f t="shared" si="29"/>
        <v>5.9420874321456398E-5</v>
      </c>
      <c r="U161">
        <f t="shared" si="30"/>
        <v>8.4341952183284181E-3</v>
      </c>
      <c r="W161" s="1"/>
    </row>
    <row r="162" spans="2:23" x14ac:dyDescent="0.2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-84.501218852390608</v>
      </c>
      <c r="F162">
        <f t="shared" si="21"/>
        <v>0</v>
      </c>
      <c r="G162">
        <f t="shared" si="22"/>
        <v>-1022.4647481139241</v>
      </c>
      <c r="H162">
        <f t="shared" si="23"/>
        <v>4621.8595473886298</v>
      </c>
      <c r="I162" s="2">
        <f t="shared" si="24"/>
        <v>4733.6053740170501</v>
      </c>
      <c r="J162" s="46">
        <f t="shared" si="25"/>
        <v>391.20705570388935</v>
      </c>
      <c r="K162">
        <f t="shared" si="26"/>
        <v>11.771510842518337</v>
      </c>
      <c r="L162">
        <f t="shared" si="27"/>
        <v>3.040162924204123E-2</v>
      </c>
      <c r="M162" s="46">
        <f t="shared" si="28"/>
        <v>11.771628616835841</v>
      </c>
      <c r="N162" s="8">
        <f t="shared" si="16"/>
        <v>8.364017208035603E-7</v>
      </c>
      <c r="O162" s="5">
        <f>SUM($N$41:N162)*0.1+$N$8</f>
        <v>3.9102050496901724E-5</v>
      </c>
      <c r="P162" s="5">
        <f>SUM($O$41:O162)+0</f>
        <v>4.3571840703729697E-3</v>
      </c>
      <c r="Q162" s="8">
        <f t="shared" si="17"/>
        <v>-3.7807966346801528E-6</v>
      </c>
      <c r="R162" s="5">
        <f>SUM($Q$41:Q162)*0.1+$T$8</f>
        <v>4.443714052845104E-5</v>
      </c>
      <c r="S162" s="5">
        <f>SUM($R$41:R162)+0</f>
        <v>7.2894227616664914E-3</v>
      </c>
      <c r="T162">
        <f t="shared" si="29"/>
        <v>5.9191467386841818E-5</v>
      </c>
      <c r="U162">
        <f t="shared" si="30"/>
        <v>8.4923929031465277E-3</v>
      </c>
      <c r="W162" s="1"/>
    </row>
    <row r="163" spans="2:23" x14ac:dyDescent="0.2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-84.501218852390608</v>
      </c>
      <c r="F163">
        <f t="shared" si="21"/>
        <v>0</v>
      </c>
      <c r="G163">
        <f t="shared" si="22"/>
        <v>-1030.9148699991631</v>
      </c>
      <c r="H163">
        <f t="shared" si="23"/>
        <v>4660.0567337306848</v>
      </c>
      <c r="I163" s="2">
        <f t="shared" si="24"/>
        <v>4772.7260795874399</v>
      </c>
      <c r="J163" s="46">
        <f t="shared" si="25"/>
        <v>391.20705570388935</v>
      </c>
      <c r="K163">
        <f t="shared" si="26"/>
        <v>11.86879605609287</v>
      </c>
      <c r="L163">
        <f t="shared" si="27"/>
        <v>3.040162924204123E-2</v>
      </c>
      <c r="M163" s="46">
        <f t="shared" si="28"/>
        <v>11.868912865056656</v>
      </c>
      <c r="N163" s="8">
        <f t="shared" si="16"/>
        <v>8.4331413171929218E-7</v>
      </c>
      <c r="O163" s="5">
        <f>SUM($N$41:N163)*0.1+$N$8</f>
        <v>3.9186381910073648E-5</v>
      </c>
      <c r="P163" s="5">
        <f>SUM($O$41:O163)+0</f>
        <v>4.3963704522830436E-3</v>
      </c>
      <c r="Q163" s="8">
        <f t="shared" si="17"/>
        <v>-3.812042887859328E-6</v>
      </c>
      <c r="R163" s="5">
        <f>SUM($Q$41:Q163)*0.1+$T$8</f>
        <v>4.4055936239665111E-5</v>
      </c>
      <c r="S163" s="5">
        <f>SUM($R$41:R163)+0</f>
        <v>7.3334786979061565E-3</v>
      </c>
      <c r="T163">
        <f t="shared" si="29"/>
        <v>5.8961835496832899E-5</v>
      </c>
      <c r="U163">
        <f t="shared" si="30"/>
        <v>8.5503206352949591E-3</v>
      </c>
      <c r="W163" s="1"/>
    </row>
    <row r="164" spans="2:23" x14ac:dyDescent="0.2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-84.501218852390608</v>
      </c>
      <c r="F164">
        <f t="shared" si="21"/>
        <v>0</v>
      </c>
      <c r="G164">
        <f t="shared" si="22"/>
        <v>-1039.3649918844021</v>
      </c>
      <c r="H164">
        <f t="shared" si="23"/>
        <v>4698.2539200727397</v>
      </c>
      <c r="I164" s="2">
        <f t="shared" si="24"/>
        <v>4811.846785157828</v>
      </c>
      <c r="J164" s="46">
        <f t="shared" si="25"/>
        <v>391.20705570388935</v>
      </c>
      <c r="K164">
        <f t="shared" si="26"/>
        <v>11.9660812696674</v>
      </c>
      <c r="L164">
        <f t="shared" si="27"/>
        <v>3.040162924204123E-2</v>
      </c>
      <c r="M164" s="46">
        <f t="shared" si="28"/>
        <v>11.966197128974047</v>
      </c>
      <c r="N164" s="8">
        <f t="shared" si="16"/>
        <v>8.5022654263502406E-7</v>
      </c>
      <c r="O164" s="5">
        <f>SUM($N$41:N164)*0.1+$N$8</f>
        <v>3.9271404564337154E-5</v>
      </c>
      <c r="P164" s="5">
        <f>SUM($O$41:O164)+0</f>
        <v>4.435641856847381E-3</v>
      </c>
      <c r="Q164" s="8">
        <f t="shared" si="17"/>
        <v>-3.8432891410385023E-6</v>
      </c>
      <c r="R164" s="5">
        <f>SUM($Q$41:Q164)*0.1+$T$8</f>
        <v>4.3671607325561257E-5</v>
      </c>
      <c r="S164" s="5">
        <f>SUM($R$41:R164)+0</f>
        <v>7.3771503052317174E-3</v>
      </c>
      <c r="T164">
        <f t="shared" si="29"/>
        <v>5.8732039832223233E-5</v>
      </c>
      <c r="U164">
        <f t="shared" si="30"/>
        <v>8.6079768417553788E-3</v>
      </c>
      <c r="W164" s="1"/>
    </row>
    <row r="165" spans="2:23" x14ac:dyDescent="0.2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-84.501218852390608</v>
      </c>
      <c r="F165">
        <f t="shared" si="21"/>
        <v>0</v>
      </c>
      <c r="G165">
        <f t="shared" si="22"/>
        <v>-1047.8151137696411</v>
      </c>
      <c r="H165">
        <f t="shared" si="23"/>
        <v>4736.4511064147946</v>
      </c>
      <c r="I165" s="2">
        <f t="shared" si="24"/>
        <v>4850.9674907282169</v>
      </c>
      <c r="J165" s="46">
        <f t="shared" si="25"/>
        <v>391.20705570388935</v>
      </c>
      <c r="K165">
        <f t="shared" si="26"/>
        <v>12.063366483241934</v>
      </c>
      <c r="L165">
        <f t="shared" si="27"/>
        <v>3.040162924204123E-2</v>
      </c>
      <c r="M165" s="46">
        <f t="shared" si="28"/>
        <v>12.06348140820827</v>
      </c>
      <c r="N165" s="8">
        <f t="shared" si="16"/>
        <v>8.5713895355075593E-7</v>
      </c>
      <c r="O165" s="5">
        <f>SUM($N$41:N165)*0.1+$N$8</f>
        <v>3.9357118459692233E-5</v>
      </c>
      <c r="P165" s="5">
        <f>SUM($O$41:O165)+0</f>
        <v>4.4749989753070729E-3</v>
      </c>
      <c r="Q165" s="8">
        <f t="shared" si="17"/>
        <v>-3.8745353942176775E-6</v>
      </c>
      <c r="R165" s="5">
        <f>SUM($Q$41:Q165)*0.1+$T$8</f>
        <v>4.3284153786139491E-5</v>
      </c>
      <c r="S165" s="5">
        <f>SUM($R$41:R165)+0</f>
        <v>7.4204344590178568E-3</v>
      </c>
      <c r="T165">
        <f t="shared" si="29"/>
        <v>5.8502143058459152E-5</v>
      </c>
      <c r="U165">
        <f t="shared" si="30"/>
        <v>8.6653599688402434E-3</v>
      </c>
      <c r="W165" s="1"/>
    </row>
    <row r="166" spans="2:23" x14ac:dyDescent="0.2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-84.501218852390608</v>
      </c>
      <c r="F166">
        <f t="shared" si="21"/>
        <v>0</v>
      </c>
      <c r="G166">
        <f t="shared" si="22"/>
        <v>-1056.2652356548801</v>
      </c>
      <c r="H166">
        <f t="shared" si="23"/>
        <v>4774.6482927568495</v>
      </c>
      <c r="I166" s="2">
        <f t="shared" si="24"/>
        <v>4890.0881962986059</v>
      </c>
      <c r="J166" s="46">
        <f t="shared" si="25"/>
        <v>391.20705570388935</v>
      </c>
      <c r="K166">
        <f t="shared" si="26"/>
        <v>12.160651696816466</v>
      </c>
      <c r="L166">
        <f t="shared" si="27"/>
        <v>3.040162924204123E-2</v>
      </c>
      <c r="M166" s="46">
        <f t="shared" si="28"/>
        <v>12.160765702391725</v>
      </c>
      <c r="N166" s="8">
        <f t="shared" si="16"/>
        <v>8.6405136446648781E-7</v>
      </c>
      <c r="O166" s="5">
        <f>SUM($N$41:N166)*0.1+$N$8</f>
        <v>3.944352359613888E-5</v>
      </c>
      <c r="P166" s="5">
        <f>SUM($O$41:O166)+0</f>
        <v>4.5144424989032117E-3</v>
      </c>
      <c r="Q166" s="8">
        <f t="shared" si="17"/>
        <v>-3.9057816473968527E-6</v>
      </c>
      <c r="R166" s="5">
        <f>SUM($Q$41:Q166)*0.1+$T$8</f>
        <v>4.2893575621399813E-5</v>
      </c>
      <c r="S166" s="5">
        <f>SUM($R$41:R166)+0</f>
        <v>7.4633280346392567E-3</v>
      </c>
      <c r="T166">
        <f t="shared" si="29"/>
        <v>5.8272209356329616E-5</v>
      </c>
      <c r="U166">
        <f t="shared" si="30"/>
        <v>8.7224684825189108E-3</v>
      </c>
      <c r="W166" s="1"/>
    </row>
    <row r="167" spans="2:23" x14ac:dyDescent="0.2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-84.501218852390608</v>
      </c>
      <c r="F167">
        <f t="shared" si="21"/>
        <v>0</v>
      </c>
      <c r="G167">
        <f t="shared" si="22"/>
        <v>-1064.7153575401192</v>
      </c>
      <c r="H167">
        <f t="shared" si="23"/>
        <v>4812.8454790989035</v>
      </c>
      <c r="I167" s="2">
        <f t="shared" si="24"/>
        <v>4929.2089018689949</v>
      </c>
      <c r="J167" s="46">
        <f t="shared" si="25"/>
        <v>391.20705570388935</v>
      </c>
      <c r="K167">
        <f t="shared" si="26"/>
        <v>12.257936910390997</v>
      </c>
      <c r="L167">
        <f t="shared" si="27"/>
        <v>3.040162924204123E-2</v>
      </c>
      <c r="M167" s="46">
        <f t="shared" si="28"/>
        <v>12.258050011168486</v>
      </c>
      <c r="N167" s="8">
        <f t="shared" si="16"/>
        <v>8.7096377538221969E-7</v>
      </c>
      <c r="O167" s="5">
        <f>SUM($N$41:N167)*0.1+$N$8</f>
        <v>3.9530619973677101E-5</v>
      </c>
      <c r="P167" s="5">
        <f>SUM($O$41:O167)+0</f>
        <v>4.5539731188768886E-3</v>
      </c>
      <c r="Q167" s="8">
        <f t="shared" si="17"/>
        <v>-3.937027900576027E-6</v>
      </c>
      <c r="R167" s="5">
        <f>SUM($Q$41:Q167)*0.1+$T$8</f>
        <v>4.249987283134221E-5</v>
      </c>
      <c r="S167" s="5">
        <f>SUM($R$41:R167)+0</f>
        <v>7.5058279074705992E-3</v>
      </c>
      <c r="T167">
        <f t="shared" si="29"/>
        <v>5.8042304452731185E-5</v>
      </c>
      <c r="U167">
        <f t="shared" si="30"/>
        <v>8.779300868749047E-3</v>
      </c>
      <c r="W167" s="1"/>
    </row>
    <row r="168" spans="2:23" x14ac:dyDescent="0.2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-84.501218852390608</v>
      </c>
      <c r="F168">
        <f t="shared" si="21"/>
        <v>0</v>
      </c>
      <c r="G168">
        <f t="shared" si="22"/>
        <v>-1073.1654794253582</v>
      </c>
      <c r="H168">
        <f t="shared" si="23"/>
        <v>4851.0426654409584</v>
      </c>
      <c r="I168" s="2">
        <f t="shared" si="24"/>
        <v>4968.3296074393829</v>
      </c>
      <c r="J168" s="46">
        <f t="shared" si="25"/>
        <v>391.20705570388935</v>
      </c>
      <c r="K168">
        <f t="shared" si="26"/>
        <v>12.355222123965527</v>
      </c>
      <c r="L168">
        <f t="shared" si="27"/>
        <v>3.040162924204123E-2</v>
      </c>
      <c r="M168" s="46">
        <f t="shared" si="28"/>
        <v>12.355334334193833</v>
      </c>
      <c r="N168" s="8">
        <f t="shared" si="16"/>
        <v>8.7787618629795157E-7</v>
      </c>
      <c r="O168" s="5">
        <f>SUM($N$41:N168)*0.1+$N$8</f>
        <v>3.9618407592306897E-5</v>
      </c>
      <c r="P168" s="5">
        <f>SUM($O$41:O168)+0</f>
        <v>4.5935915264691957E-3</v>
      </c>
      <c r="Q168" s="8">
        <f t="shared" si="17"/>
        <v>-3.9682741537552014E-6</v>
      </c>
      <c r="R168" s="5">
        <f>SUM($Q$41:Q168)*0.1+$T$8</f>
        <v>4.2103045415966682E-5</v>
      </c>
      <c r="S168" s="5">
        <f>SUM($R$41:R168)+0</f>
        <v>7.5479309528865661E-3</v>
      </c>
      <c r="T168">
        <f t="shared" si="29"/>
        <v>5.7812495651451632E-5</v>
      </c>
      <c r="U168">
        <f t="shared" si="30"/>
        <v>8.8358556338134393E-3</v>
      </c>
      <c r="W168" s="1"/>
    </row>
    <row r="169" spans="2:23" x14ac:dyDescent="0.2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-84.501218852390608</v>
      </c>
      <c r="F169">
        <f t="shared" si="21"/>
        <v>0</v>
      </c>
      <c r="G169">
        <f t="shared" si="22"/>
        <v>-1081.6156013105972</v>
      </c>
      <c r="H169">
        <f t="shared" si="23"/>
        <v>4889.2398517830134</v>
      </c>
      <c r="I169" s="2">
        <f t="shared" si="24"/>
        <v>5007.4503130097719</v>
      </c>
      <c r="J169" s="46">
        <f t="shared" si="25"/>
        <v>391.20705570388935</v>
      </c>
      <c r="K169">
        <f t="shared" si="26"/>
        <v>12.452507337540059</v>
      </c>
      <c r="L169">
        <f t="shared" si="27"/>
        <v>3.040162924204123E-2</v>
      </c>
      <c r="M169" s="46">
        <f t="shared" si="28"/>
        <v>12.452618671133825</v>
      </c>
      <c r="N169" s="8">
        <f t="shared" ref="N169:N232" si="32">-G169/($G$18*$B$31)</f>
        <v>8.8478859721368345E-7</v>
      </c>
      <c r="O169" s="5">
        <f>SUM($N$41:N169)*0.1+$N$8</f>
        <v>3.9706886452028266E-5</v>
      </c>
      <c r="P169" s="5">
        <f>SUM($O$41:O169)+0</f>
        <v>4.6332984129212242E-3</v>
      </c>
      <c r="Q169" s="8">
        <f t="shared" ref="Q169:Q232" si="33">-H169/($G$18*$B$31)</f>
        <v>-3.9995204069343766E-6</v>
      </c>
      <c r="R169" s="5">
        <f>SUM($Q$41:Q169)*0.1+$T$8</f>
        <v>4.1703093375273243E-5</v>
      </c>
      <c r="S169" s="5">
        <f>SUM($R$41:R169)+0</f>
        <v>7.5896340462618395E-3</v>
      </c>
      <c r="T169">
        <f t="shared" si="29"/>
        <v>5.7582851863910187E-5</v>
      </c>
      <c r="U169">
        <f t="shared" si="30"/>
        <v>8.8921313046622964E-3</v>
      </c>
      <c r="W169" s="1"/>
    </row>
    <row r="170" spans="2:23" x14ac:dyDescent="0.2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-84.501218852390608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-1090.0657231958364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5046.5710185801609</v>
      </c>
      <c r="J170" s="46">
        <f t="shared" ref="J170:J233" si="41">SQRT(D170*D170+E170*E170)</f>
        <v>391.20705570388935</v>
      </c>
      <c r="K170">
        <f t="shared" ref="K170:K233" si="42">32*I170/(PI()*$G$11^3)</f>
        <v>12.54979255111459</v>
      </c>
      <c r="L170">
        <f t="shared" ref="L170:L233" si="43">16*J170/(PI()*$G$11^4)</f>
        <v>3.040162924204123E-2</v>
      </c>
      <c r="M170" s="46">
        <f t="shared" ref="M170:M233" si="44">SQRT(K170^2+3*L170^2)</f>
        <v>12.549903021664868</v>
      </c>
      <c r="N170" s="8">
        <f t="shared" si="32"/>
        <v>8.9170100812941554E-7</v>
      </c>
      <c r="O170" s="5">
        <f>SUM($N$41:N170)*0.1+$N$8</f>
        <v>3.9796056552841203E-5</v>
      </c>
      <c r="P170" s="5">
        <f>SUM($O$41:O170)+0</f>
        <v>4.6730944694740656E-3</v>
      </c>
      <c r="Q170" s="8">
        <f t="shared" si="33"/>
        <v>-4.0307666601135517E-6</v>
      </c>
      <c r="R170" s="5">
        <f>SUM($Q$41:Q170)*0.1+$T$8</f>
        <v>4.1300016709261891E-5</v>
      </c>
      <c r="S170" s="5">
        <f>SUM($R$41:R170)+0</f>
        <v>7.6309340629711012E-3</v>
      </c>
      <c r="T170">
        <f t="shared" ref="T170:T233" si="45">SQRT(SUMSQ(O170,R170))</f>
        <v>5.7353443639787197E-5</v>
      </c>
      <c r="U170">
        <f t="shared" ref="U170:U233" si="46">SQRT(SUMSQ(S170,P170))</f>
        <v>8.9481264292611412E-3</v>
      </c>
      <c r="W170" s="1"/>
    </row>
    <row r="171" spans="2:23" x14ac:dyDescent="0.2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-84.501218852390608</v>
      </c>
      <c r="F171">
        <f t="shared" si="37"/>
        <v>0</v>
      </c>
      <c r="G171">
        <f t="shared" si="38"/>
        <v>-1098.5158450810754</v>
      </c>
      <c r="H171">
        <f t="shared" si="39"/>
        <v>4965.6342244671232</v>
      </c>
      <c r="I171" s="2">
        <f t="shared" si="40"/>
        <v>5085.6917241505507</v>
      </c>
      <c r="J171" s="46">
        <f t="shared" si="41"/>
        <v>391.20705570388935</v>
      </c>
      <c r="K171">
        <f t="shared" si="42"/>
        <v>12.647077764689126</v>
      </c>
      <c r="L171">
        <f t="shared" si="43"/>
        <v>3.040162924204123E-2</v>
      </c>
      <c r="M171" s="46">
        <f t="shared" si="44"/>
        <v>12.647187385473334</v>
      </c>
      <c r="N171" s="8">
        <f t="shared" si="32"/>
        <v>8.9861341904514742E-7</v>
      </c>
      <c r="O171" s="5">
        <f>SUM($N$41:N171)*0.1+$N$8</f>
        <v>3.9885917894745721E-5</v>
      </c>
      <c r="P171" s="5">
        <f>SUM($O$41:O171)+0</f>
        <v>4.7129803873688109E-3</v>
      </c>
      <c r="Q171" s="8">
        <f t="shared" si="33"/>
        <v>-4.0620129132927261E-6</v>
      </c>
      <c r="R171" s="5">
        <f>SUM($Q$41:Q171)*0.1+$T$8</f>
        <v>4.0893815417932615E-5</v>
      </c>
      <c r="S171" s="5">
        <f>SUM($R$41:R171)+0</f>
        <v>7.6718278783890342E-3</v>
      </c>
      <c r="T171">
        <f t="shared" si="45"/>
        <v>5.7124343197470027E-5</v>
      </c>
      <c r="U171">
        <f t="shared" si="46"/>
        <v>9.0038395769443964E-3</v>
      </c>
      <c r="W171" s="1"/>
    </row>
    <row r="172" spans="2:23" x14ac:dyDescent="0.2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-84.501218852390608</v>
      </c>
      <c r="F172">
        <f t="shared" si="37"/>
        <v>0</v>
      </c>
      <c r="G172">
        <f t="shared" si="38"/>
        <v>-1106.9659669663145</v>
      </c>
      <c r="H172">
        <f t="shared" si="39"/>
        <v>5003.8314108091772</v>
      </c>
      <c r="I172" s="2">
        <f t="shared" si="40"/>
        <v>5124.8124297209388</v>
      </c>
      <c r="J172" s="46">
        <f t="shared" si="41"/>
        <v>391.20705570388935</v>
      </c>
      <c r="K172">
        <f t="shared" si="42"/>
        <v>12.744362978263656</v>
      </c>
      <c r="L172">
        <f t="shared" si="43"/>
        <v>3.040162924204123E-2</v>
      </c>
      <c r="M172" s="46">
        <f t="shared" si="44"/>
        <v>12.744471762255154</v>
      </c>
      <c r="N172" s="8">
        <f t="shared" si="32"/>
        <v>9.055258299608793E-7</v>
      </c>
      <c r="O172" s="5">
        <f>SUM($N$41:N172)*0.1+$N$8</f>
        <v>3.9976470477741806E-5</v>
      </c>
      <c r="P172" s="5">
        <f>SUM($O$41:O172)+0</f>
        <v>4.7529568578465525E-3</v>
      </c>
      <c r="Q172" s="8">
        <f t="shared" si="33"/>
        <v>-4.0932591664719004E-6</v>
      </c>
      <c r="R172" s="5">
        <f>SUM($Q$41:Q172)*0.1+$T$8</f>
        <v>4.0484489501285426E-5</v>
      </c>
      <c r="S172" s="5">
        <f>SUM($R$41:R172)+0</f>
        <v>7.7123123678903196E-3</v>
      </c>
      <c r="T172">
        <f t="shared" si="45"/>
        <v>5.689562445423595E-5</v>
      </c>
      <c r="U172">
        <f t="shared" si="46"/>
        <v>9.0592693387747652E-3</v>
      </c>
      <c r="W172" s="1"/>
    </row>
    <row r="173" spans="2:23" x14ac:dyDescent="0.2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-84.501218852390608</v>
      </c>
      <c r="F173">
        <f t="shared" si="37"/>
        <v>0</v>
      </c>
      <c r="G173">
        <f t="shared" si="38"/>
        <v>-1115.4160888515535</v>
      </c>
      <c r="H173">
        <f t="shared" si="39"/>
        <v>5042.0285971512321</v>
      </c>
      <c r="I173" s="2">
        <f t="shared" si="40"/>
        <v>5163.9331352913277</v>
      </c>
      <c r="J173" s="46">
        <f t="shared" si="41"/>
        <v>391.20705570388935</v>
      </c>
      <c r="K173">
        <f t="shared" si="42"/>
        <v>12.841648191838187</v>
      </c>
      <c r="L173">
        <f t="shared" si="43"/>
        <v>3.040162924204123E-2</v>
      </c>
      <c r="M173" s="46">
        <f t="shared" si="44"/>
        <v>12.841756151715494</v>
      </c>
      <c r="N173" s="8">
        <f t="shared" si="32"/>
        <v>9.1243824087661118E-7</v>
      </c>
      <c r="O173" s="5">
        <f>SUM($N$41:N173)*0.1+$N$8</f>
        <v>4.0067714301829472E-5</v>
      </c>
      <c r="P173" s="5">
        <f>SUM($O$41:O173)+0</f>
        <v>4.7930245721483824E-3</v>
      </c>
      <c r="Q173" s="8">
        <f t="shared" si="33"/>
        <v>-4.1245054196510756E-6</v>
      </c>
      <c r="R173" s="5">
        <f>SUM($Q$41:Q173)*0.1+$T$8</f>
        <v>4.0072038959320326E-5</v>
      </c>
      <c r="S173" s="5">
        <f>SUM($R$41:R173)+0</f>
        <v>7.7523844068496401E-3</v>
      </c>
      <c r="T173">
        <f t="shared" si="45"/>
        <v>5.6667363056086494E-5</v>
      </c>
      <c r="U173">
        <f t="shared" si="46"/>
        <v>9.1144143279084933E-3</v>
      </c>
      <c r="W173" s="1"/>
    </row>
    <row r="174" spans="2:23" x14ac:dyDescent="0.2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-84.501218852390608</v>
      </c>
      <c r="F174">
        <f t="shared" si="37"/>
        <v>0</v>
      </c>
      <c r="G174">
        <f t="shared" si="38"/>
        <v>-1123.8662107367925</v>
      </c>
      <c r="H174">
        <f t="shared" si="39"/>
        <v>5080.2257834932871</v>
      </c>
      <c r="I174" s="2">
        <f t="shared" si="40"/>
        <v>5203.0538408617167</v>
      </c>
      <c r="J174" s="46">
        <f t="shared" si="41"/>
        <v>391.20705570388935</v>
      </c>
      <c r="K174">
        <f t="shared" si="42"/>
        <v>12.938933405412719</v>
      </c>
      <c r="L174">
        <f t="shared" si="43"/>
        <v>3.040162924204123E-2</v>
      </c>
      <c r="M174" s="46">
        <f t="shared" si="44"/>
        <v>12.93904055356837</v>
      </c>
      <c r="N174" s="8">
        <f t="shared" si="32"/>
        <v>9.1935065179234306E-7</v>
      </c>
      <c r="O174" s="5">
        <f>SUM($N$41:N174)*0.1+$N$8</f>
        <v>4.0159649367008705E-5</v>
      </c>
      <c r="P174" s="5">
        <f>SUM($O$41:O174)+0</f>
        <v>4.833184221515391E-3</v>
      </c>
      <c r="Q174" s="8">
        <f t="shared" si="33"/>
        <v>-4.1557516728302508E-6</v>
      </c>
      <c r="R174" s="5">
        <f>SUM($Q$41:Q174)*0.1+$T$8</f>
        <v>3.9656463792037301E-5</v>
      </c>
      <c r="S174" s="5">
        <f>SUM($R$41:R174)+0</f>
        <v>7.7920408706416778E-3</v>
      </c>
      <c r="T174">
        <f t="shared" si="45"/>
        <v>5.6439636407140758E-5</v>
      </c>
      <c r="U174">
        <f t="shared" si="46"/>
        <v>9.1692731799666461E-3</v>
      </c>
      <c r="W174" s="1"/>
    </row>
    <row r="175" spans="2:23" x14ac:dyDescent="0.2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-84.501218852390608</v>
      </c>
      <c r="F175">
        <f t="shared" si="37"/>
        <v>0</v>
      </c>
      <c r="G175">
        <f t="shared" si="38"/>
        <v>-1132.3163326220315</v>
      </c>
      <c r="H175">
        <f t="shared" si="39"/>
        <v>5118.422969835342</v>
      </c>
      <c r="I175" s="2">
        <f t="shared" si="40"/>
        <v>5242.1745464321057</v>
      </c>
      <c r="J175" s="46">
        <f t="shared" si="41"/>
        <v>391.20705570388935</v>
      </c>
      <c r="K175">
        <f t="shared" si="42"/>
        <v>13.036218618987251</v>
      </c>
      <c r="L175">
        <f t="shared" si="43"/>
        <v>3.040162924204123E-2</v>
      </c>
      <c r="M175" s="46">
        <f t="shared" si="44"/>
        <v>13.036324967536348</v>
      </c>
      <c r="N175" s="8">
        <f t="shared" si="32"/>
        <v>9.2626306270807494E-7</v>
      </c>
      <c r="O175" s="5">
        <f>SUM($N$41:N175)*0.1+$N$8</f>
        <v>4.0252275673279513E-5</v>
      </c>
      <c r="P175" s="5">
        <f>SUM($O$41:O175)+0</f>
        <v>4.8734364971886705E-3</v>
      </c>
      <c r="Q175" s="8">
        <f t="shared" si="33"/>
        <v>-4.1869979260094251E-6</v>
      </c>
      <c r="R175" s="5">
        <f>SUM($Q$41:Q175)*0.1+$T$8</f>
        <v>3.9237763999436351E-5</v>
      </c>
      <c r="S175" s="5">
        <f>SUM($R$41:R175)+0</f>
        <v>7.8312786346411145E-3</v>
      </c>
      <c r="T175">
        <f t="shared" si="45"/>
        <v>5.6212523698488692E-5</v>
      </c>
      <c r="U175">
        <f t="shared" si="46"/>
        <v>9.2238445534124757E-3</v>
      </c>
      <c r="W175" s="1"/>
    </row>
    <row r="176" spans="2:23" x14ac:dyDescent="0.2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-84.501218852390608</v>
      </c>
      <c r="F176">
        <f t="shared" si="37"/>
        <v>0</v>
      </c>
      <c r="G176">
        <f t="shared" si="38"/>
        <v>-1140.7664545072705</v>
      </c>
      <c r="H176">
        <f t="shared" si="39"/>
        <v>5156.6201561773969</v>
      </c>
      <c r="I176" s="2">
        <f t="shared" si="40"/>
        <v>5281.2952520024946</v>
      </c>
      <c r="J176" s="46">
        <f t="shared" si="41"/>
        <v>391.20705570388935</v>
      </c>
      <c r="K176">
        <f t="shared" si="42"/>
        <v>13.133503832561782</v>
      </c>
      <c r="L176">
        <f t="shared" si="43"/>
        <v>3.040162924204123E-2</v>
      </c>
      <c r="M176" s="46">
        <f t="shared" si="44"/>
        <v>13.133609393350204</v>
      </c>
      <c r="N176" s="8">
        <f t="shared" si="32"/>
        <v>9.3317547362380682E-7</v>
      </c>
      <c r="O176" s="5">
        <f>SUM($N$41:N176)*0.1+$N$8</f>
        <v>4.0345593220641894E-5</v>
      </c>
      <c r="P176" s="5">
        <f>SUM($O$41:O176)+0</f>
        <v>4.9137820904093122E-3</v>
      </c>
      <c r="Q176" s="8">
        <f t="shared" si="33"/>
        <v>-4.2182441791886003E-6</v>
      </c>
      <c r="R176" s="5">
        <f>SUM($Q$41:Q176)*0.1+$T$8</f>
        <v>3.8815939581517489E-5</v>
      </c>
      <c r="S176" s="5">
        <f>SUM($R$41:R176)+0</f>
        <v>7.8700945742226323E-3</v>
      </c>
      <c r="T176">
        <f t="shared" si="45"/>
        <v>5.5986105936397481E-5</v>
      </c>
      <c r="U176">
        <f t="shared" si="46"/>
        <v>9.2781271299349974E-3</v>
      </c>
      <c r="W176" s="1"/>
    </row>
    <row r="177" spans="2:23" x14ac:dyDescent="0.2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-84.501218852390608</v>
      </c>
      <c r="F177">
        <f t="shared" si="37"/>
        <v>0</v>
      </c>
      <c r="G177">
        <f t="shared" si="38"/>
        <v>-1149.2165763925095</v>
      </c>
      <c r="H177">
        <f t="shared" si="39"/>
        <v>5194.8173425194509</v>
      </c>
      <c r="I177" s="2">
        <f t="shared" si="40"/>
        <v>5320.4159575728818</v>
      </c>
      <c r="J177" s="46">
        <f t="shared" si="41"/>
        <v>391.20705570388935</v>
      </c>
      <c r="K177">
        <f t="shared" si="42"/>
        <v>13.23078904613631</v>
      </c>
      <c r="L177">
        <f t="shared" si="43"/>
        <v>3.040162924204123E-2</v>
      </c>
      <c r="M177" s="46">
        <f t="shared" si="44"/>
        <v>13.230893830748634</v>
      </c>
      <c r="N177" s="8">
        <f t="shared" si="32"/>
        <v>9.400878845395387E-7</v>
      </c>
      <c r="O177" s="5">
        <f>SUM($N$41:N177)*0.1+$N$8</f>
        <v>4.043960200909585E-5</v>
      </c>
      <c r="P177" s="5">
        <f>SUM($O$41:O177)+0</f>
        <v>4.9542216924184082E-3</v>
      </c>
      <c r="Q177" s="8">
        <f t="shared" si="33"/>
        <v>-4.2494904323677747E-6</v>
      </c>
      <c r="R177" s="5">
        <f>SUM($Q$41:Q177)*0.1+$T$8</f>
        <v>3.8390990538280715E-5</v>
      </c>
      <c r="S177" s="5">
        <f>SUM($R$41:R177)+0</f>
        <v>7.9084855647609132E-3</v>
      </c>
      <c r="T177">
        <f t="shared" si="45"/>
        <v>5.5760465969757003E-5</v>
      </c>
      <c r="U177">
        <f t="shared" si="46"/>
        <v>9.3321196148388949E-3</v>
      </c>
      <c r="W177" s="1"/>
    </row>
    <row r="178" spans="2:23" x14ac:dyDescent="0.2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-84.501218852390608</v>
      </c>
      <c r="F178">
        <f t="shared" si="37"/>
        <v>0</v>
      </c>
      <c r="G178">
        <f t="shared" si="38"/>
        <v>-1157.6666982777485</v>
      </c>
      <c r="H178">
        <f t="shared" si="39"/>
        <v>5233.0145288615058</v>
      </c>
      <c r="I178" s="2">
        <f t="shared" si="40"/>
        <v>5359.5366631432717</v>
      </c>
      <c r="J178" s="46">
        <f t="shared" si="41"/>
        <v>391.20705570388935</v>
      </c>
      <c r="K178">
        <f t="shared" si="42"/>
        <v>13.328074259710844</v>
      </c>
      <c r="L178">
        <f t="shared" si="43"/>
        <v>3.040162924204123E-2</v>
      </c>
      <c r="M178" s="46">
        <f t="shared" si="44"/>
        <v>13.328178279477976</v>
      </c>
      <c r="N178" s="8">
        <f t="shared" si="32"/>
        <v>9.4700029545527058E-7</v>
      </c>
      <c r="O178" s="5">
        <f>SUM($N$41:N178)*0.1+$N$8</f>
        <v>4.0534302038641373E-5</v>
      </c>
      <c r="P178" s="5">
        <f>SUM($O$41:O178)+0</f>
        <v>4.9947559944570497E-3</v>
      </c>
      <c r="Q178" s="8">
        <f t="shared" si="33"/>
        <v>-4.280736685546949E-6</v>
      </c>
      <c r="R178" s="5">
        <f>SUM($Q$41:Q178)*0.1+$T$8</f>
        <v>3.7962916869726016E-5</v>
      </c>
      <c r="S178" s="5">
        <f>SUM($R$41:R178)+0</f>
        <v>7.9464484816306399E-3</v>
      </c>
      <c r="T178">
        <f t="shared" si="45"/>
        <v>5.5535688516642466E-5</v>
      </c>
      <c r="U178">
        <f t="shared" si="46"/>
        <v>9.3858207374408406E-3</v>
      </c>
      <c r="W178" s="1"/>
    </row>
    <row r="179" spans="2:23" x14ac:dyDescent="0.2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-84.501218852390608</v>
      </c>
      <c r="F179">
        <f t="shared" si="37"/>
        <v>0</v>
      </c>
      <c r="G179">
        <f t="shared" si="38"/>
        <v>-1166.1168201629876</v>
      </c>
      <c r="H179">
        <f t="shared" si="39"/>
        <v>5271.2117152035607</v>
      </c>
      <c r="I179" s="2">
        <f t="shared" si="40"/>
        <v>5398.6573687136606</v>
      </c>
      <c r="J179" s="46">
        <f t="shared" si="41"/>
        <v>391.20705570388935</v>
      </c>
      <c r="K179">
        <f t="shared" si="42"/>
        <v>13.425359473285377</v>
      </c>
      <c r="L179">
        <f t="shared" si="43"/>
        <v>3.040162924204123E-2</v>
      </c>
      <c r="M179" s="46">
        <f t="shared" si="44"/>
        <v>13.425462739291898</v>
      </c>
      <c r="N179" s="8">
        <f t="shared" si="32"/>
        <v>9.5391270637100236E-7</v>
      </c>
      <c r="O179" s="5">
        <f>SUM($N$41:N179)*0.1+$N$8</f>
        <v>4.0629693309278471E-5</v>
      </c>
      <c r="P179" s="5">
        <f>SUM($O$41:O179)+0</f>
        <v>5.0353856877663281E-3</v>
      </c>
      <c r="Q179" s="8">
        <f t="shared" si="33"/>
        <v>-4.3119829387261242E-6</v>
      </c>
      <c r="R179" s="5">
        <f>SUM($Q$41:Q179)*0.1+$T$8</f>
        <v>3.7531718575853405E-5</v>
      </c>
      <c r="S179" s="5">
        <f>SUM($R$41:R179)+0</f>
        <v>7.9839802002064936E-3</v>
      </c>
      <c r="T179">
        <f t="shared" si="45"/>
        <v>5.531186018986423E-5</v>
      </c>
      <c r="U179">
        <f t="shared" si="46"/>
        <v>9.439229251472352E-3</v>
      </c>
      <c r="W179" s="1"/>
    </row>
    <row r="180" spans="2:23" x14ac:dyDescent="0.2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-84.501218852390608</v>
      </c>
      <c r="F180">
        <f t="shared" si="37"/>
        <v>0</v>
      </c>
      <c r="G180">
        <f t="shared" si="38"/>
        <v>-1174.5669420482266</v>
      </c>
      <c r="H180">
        <f t="shared" si="39"/>
        <v>5309.4089015456157</v>
      </c>
      <c r="I180" s="2">
        <f t="shared" si="40"/>
        <v>5437.7780742840496</v>
      </c>
      <c r="J180" s="46">
        <f t="shared" si="41"/>
        <v>391.20705570388935</v>
      </c>
      <c r="K180">
        <f t="shared" si="42"/>
        <v>13.522644686859909</v>
      </c>
      <c r="L180">
        <f t="shared" si="43"/>
        <v>3.040162924204123E-2</v>
      </c>
      <c r="M180" s="46">
        <f t="shared" si="44"/>
        <v>13.522747209951174</v>
      </c>
      <c r="N180" s="8">
        <f t="shared" si="32"/>
        <v>9.6082511728673434E-7</v>
      </c>
      <c r="O180" s="5">
        <f>SUM($N$41:N180)*0.1+$N$8</f>
        <v>4.0725775821007149E-5</v>
      </c>
      <c r="P180" s="5">
        <f>SUM($O$41:O180)+0</f>
        <v>5.0761114635873355E-3</v>
      </c>
      <c r="Q180" s="8">
        <f t="shared" si="33"/>
        <v>-4.3432291919052994E-6</v>
      </c>
      <c r="R180" s="5">
        <f>SUM($Q$41:Q180)*0.1+$T$8</f>
        <v>3.7097395656662883E-5</v>
      </c>
      <c r="S180" s="5">
        <f>SUM($R$41:R180)+0</f>
        <v>8.0210775958631571E-3</v>
      </c>
      <c r="T180">
        <f t="shared" si="45"/>
        <v>5.5089069521366224E-5</v>
      </c>
      <c r="U180">
        <f t="shared" si="46"/>
        <v>9.4923439354893079E-3</v>
      </c>
      <c r="W180" s="1"/>
    </row>
    <row r="181" spans="2:23" x14ac:dyDescent="0.2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-84.501218852390608</v>
      </c>
      <c r="F181">
        <f t="shared" si="37"/>
        <v>0</v>
      </c>
      <c r="G181">
        <f t="shared" si="38"/>
        <v>-1183.0170639334656</v>
      </c>
      <c r="H181">
        <f t="shared" si="39"/>
        <v>5347.6060878876706</v>
      </c>
      <c r="I181" s="2">
        <f t="shared" si="40"/>
        <v>5476.8987798544385</v>
      </c>
      <c r="J181" s="46">
        <f t="shared" si="41"/>
        <v>391.20705570388935</v>
      </c>
      <c r="K181">
        <f t="shared" si="42"/>
        <v>13.619929900434441</v>
      </c>
      <c r="L181">
        <f t="shared" si="43"/>
        <v>3.040162924204123E-2</v>
      </c>
      <c r="M181" s="46">
        <f t="shared" si="44"/>
        <v>13.620031691223403</v>
      </c>
      <c r="N181" s="8">
        <f t="shared" si="32"/>
        <v>9.6773752820246611E-7</v>
      </c>
      <c r="O181" s="5">
        <f>SUM($N$41:N181)*0.1+$N$8</f>
        <v>4.0822549573827395E-5</v>
      </c>
      <c r="P181" s="5">
        <f>SUM($O$41:O181)+0</f>
        <v>5.1169340131611632E-3</v>
      </c>
      <c r="Q181" s="8">
        <f t="shared" si="33"/>
        <v>-4.3744754450844746E-6</v>
      </c>
      <c r="R181" s="5">
        <f>SUM($Q$41:Q181)*0.1+$T$8</f>
        <v>3.6659948112154429E-5</v>
      </c>
      <c r="S181" s="5">
        <f>SUM($R$41:R181)+0</f>
        <v>8.0577375439753116E-3</v>
      </c>
      <c r="T181">
        <f t="shared" si="45"/>
        <v>5.4867406985326457E-5</v>
      </c>
      <c r="U181">
        <f t="shared" si="46"/>
        <v>9.5451635932882212E-3</v>
      </c>
      <c r="W181" s="1"/>
    </row>
    <row r="182" spans="2:23" x14ac:dyDescent="0.2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-84.501218852390608</v>
      </c>
      <c r="F182">
        <f t="shared" si="37"/>
        <v>0</v>
      </c>
      <c r="G182">
        <f t="shared" si="38"/>
        <v>-1191.4671858187046</v>
      </c>
      <c r="H182">
        <f t="shared" si="39"/>
        <v>5385.8032742297255</v>
      </c>
      <c r="I182" s="2">
        <f t="shared" si="40"/>
        <v>5516.0194854248275</v>
      </c>
      <c r="J182" s="46">
        <f t="shared" si="41"/>
        <v>391.20705570388935</v>
      </c>
      <c r="K182">
        <f t="shared" si="42"/>
        <v>13.717215114008972</v>
      </c>
      <c r="L182">
        <f t="shared" si="43"/>
        <v>3.040162924204123E-2</v>
      </c>
      <c r="M182" s="46">
        <f t="shared" si="44"/>
        <v>13.717316182882785</v>
      </c>
      <c r="N182" s="8">
        <f t="shared" si="32"/>
        <v>9.746499391181981E-7</v>
      </c>
      <c r="O182" s="5">
        <f>SUM($N$41:N182)*0.1+$N$8</f>
        <v>4.0920014567739215E-5</v>
      </c>
      <c r="P182" s="5">
        <f>SUM($O$41:O182)+0</f>
        <v>5.1578540277289024E-3</v>
      </c>
      <c r="Q182" s="8">
        <f t="shared" si="33"/>
        <v>-4.4057216982636489E-6</v>
      </c>
      <c r="R182" s="5">
        <f>SUM($Q$41:Q182)*0.1+$T$8</f>
        <v>3.6219375942328063E-5</v>
      </c>
      <c r="S182" s="5">
        <f>SUM($R$41:R182)+0</f>
        <v>8.0939569199176397E-3</v>
      </c>
      <c r="T182">
        <f t="shared" si="45"/>
        <v>5.4646965019804008E-5</v>
      </c>
      <c r="U182">
        <f t="shared" si="46"/>
        <v>9.5976870543293871E-3</v>
      </c>
      <c r="W182" s="1"/>
    </row>
    <row r="183" spans="2:23" x14ac:dyDescent="0.2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-84.501218852390608</v>
      </c>
      <c r="F183">
        <f t="shared" si="37"/>
        <v>0</v>
      </c>
      <c r="G183">
        <f t="shared" si="38"/>
        <v>-1199.9173077039436</v>
      </c>
      <c r="H183">
        <f t="shared" si="39"/>
        <v>5424.0004605717795</v>
      </c>
      <c r="I183" s="2">
        <f t="shared" si="40"/>
        <v>5555.1401909952156</v>
      </c>
      <c r="J183" s="46">
        <f t="shared" si="41"/>
        <v>391.20705570388935</v>
      </c>
      <c r="K183">
        <f t="shared" si="42"/>
        <v>13.814500327583502</v>
      </c>
      <c r="L183">
        <f t="shared" si="43"/>
        <v>3.040162924204123E-2</v>
      </c>
      <c r="M183" s="46">
        <f t="shared" si="44"/>
        <v>13.81460068470987</v>
      </c>
      <c r="N183" s="8">
        <f t="shared" si="32"/>
        <v>9.8156235003393009E-7</v>
      </c>
      <c r="O183" s="5">
        <f>SUM($N$41:N183)*0.1+$N$8</f>
        <v>4.1018170802742609E-5</v>
      </c>
      <c r="P183" s="5">
        <f>SUM($O$41:O183)+0</f>
        <v>5.1988721985316453E-3</v>
      </c>
      <c r="Q183" s="8">
        <f t="shared" si="33"/>
        <v>-4.4369679514428233E-6</v>
      </c>
      <c r="R183" s="5">
        <f>SUM($Q$41:Q183)*0.1+$T$8</f>
        <v>3.5775679147183785E-5</v>
      </c>
      <c r="S183" s="5">
        <f>SUM($R$41:R183)+0</f>
        <v>8.1297325990648227E-3</v>
      </c>
      <c r="T183">
        <f t="shared" si="45"/>
        <v>5.4427838046768008E-5</v>
      </c>
      <c r="U183">
        <f t="shared" si="46"/>
        <v>9.649913174167038E-3</v>
      </c>
      <c r="W183" s="1"/>
    </row>
    <row r="184" spans="2:23" x14ac:dyDescent="0.2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-84.501218852390608</v>
      </c>
      <c r="F184">
        <f t="shared" si="37"/>
        <v>0</v>
      </c>
      <c r="G184">
        <f t="shared" si="38"/>
        <v>-1208.3674295891828</v>
      </c>
      <c r="H184">
        <f t="shared" si="39"/>
        <v>5462.1976469138344</v>
      </c>
      <c r="I184" s="2">
        <f t="shared" si="40"/>
        <v>5594.2608965656045</v>
      </c>
      <c r="J184" s="46">
        <f t="shared" si="41"/>
        <v>391.20705570388935</v>
      </c>
      <c r="K184">
        <f t="shared" si="42"/>
        <v>13.911785541158034</v>
      </c>
      <c r="L184">
        <f t="shared" si="43"/>
        <v>3.040162924204123E-2</v>
      </c>
      <c r="M184" s="46">
        <f t="shared" si="44"/>
        <v>13.91188519649136</v>
      </c>
      <c r="N184" s="8">
        <f t="shared" si="32"/>
        <v>9.8847476094966207E-7</v>
      </c>
      <c r="O184" s="5">
        <f>SUM($N$41:N184)*0.1+$N$8</f>
        <v>4.111701827883757E-5</v>
      </c>
      <c r="P184" s="5">
        <f>SUM($O$41:O184)+0</f>
        <v>5.2399892168104832E-3</v>
      </c>
      <c r="Q184" s="8">
        <f t="shared" si="33"/>
        <v>-4.4682142046219984E-6</v>
      </c>
      <c r="R184" s="5">
        <f>SUM($Q$41:Q184)*0.1+$T$8</f>
        <v>3.5328857726721582E-5</v>
      </c>
      <c r="S184" s="5">
        <f>SUM($R$41:R184)+0</f>
        <v>8.1650614567915451E-3</v>
      </c>
      <c r="T184">
        <f t="shared" si="45"/>
        <v>5.4210122490335675E-5</v>
      </c>
      <c r="U184">
        <f t="shared" si="46"/>
        <v>9.7018408348865937E-3</v>
      </c>
      <c r="W184" s="1"/>
    </row>
    <row r="185" spans="2:23" x14ac:dyDescent="0.2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-84.501218852390608</v>
      </c>
      <c r="F185">
        <f t="shared" si="37"/>
        <v>0</v>
      </c>
      <c r="G185">
        <f t="shared" si="38"/>
        <v>-1216.8175514744219</v>
      </c>
      <c r="H185">
        <f t="shared" si="39"/>
        <v>5500.3948332558894</v>
      </c>
      <c r="I185" s="2">
        <f t="shared" si="40"/>
        <v>5633.3816021359935</v>
      </c>
      <c r="J185" s="46">
        <f t="shared" si="41"/>
        <v>391.20705570388935</v>
      </c>
      <c r="K185">
        <f t="shared" si="42"/>
        <v>14.009070754732566</v>
      </c>
      <c r="L185">
        <f t="shared" si="43"/>
        <v>3.040162924204123E-2</v>
      </c>
      <c r="M185" s="46">
        <f t="shared" si="44"/>
        <v>14.009169718019871</v>
      </c>
      <c r="N185" s="8">
        <f t="shared" si="32"/>
        <v>9.9538717186539385E-7</v>
      </c>
      <c r="O185" s="5">
        <f>SUM($N$41:N185)*0.1+$N$8</f>
        <v>4.1216556996024112E-5</v>
      </c>
      <c r="P185" s="5">
        <f>SUM($O$41:O185)+0</f>
        <v>5.2812057738065073E-3</v>
      </c>
      <c r="Q185" s="8">
        <f t="shared" si="33"/>
        <v>-4.4994604578011728E-6</v>
      </c>
      <c r="R185" s="5">
        <f>SUM($Q$41:Q185)*0.1+$T$8</f>
        <v>3.4878911680941468E-5</v>
      </c>
      <c r="S185" s="5">
        <f>SUM($R$41:R185)+0</f>
        <v>8.1999403684724862E-3</v>
      </c>
      <c r="T185">
        <f t="shared" si="45"/>
        <v>5.3993916793037147E-5</v>
      </c>
      <c r="U185">
        <f t="shared" si="46"/>
        <v>9.7534689455491628E-3</v>
      </c>
      <c r="W185" s="1"/>
    </row>
    <row r="186" spans="2:23" x14ac:dyDescent="0.2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-84.501218852390608</v>
      </c>
      <c r="F186">
        <f t="shared" si="37"/>
        <v>0</v>
      </c>
      <c r="G186">
        <f t="shared" si="38"/>
        <v>-1225.2676733596609</v>
      </c>
      <c r="H186">
        <f t="shared" si="39"/>
        <v>5538.5920195979443</v>
      </c>
      <c r="I186" s="2">
        <f t="shared" si="40"/>
        <v>5672.5023077063825</v>
      </c>
      <c r="J186" s="46">
        <f t="shared" si="41"/>
        <v>391.20705570388935</v>
      </c>
      <c r="K186">
        <f t="shared" si="42"/>
        <v>14.106355968307099</v>
      </c>
      <c r="L186">
        <f t="shared" si="43"/>
        <v>3.040162924204123E-2</v>
      </c>
      <c r="M186" s="46">
        <f t="shared" si="44"/>
        <v>14.106454249093748</v>
      </c>
      <c r="N186" s="8">
        <f t="shared" si="32"/>
        <v>1.0022995827811258E-6</v>
      </c>
      <c r="O186" s="5">
        <f>SUM($N$41:N186)*0.1+$N$8</f>
        <v>4.1316786954302229E-5</v>
      </c>
      <c r="P186" s="5">
        <f>SUM($O$41:O186)+0</f>
        <v>5.3225225607608099E-3</v>
      </c>
      <c r="Q186" s="8">
        <f t="shared" si="33"/>
        <v>-4.530706710980348E-6</v>
      </c>
      <c r="R186" s="5">
        <f>SUM($Q$41:Q186)*0.1+$T$8</f>
        <v>3.4425841009843428E-5</v>
      </c>
      <c r="S186" s="5">
        <f>SUM($R$41:R186)+0</f>
        <v>8.234366209482329E-3</v>
      </c>
      <c r="T186">
        <f t="shared" si="45"/>
        <v>5.3779321429915942E-5</v>
      </c>
      <c r="U186">
        <f t="shared" si="46"/>
        <v>9.8047964426433761E-3</v>
      </c>
      <c r="W186" s="1"/>
    </row>
    <row r="187" spans="2:23" x14ac:dyDescent="0.2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-84.501218852390608</v>
      </c>
      <c r="F187">
        <f t="shared" si="37"/>
        <v>0</v>
      </c>
      <c r="G187">
        <f t="shared" si="38"/>
        <v>-1233.7177952448999</v>
      </c>
      <c r="H187">
        <f t="shared" si="39"/>
        <v>5576.7892059399992</v>
      </c>
      <c r="I187" s="2">
        <f t="shared" si="40"/>
        <v>5711.6230132767714</v>
      </c>
      <c r="J187" s="46">
        <f t="shared" si="41"/>
        <v>391.20705570388935</v>
      </c>
      <c r="K187">
        <f t="shared" si="42"/>
        <v>14.203641181881631</v>
      </c>
      <c r="L187">
        <f t="shared" si="43"/>
        <v>3.040162924204123E-2</v>
      </c>
      <c r="M187" s="46">
        <f t="shared" si="44"/>
        <v>14.203738789516848</v>
      </c>
      <c r="N187" s="8">
        <f t="shared" si="32"/>
        <v>1.0092119936968576E-6</v>
      </c>
      <c r="O187" s="5">
        <f>SUM($N$41:N187)*0.1+$N$8</f>
        <v>4.1417708153671912E-5</v>
      </c>
      <c r="P187" s="5">
        <f>SUM($O$41:O187)+0</f>
        <v>5.363940268914482E-3</v>
      </c>
      <c r="Q187" s="8">
        <f t="shared" si="33"/>
        <v>-4.5619529641595232E-6</v>
      </c>
      <c r="R187" s="5">
        <f>SUM($Q$41:Q187)*0.1+$T$8</f>
        <v>3.3969645713427476E-5</v>
      </c>
      <c r="S187" s="5">
        <f>SUM($R$41:R187)+0</f>
        <v>8.2683358551957561E-3</v>
      </c>
      <c r="T187">
        <f t="shared" si="45"/>
        <v>5.3566438920265383E-5</v>
      </c>
      <c r="U187">
        <f t="shared" si="46"/>
        <v>9.855822290544717E-3</v>
      </c>
      <c r="W187" s="1"/>
    </row>
    <row r="188" spans="2:23" x14ac:dyDescent="0.2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-84.501218852390608</v>
      </c>
      <c r="F188">
        <f t="shared" si="37"/>
        <v>0</v>
      </c>
      <c r="G188">
        <f t="shared" si="38"/>
        <v>-1242.1679171301389</v>
      </c>
      <c r="H188">
        <f t="shared" si="39"/>
        <v>5614.9863922820532</v>
      </c>
      <c r="I188" s="2">
        <f t="shared" si="40"/>
        <v>5750.7437188471595</v>
      </c>
      <c r="J188" s="46">
        <f t="shared" si="41"/>
        <v>391.20705570388935</v>
      </c>
      <c r="K188">
        <f t="shared" si="42"/>
        <v>14.300926395456161</v>
      </c>
      <c r="L188">
        <f t="shared" si="43"/>
        <v>3.040162924204123E-2</v>
      </c>
      <c r="M188" s="46">
        <f t="shared" si="44"/>
        <v>14.301023339098377</v>
      </c>
      <c r="N188" s="8">
        <f t="shared" si="32"/>
        <v>1.0161244046125896E-6</v>
      </c>
      <c r="O188" s="5">
        <f>SUM($N$41:N188)*0.1+$N$8</f>
        <v>4.151932059413317E-5</v>
      </c>
      <c r="P188" s="5">
        <f>SUM($O$41:O188)+0</f>
        <v>5.4054595895086151E-3</v>
      </c>
      <c r="Q188" s="8">
        <f t="shared" si="33"/>
        <v>-4.5931992173386975E-6</v>
      </c>
      <c r="R188" s="5">
        <f>SUM($Q$41:Q188)*0.1+$T$8</f>
        <v>3.3510325791693607E-5</v>
      </c>
      <c r="S188" s="5">
        <f>SUM($R$41:R188)+0</f>
        <v>8.3018461809874506E-3</v>
      </c>
      <c r="T188">
        <f t="shared" si="45"/>
        <v>5.3355373836792265E-5</v>
      </c>
      <c r="U188">
        <f t="shared" si="46"/>
        <v>9.9065454819824341E-3</v>
      </c>
      <c r="W188" s="1"/>
    </row>
    <row r="189" spans="2:23" x14ac:dyDescent="0.2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-84.501218852390608</v>
      </c>
      <c r="F189">
        <f t="shared" si="37"/>
        <v>0</v>
      </c>
      <c r="G189">
        <f t="shared" si="38"/>
        <v>-1250.6180390153779</v>
      </c>
      <c r="H189">
        <f t="shared" si="39"/>
        <v>5653.1835786241081</v>
      </c>
      <c r="I189" s="2">
        <f t="shared" si="40"/>
        <v>5789.8644244175484</v>
      </c>
      <c r="J189" s="46">
        <f t="shared" si="41"/>
        <v>391.20705570388935</v>
      </c>
      <c r="K189">
        <f t="shared" si="42"/>
        <v>14.398211609030692</v>
      </c>
      <c r="L189">
        <f t="shared" si="43"/>
        <v>3.040162924204123E-2</v>
      </c>
      <c r="M189" s="46">
        <f t="shared" si="44"/>
        <v>14.398307897652693</v>
      </c>
      <c r="N189" s="8">
        <f t="shared" si="32"/>
        <v>1.0230368155283214E-6</v>
      </c>
      <c r="O189" s="5">
        <f>SUM($N$41:N189)*0.1+$N$8</f>
        <v>4.1621624275686002E-5</v>
      </c>
      <c r="P189" s="5">
        <f>SUM($O$41:O189)+0</f>
        <v>5.4470812137843013E-3</v>
      </c>
      <c r="Q189" s="8">
        <f t="shared" si="33"/>
        <v>-4.6244454705178718E-6</v>
      </c>
      <c r="R189" s="5">
        <f>SUM($Q$41:Q189)*0.1+$T$8</f>
        <v>3.3047881244641818E-5</v>
      </c>
      <c r="S189" s="5">
        <f>SUM($R$41:R189)+0</f>
        <v>8.3348940622320917E-3</v>
      </c>
      <c r="T189">
        <f t="shared" si="45"/>
        <v>5.3146232811990758E-5</v>
      </c>
      <c r="U189">
        <f t="shared" si="46"/>
        <v>9.9569650385141779E-3</v>
      </c>
      <c r="W189" s="1"/>
    </row>
    <row r="190" spans="2:23" x14ac:dyDescent="0.2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-84.501218852390608</v>
      </c>
      <c r="F190">
        <f t="shared" si="37"/>
        <v>0</v>
      </c>
      <c r="G190">
        <f t="shared" si="38"/>
        <v>-1259.0681609006169</v>
      </c>
      <c r="H190">
        <f t="shared" si="39"/>
        <v>5691.380764966163</v>
      </c>
      <c r="I190" s="2">
        <f t="shared" si="40"/>
        <v>5828.9851299879374</v>
      </c>
      <c r="J190" s="46">
        <f t="shared" si="41"/>
        <v>391.20705570388935</v>
      </c>
      <c r="K190">
        <f t="shared" si="42"/>
        <v>14.495496822605224</v>
      </c>
      <c r="L190">
        <f t="shared" si="43"/>
        <v>3.040162924204123E-2</v>
      </c>
      <c r="M190" s="46">
        <f t="shared" si="44"/>
        <v>14.49559246499914</v>
      </c>
      <c r="N190" s="8">
        <f t="shared" si="32"/>
        <v>1.0299492264440533E-6</v>
      </c>
      <c r="O190" s="5">
        <f>SUM($N$41:N190)*0.1+$N$8</f>
        <v>4.1724619198330409E-5</v>
      </c>
      <c r="P190" s="5">
        <f>SUM($O$41:O190)+0</f>
        <v>5.4888058329826319E-3</v>
      </c>
      <c r="Q190" s="8">
        <f t="shared" si="33"/>
        <v>-4.655691723697047E-6</v>
      </c>
      <c r="R190" s="5">
        <f>SUM($Q$41:Q190)*0.1+$T$8</f>
        <v>3.2582312072272118E-5</v>
      </c>
      <c r="S190" s="5">
        <f>SUM($R$41:R190)+0</f>
        <v>8.367476374304364E-3</v>
      </c>
      <c r="T190">
        <f t="shared" si="45"/>
        <v>5.2939124541501551E-5</v>
      </c>
      <c r="U190">
        <f t="shared" si="46"/>
        <v>1.0007080011008499E-2</v>
      </c>
      <c r="W190" s="1"/>
    </row>
    <row r="191" spans="2:23" x14ac:dyDescent="0.2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-84.501218852390608</v>
      </c>
      <c r="F191">
        <f t="shared" si="37"/>
        <v>0</v>
      </c>
      <c r="G191">
        <f t="shared" si="38"/>
        <v>-1267.5182827858559</v>
      </c>
      <c r="H191">
        <f t="shared" si="39"/>
        <v>5729.577951308218</v>
      </c>
      <c r="I191" s="2">
        <f t="shared" si="40"/>
        <v>5868.1058355583264</v>
      </c>
      <c r="J191" s="46">
        <f t="shared" si="41"/>
        <v>391.20705570388935</v>
      </c>
      <c r="K191">
        <f t="shared" si="42"/>
        <v>14.592782036179756</v>
      </c>
      <c r="L191">
        <f t="shared" si="43"/>
        <v>3.040162924204123E-2</v>
      </c>
      <c r="M191" s="46">
        <f t="shared" si="44"/>
        <v>14.592877040961879</v>
      </c>
      <c r="N191" s="8">
        <f t="shared" si="32"/>
        <v>1.0368616373597851E-6</v>
      </c>
      <c r="O191" s="5">
        <f>SUM($N$41:N191)*0.1+$N$8</f>
        <v>4.1828305362066382E-5</v>
      </c>
      <c r="P191" s="5">
        <f>SUM($O$41:O191)+0</f>
        <v>5.5306341383446981E-3</v>
      </c>
      <c r="Q191" s="8">
        <f t="shared" si="33"/>
        <v>-4.6869379768762222E-6</v>
      </c>
      <c r="R191" s="5">
        <f>SUM($Q$41:Q191)*0.1+$T$8</f>
        <v>3.2113618274584493E-5</v>
      </c>
      <c r="S191" s="5">
        <f>SUM($R$41:R191)+0</f>
        <v>8.3995899925789486E-3</v>
      </c>
      <c r="T191">
        <f t="shared" si="45"/>
        <v>5.2734159784223342E-5</v>
      </c>
      <c r="U191">
        <f t="shared" si="46"/>
        <v>1.0056889480135308E-2</v>
      </c>
      <c r="W191" s="1"/>
    </row>
    <row r="192" spans="2:23" x14ac:dyDescent="0.2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-84.501218852390608</v>
      </c>
      <c r="F192">
        <f t="shared" si="37"/>
        <v>0</v>
      </c>
      <c r="G192">
        <f t="shared" si="38"/>
        <v>-1275.968404671095</v>
      </c>
      <c r="H192">
        <f t="shared" si="39"/>
        <v>5767.7751376502729</v>
      </c>
      <c r="I192" s="2">
        <f t="shared" si="40"/>
        <v>5907.2265411287153</v>
      </c>
      <c r="J192" s="46">
        <f t="shared" si="41"/>
        <v>391.20705570388935</v>
      </c>
      <c r="K192">
        <f t="shared" si="42"/>
        <v>14.690067249754287</v>
      </c>
      <c r="L192">
        <f t="shared" si="43"/>
        <v>3.040162924204123E-2</v>
      </c>
      <c r="M192" s="46">
        <f t="shared" si="44"/>
        <v>14.690161625369722</v>
      </c>
      <c r="N192" s="8">
        <f t="shared" si="32"/>
        <v>1.0437740482755171E-6</v>
      </c>
      <c r="O192" s="5">
        <f>SUM($N$41:N192)*0.1+$N$8</f>
        <v>4.1932682766893937E-5</v>
      </c>
      <c r="P192" s="5">
        <f>SUM($O$41:O192)+0</f>
        <v>5.5725668211115921E-3</v>
      </c>
      <c r="Q192" s="8">
        <f t="shared" si="33"/>
        <v>-4.7181842300553965E-6</v>
      </c>
      <c r="R192" s="5">
        <f>SUM($Q$41:Q192)*0.1+$T$8</f>
        <v>3.1641799851578956E-5</v>
      </c>
      <c r="S192" s="5">
        <f>SUM($R$41:R192)+0</f>
        <v>8.4312317924305283E-3</v>
      </c>
      <c r="T192">
        <f t="shared" si="45"/>
        <v>5.2531451358936828E-5</v>
      </c>
      <c r="U192">
        <f t="shared" si="46"/>
        <v>1.0106392556864446E-2</v>
      </c>
      <c r="W192" s="1"/>
    </row>
    <row r="193" spans="2:23" x14ac:dyDescent="0.2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-84.501218852390608</v>
      </c>
      <c r="F193">
        <f t="shared" si="37"/>
        <v>0</v>
      </c>
      <c r="G193">
        <f t="shared" si="38"/>
        <v>-1284.418526556334</v>
      </c>
      <c r="H193">
        <f t="shared" si="39"/>
        <v>5805.9723239923269</v>
      </c>
      <c r="I193" s="2">
        <f t="shared" si="40"/>
        <v>5946.3472466991025</v>
      </c>
      <c r="J193" s="46">
        <f t="shared" si="41"/>
        <v>391.20705570388935</v>
      </c>
      <c r="K193">
        <f t="shared" si="42"/>
        <v>14.787352463328816</v>
      </c>
      <c r="L193">
        <f t="shared" si="43"/>
        <v>3.040162924204123E-2</v>
      </c>
      <c r="M193" s="46">
        <f t="shared" si="44"/>
        <v>14.787446218055994</v>
      </c>
      <c r="N193" s="8">
        <f t="shared" si="32"/>
        <v>1.0506864591912489E-6</v>
      </c>
      <c r="O193" s="5">
        <f>SUM($N$41:N193)*0.1+$N$8</f>
        <v>4.2037751412813066E-5</v>
      </c>
      <c r="P193" s="5">
        <f>SUM($O$41:O193)+0</f>
        <v>5.6146045725244051E-3</v>
      </c>
      <c r="Q193" s="8">
        <f t="shared" si="33"/>
        <v>-4.7494304832345709E-6</v>
      </c>
      <c r="R193" s="5">
        <f>SUM($Q$41:Q193)*0.1+$T$8</f>
        <v>3.1166856803255494E-5</v>
      </c>
      <c r="S193" s="5">
        <f>SUM($R$41:R193)+0</f>
        <v>8.4623986492337842E-3</v>
      </c>
      <c r="T193">
        <f t="shared" si="45"/>
        <v>5.2331114137194709E-5</v>
      </c>
      <c r="U193">
        <f t="shared" si="46"/>
        <v>1.0155588382972487E-2</v>
      </c>
      <c r="W193" s="1"/>
    </row>
    <row r="194" spans="2:23" x14ac:dyDescent="0.2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-84.501218852390608</v>
      </c>
      <c r="F194">
        <f t="shared" si="37"/>
        <v>0</v>
      </c>
      <c r="G194">
        <f t="shared" si="38"/>
        <v>-1292.868648441573</v>
      </c>
      <c r="H194">
        <f t="shared" si="39"/>
        <v>5844.1695103343818</v>
      </c>
      <c r="I194" s="2">
        <f t="shared" si="40"/>
        <v>5985.4679522694923</v>
      </c>
      <c r="J194" s="46">
        <f t="shared" si="41"/>
        <v>391.20705570388935</v>
      </c>
      <c r="K194">
        <f t="shared" si="42"/>
        <v>14.884637676903351</v>
      </c>
      <c r="L194">
        <f t="shared" si="43"/>
        <v>3.040162924204123E-2</v>
      </c>
      <c r="M194" s="46">
        <f t="shared" si="44"/>
        <v>14.884730818858381</v>
      </c>
      <c r="N194" s="8">
        <f t="shared" si="32"/>
        <v>1.0575988701069809E-6</v>
      </c>
      <c r="O194" s="5">
        <f>SUM($N$41:N194)*0.1+$N$8</f>
        <v>4.2143511299823762E-5</v>
      </c>
      <c r="P194" s="5">
        <f>SUM($O$41:O194)+0</f>
        <v>5.6567480838242284E-3</v>
      </c>
      <c r="Q194" s="8">
        <f t="shared" si="33"/>
        <v>-4.7806767364137461E-6</v>
      </c>
      <c r="R194" s="5">
        <f>SUM($Q$41:Q194)*0.1+$T$8</f>
        <v>3.068878912961412E-5</v>
      </c>
      <c r="S194" s="5">
        <f>SUM($R$41:R194)+0</f>
        <v>8.4930874383633975E-3</v>
      </c>
      <c r="T194">
        <f t="shared" si="45"/>
        <v>5.2133265032225777E-5</v>
      </c>
      <c r="U194">
        <f t="shared" si="46"/>
        <v>1.0204476131557916E-2</v>
      </c>
      <c r="W194" s="1"/>
    </row>
    <row r="195" spans="2:23" x14ac:dyDescent="0.2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-84.501218852390608</v>
      </c>
      <c r="F195">
        <f t="shared" si="37"/>
        <v>0</v>
      </c>
      <c r="G195">
        <f t="shared" si="38"/>
        <v>-1301.318770326812</v>
      </c>
      <c r="H195">
        <f t="shared" si="39"/>
        <v>5882.3666966764367</v>
      </c>
      <c r="I195" s="2">
        <f t="shared" si="40"/>
        <v>6024.5886578398804</v>
      </c>
      <c r="J195" s="46">
        <f t="shared" si="41"/>
        <v>391.20705570388935</v>
      </c>
      <c r="K195">
        <f t="shared" si="42"/>
        <v>14.981922890477879</v>
      </c>
      <c r="L195">
        <f t="shared" si="43"/>
        <v>3.040162924204123E-2</v>
      </c>
      <c r="M195" s="46">
        <f t="shared" si="44"/>
        <v>14.982015427618768</v>
      </c>
      <c r="N195" s="8">
        <f t="shared" si="32"/>
        <v>1.0645112810227126E-6</v>
      </c>
      <c r="O195" s="5">
        <f>SUM($N$41:N195)*0.1+$N$8</f>
        <v>4.2249962427926032E-5</v>
      </c>
      <c r="P195" s="5">
        <f>SUM($O$41:O195)+0</f>
        <v>5.6989980462521543E-3</v>
      </c>
      <c r="Q195" s="8">
        <f t="shared" si="33"/>
        <v>-4.8119229895929204E-6</v>
      </c>
      <c r="R195" s="5">
        <f>SUM($Q$41:Q195)*0.1+$T$8</f>
        <v>3.0207596830654828E-5</v>
      </c>
      <c r="S195" s="5">
        <f>SUM($R$41:R195)+0</f>
        <v>8.5232950351940527E-3</v>
      </c>
      <c r="T195">
        <f t="shared" si="45"/>
        <v>5.1938022983596027E-5</v>
      </c>
      <c r="U195">
        <f t="shared" si="46"/>
        <v>1.0253055007564793E-2</v>
      </c>
      <c r="W195" s="1"/>
    </row>
    <row r="196" spans="2:23" x14ac:dyDescent="0.2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-84.501218852390608</v>
      </c>
      <c r="F196">
        <f t="shared" si="37"/>
        <v>0</v>
      </c>
      <c r="G196">
        <f t="shared" si="38"/>
        <v>-1309.768892212051</v>
      </c>
      <c r="H196">
        <f t="shared" si="39"/>
        <v>5920.5638830184917</v>
      </c>
      <c r="I196" s="2">
        <f t="shared" si="40"/>
        <v>6063.7093634102703</v>
      </c>
      <c r="J196" s="46">
        <f t="shared" si="41"/>
        <v>391.20705570388935</v>
      </c>
      <c r="K196">
        <f t="shared" si="42"/>
        <v>15.079208104052414</v>
      </c>
      <c r="L196">
        <f t="shared" si="43"/>
        <v>3.040162924204123E-2</v>
      </c>
      <c r="M196" s="46">
        <f t="shared" si="44"/>
        <v>15.079300044183142</v>
      </c>
      <c r="N196" s="8">
        <f t="shared" si="32"/>
        <v>1.0714236919384446E-6</v>
      </c>
      <c r="O196" s="5">
        <f>SUM($N$41:N196)*0.1+$N$8</f>
        <v>4.2357104797119876E-5</v>
      </c>
      <c r="P196" s="5">
        <f>SUM($O$41:O196)+0</f>
        <v>5.7413551510492739E-3</v>
      </c>
      <c r="Q196" s="8">
        <f t="shared" si="33"/>
        <v>-4.8431692427720956E-6</v>
      </c>
      <c r="R196" s="5">
        <f>SUM($Q$41:Q196)*0.1+$T$8</f>
        <v>2.9723279906377617E-5</v>
      </c>
      <c r="S196" s="5">
        <f>SUM($R$41:R196)+0</f>
        <v>8.5530183151004309E-3</v>
      </c>
      <c r="T196">
        <f t="shared" si="45"/>
        <v>5.1745508937366412E-5</v>
      </c>
      <c r="U196">
        <f t="shared" si="46"/>
        <v>1.0301324248315041E-2</v>
      </c>
      <c r="W196" s="1"/>
    </row>
    <row r="197" spans="2:23" x14ac:dyDescent="0.2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-84.501218852390608</v>
      </c>
      <c r="F197">
        <f t="shared" si="37"/>
        <v>0</v>
      </c>
      <c r="G197">
        <f t="shared" si="38"/>
        <v>-1318.2190140972903</v>
      </c>
      <c r="H197">
        <f t="shared" si="39"/>
        <v>5958.7610693605466</v>
      </c>
      <c r="I197" s="2">
        <f t="shared" si="40"/>
        <v>6102.8300689806592</v>
      </c>
      <c r="J197" s="46">
        <f t="shared" si="41"/>
        <v>391.20705570388935</v>
      </c>
      <c r="K197">
        <f t="shared" si="42"/>
        <v>15.176493317626946</v>
      </c>
      <c r="L197">
        <f t="shared" si="43"/>
        <v>3.040162924204123E-2</v>
      </c>
      <c r="M197" s="46">
        <f t="shared" si="44"/>
        <v>15.17658466840142</v>
      </c>
      <c r="N197" s="8">
        <f t="shared" si="32"/>
        <v>1.0783361028541766E-6</v>
      </c>
      <c r="O197" s="5">
        <f>SUM($N$41:N197)*0.1+$N$8</f>
        <v>4.2464938407405295E-5</v>
      </c>
      <c r="P197" s="5">
        <f>SUM($O$41:O197)+0</f>
        <v>5.7838200894566793E-3</v>
      </c>
      <c r="Q197" s="8">
        <f t="shared" si="33"/>
        <v>-4.8744154959512708E-6</v>
      </c>
      <c r="R197" s="5">
        <f>SUM($Q$41:Q197)*0.1+$T$8</f>
        <v>2.9235838356782488E-5</v>
      </c>
      <c r="S197" s="5">
        <f>SUM($R$41:R197)+0</f>
        <v>8.5822541534572132E-3</v>
      </c>
      <c r="T197">
        <f t="shared" si="45"/>
        <v>5.1555845821484097E-5</v>
      </c>
      <c r="U197">
        <f t="shared" si="46"/>
        <v>1.0349283124049523E-2</v>
      </c>
      <c r="W197" s="1"/>
    </row>
    <row r="198" spans="2:23" x14ac:dyDescent="0.2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-84.501218852390608</v>
      </c>
      <c r="F198">
        <f t="shared" si="37"/>
        <v>0</v>
      </c>
      <c r="G198">
        <f t="shared" si="38"/>
        <v>-1326.6691359825293</v>
      </c>
      <c r="H198">
        <f t="shared" si="39"/>
        <v>5996.9582557026006</v>
      </c>
      <c r="I198" s="2">
        <f t="shared" si="40"/>
        <v>6141.9507745510473</v>
      </c>
      <c r="J198" s="46">
        <f t="shared" si="41"/>
        <v>391.20705570388935</v>
      </c>
      <c r="K198">
        <f t="shared" si="42"/>
        <v>15.273778531201476</v>
      </c>
      <c r="L198">
        <f t="shared" si="43"/>
        <v>3.040162924204123E-2</v>
      </c>
      <c r="M198" s="46">
        <f t="shared" si="44"/>
        <v>15.273869300127354</v>
      </c>
      <c r="N198" s="8">
        <f t="shared" si="32"/>
        <v>1.0852485137699086E-6</v>
      </c>
      <c r="O198" s="5">
        <f>SUM($N$41:N198)*0.1+$N$8</f>
        <v>4.2573463258782288E-5</v>
      </c>
      <c r="P198" s="5">
        <f>SUM($O$41:O198)+0</f>
        <v>5.826393552715462E-3</v>
      </c>
      <c r="Q198" s="8">
        <f t="shared" si="33"/>
        <v>-4.9056617491304451E-6</v>
      </c>
      <c r="R198" s="5">
        <f>SUM($Q$41:Q198)*0.1+$T$8</f>
        <v>2.8745272181869447E-5</v>
      </c>
      <c r="S198" s="5">
        <f>SUM($R$41:R198)+0</f>
        <v>8.6109994256390824E-3</v>
      </c>
      <c r="T198">
        <f t="shared" si="45"/>
        <v>5.136915851614316E-5</v>
      </c>
      <c r="U198">
        <f t="shared" si="46"/>
        <v>1.0396930938477994E-2</v>
      </c>
      <c r="W198" s="1"/>
    </row>
    <row r="199" spans="2:23" x14ac:dyDescent="0.2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-84.501218852390608</v>
      </c>
      <c r="F199">
        <f t="shared" si="37"/>
        <v>0</v>
      </c>
      <c r="G199">
        <f t="shared" si="38"/>
        <v>-1335.1192578677683</v>
      </c>
      <c r="H199">
        <f t="shared" si="39"/>
        <v>6035.1554420446555</v>
      </c>
      <c r="I199" s="2">
        <f t="shared" si="40"/>
        <v>6181.0714801214353</v>
      </c>
      <c r="J199" s="46">
        <f t="shared" si="41"/>
        <v>391.20705570388935</v>
      </c>
      <c r="K199">
        <f t="shared" si="42"/>
        <v>15.371063744776006</v>
      </c>
      <c r="L199">
        <f t="shared" si="43"/>
        <v>3.040162924204123E-2</v>
      </c>
      <c r="M199" s="46">
        <f t="shared" si="44"/>
        <v>15.371153939218392</v>
      </c>
      <c r="N199" s="8">
        <f t="shared" si="32"/>
        <v>1.0921609246856404E-6</v>
      </c>
      <c r="O199" s="5">
        <f>SUM($N$41:N199)*0.1+$N$8</f>
        <v>4.2682679351250848E-5</v>
      </c>
      <c r="P199" s="5">
        <f>SUM($O$41:O199)+0</f>
        <v>5.869076232066713E-3</v>
      </c>
      <c r="Q199" s="8">
        <f t="shared" si="33"/>
        <v>-4.9369080023096195E-6</v>
      </c>
      <c r="R199" s="5">
        <f>SUM($Q$41:Q199)*0.1+$T$8</f>
        <v>2.8251581381638481E-5</v>
      </c>
      <c r="S199" s="5">
        <f>SUM($R$41:R199)+0</f>
        <v>8.6392510070207214E-3</v>
      </c>
      <c r="T199">
        <f t="shared" si="45"/>
        <v>5.1185573818850927E-5</v>
      </c>
      <c r="U199">
        <f t="shared" si="46"/>
        <v>1.0444267029338103E-2</v>
      </c>
      <c r="W199" s="1"/>
    </row>
    <row r="200" spans="2:23" x14ac:dyDescent="0.2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-84.501218852390608</v>
      </c>
      <c r="F200">
        <f t="shared" si="37"/>
        <v>0</v>
      </c>
      <c r="G200">
        <f t="shared" si="38"/>
        <v>-1343.5693797530073</v>
      </c>
      <c r="H200">
        <f t="shared" si="39"/>
        <v>6073.3526283867104</v>
      </c>
      <c r="I200" s="2">
        <f t="shared" si="40"/>
        <v>6220.1921856918243</v>
      </c>
      <c r="J200" s="46">
        <f t="shared" si="41"/>
        <v>391.20705570388935</v>
      </c>
      <c r="K200">
        <f t="shared" si="42"/>
        <v>15.468348958350537</v>
      </c>
      <c r="L200">
        <f t="shared" si="43"/>
        <v>3.040162924204123E-2</v>
      </c>
      <c r="M200" s="46">
        <f t="shared" si="44"/>
        <v>15.468438585535576</v>
      </c>
      <c r="N200" s="8">
        <f t="shared" si="32"/>
        <v>1.0990733356013724E-6</v>
      </c>
      <c r="O200" s="5">
        <f>SUM($N$41:N200)*0.1+$N$8</f>
        <v>4.2792586684810982E-5</v>
      </c>
      <c r="P200" s="5">
        <f>SUM($O$41:O200)+0</f>
        <v>5.9118688187515239E-3</v>
      </c>
      <c r="Q200" s="8">
        <f t="shared" si="33"/>
        <v>-4.9681542554887947E-6</v>
      </c>
      <c r="R200" s="5">
        <f>SUM($Q$41:Q200)*0.1+$T$8</f>
        <v>2.7754765956089603E-5</v>
      </c>
      <c r="S200" s="5">
        <f>SUM($R$41:R200)+0</f>
        <v>8.6670057729768112E-3</v>
      </c>
      <c r="T200">
        <f t="shared" si="45"/>
        <v>5.1005220403938776E-5</v>
      </c>
      <c r="U200">
        <f t="shared" si="46"/>
        <v>1.0491290768963556E-2</v>
      </c>
      <c r="W200" s="1"/>
    </row>
    <row r="201" spans="2:23" x14ac:dyDescent="0.2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-84.501218852390608</v>
      </c>
      <c r="F201">
        <f t="shared" si="37"/>
        <v>0</v>
      </c>
      <c r="G201">
        <f t="shared" si="38"/>
        <v>-1352.0195016382463</v>
      </c>
      <c r="H201">
        <f t="shared" si="39"/>
        <v>6111.5498147287653</v>
      </c>
      <c r="I201" s="2">
        <f t="shared" si="40"/>
        <v>6259.3128912622142</v>
      </c>
      <c r="J201" s="46">
        <f t="shared" si="41"/>
        <v>391.20705570388935</v>
      </c>
      <c r="K201">
        <f t="shared" si="42"/>
        <v>15.565634171925073</v>
      </c>
      <c r="L201">
        <f t="shared" si="43"/>
        <v>3.040162924204123E-2</v>
      </c>
      <c r="M201" s="46">
        <f t="shared" si="44"/>
        <v>15.56572323894342</v>
      </c>
      <c r="N201" s="8">
        <f t="shared" si="32"/>
        <v>1.1059857465171041E-6</v>
      </c>
      <c r="O201" s="5">
        <f>SUM($N$41:N201)*0.1+$N$8</f>
        <v>4.2903185259462697E-5</v>
      </c>
      <c r="P201" s="5">
        <f>SUM($O$41:O201)+0</f>
        <v>5.9547720040109865E-3</v>
      </c>
      <c r="Q201" s="8">
        <f t="shared" si="33"/>
        <v>-4.9994005086679698E-6</v>
      </c>
      <c r="R201" s="5">
        <f>SUM($Q$41:Q201)*0.1+$T$8</f>
        <v>2.7254825905222807E-5</v>
      </c>
      <c r="S201" s="5">
        <f>SUM($R$41:R201)+0</f>
        <v>8.6942605988820348E-3</v>
      </c>
      <c r="T201">
        <f t="shared" si="45"/>
        <v>5.0828228776259569E-5</v>
      </c>
      <c r="U201">
        <f t="shared" si="46"/>
        <v>1.0538001564861604E-2</v>
      </c>
      <c r="W201" s="1"/>
    </row>
    <row r="202" spans="2:23" x14ac:dyDescent="0.2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-84.501218852390608</v>
      </c>
      <c r="F202">
        <f t="shared" si="37"/>
        <v>0</v>
      </c>
      <c r="G202">
        <f t="shared" si="38"/>
        <v>-1360.4696235234853</v>
      </c>
      <c r="H202">
        <f t="shared" si="39"/>
        <v>6149.7470010708203</v>
      </c>
      <c r="I202" s="2">
        <f t="shared" si="40"/>
        <v>6298.4335968326031</v>
      </c>
      <c r="J202" s="46">
        <f t="shared" si="41"/>
        <v>391.20705570388935</v>
      </c>
      <c r="K202">
        <f t="shared" si="42"/>
        <v>15.662919385499604</v>
      </c>
      <c r="L202">
        <f t="shared" si="43"/>
        <v>3.040162924204123E-2</v>
      </c>
      <c r="M202" s="46">
        <f t="shared" si="44"/>
        <v>15.663007899309795</v>
      </c>
      <c r="N202" s="8">
        <f t="shared" si="32"/>
        <v>1.1128981574328361E-6</v>
      </c>
      <c r="O202" s="5">
        <f>SUM($N$41:N202)*0.1+$N$8</f>
        <v>4.301447507520598E-5</v>
      </c>
      <c r="P202" s="5">
        <f>SUM($O$41:O202)+0</f>
        <v>5.9977864790861923E-3</v>
      </c>
      <c r="Q202" s="8">
        <f t="shared" si="33"/>
        <v>-5.0306467618471442E-6</v>
      </c>
      <c r="R202" s="5">
        <f>SUM($Q$41:Q202)*0.1+$T$8</f>
        <v>2.6751761229038092E-5</v>
      </c>
      <c r="S202" s="5">
        <f>SUM($R$41:R202)+0</f>
        <v>8.7210123601110731E-3</v>
      </c>
      <c r="T202">
        <f t="shared" si="45"/>
        <v>5.0654731218820838E-5</v>
      </c>
      <c r="U202">
        <f t="shared" si="46"/>
        <v>1.0584398860299968E-2</v>
      </c>
      <c r="W202" s="1"/>
    </row>
    <row r="203" spans="2:23" x14ac:dyDescent="0.2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-84.501218852390608</v>
      </c>
      <c r="F203">
        <f t="shared" si="37"/>
        <v>0</v>
      </c>
      <c r="G203">
        <f t="shared" si="38"/>
        <v>-1368.9197454087246</v>
      </c>
      <c r="H203">
        <f t="shared" si="39"/>
        <v>6187.9441874128752</v>
      </c>
      <c r="I203" s="2">
        <f t="shared" si="40"/>
        <v>6337.5543024029921</v>
      </c>
      <c r="J203" s="46">
        <f t="shared" si="41"/>
        <v>391.20705570388935</v>
      </c>
      <c r="K203">
        <f t="shared" si="42"/>
        <v>15.760204599074136</v>
      </c>
      <c r="L203">
        <f t="shared" si="43"/>
        <v>3.040162924204123E-2</v>
      </c>
      <c r="M203" s="46">
        <f t="shared" si="44"/>
        <v>15.760292566505841</v>
      </c>
      <c r="N203" s="8">
        <f t="shared" si="32"/>
        <v>1.1198105683485681E-6</v>
      </c>
      <c r="O203" s="5">
        <f>SUM($N$41:N203)*0.1+$N$8</f>
        <v>4.3126456132040836E-5</v>
      </c>
      <c r="P203" s="5">
        <f>SUM($O$41:O203)+0</f>
        <v>6.0409129352182334E-3</v>
      </c>
      <c r="Q203" s="8">
        <f t="shared" si="33"/>
        <v>-5.0618930150263194E-6</v>
      </c>
      <c r="R203" s="5">
        <f>SUM($Q$41:Q203)*0.1+$T$8</f>
        <v>2.6245571927535459E-5</v>
      </c>
      <c r="S203" s="5">
        <f>SUM($R$41:R203)+0</f>
        <v>8.7472579320386091E-3</v>
      </c>
      <c r="T203">
        <f t="shared" si="45"/>
        <v>5.0484861734110752E-5</v>
      </c>
      <c r="U203">
        <f t="shared" si="46"/>
        <v>1.0630482134903353E-2</v>
      </c>
      <c r="W203" s="1"/>
    </row>
    <row r="204" spans="2:23" x14ac:dyDescent="0.2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-84.501218852390608</v>
      </c>
      <c r="F204">
        <f t="shared" si="37"/>
        <v>0</v>
      </c>
      <c r="G204">
        <f t="shared" si="38"/>
        <v>-1377.3698672939636</v>
      </c>
      <c r="H204">
        <f t="shared" si="39"/>
        <v>6226.141373754931</v>
      </c>
      <c r="I204" s="2">
        <f t="shared" si="40"/>
        <v>6376.675007973382</v>
      </c>
      <c r="J204" s="46">
        <f t="shared" si="41"/>
        <v>391.20705570388935</v>
      </c>
      <c r="K204">
        <f t="shared" si="42"/>
        <v>15.857489812648669</v>
      </c>
      <c r="L204">
        <f t="shared" si="43"/>
        <v>3.040162924204123E-2</v>
      </c>
      <c r="M204" s="46">
        <f t="shared" si="44"/>
        <v>15.857577240405863</v>
      </c>
      <c r="N204" s="8">
        <f t="shared" si="32"/>
        <v>1.1267229792643001E-6</v>
      </c>
      <c r="O204" s="5">
        <f>SUM($N$41:N204)*0.1+$N$8</f>
        <v>4.3239128429967267E-5</v>
      </c>
      <c r="P204" s="5">
        <f>SUM($O$41:O204)+0</f>
        <v>6.0841520636482011E-3</v>
      </c>
      <c r="Q204" s="8">
        <f t="shared" si="33"/>
        <v>-5.0931392682054954E-6</v>
      </c>
      <c r="R204" s="5">
        <f>SUM($Q$41:Q204)*0.1+$T$8</f>
        <v>2.5736258000714907E-5</v>
      </c>
      <c r="S204" s="5">
        <f>SUM($R$41:R204)+0</f>
        <v>8.7729941900393238E-3</v>
      </c>
      <c r="T204">
        <f t="shared" si="45"/>
        <v>5.0318755978884908E-5</v>
      </c>
      <c r="U204">
        <f t="shared" si="46"/>
        <v>1.0676250905259692E-2</v>
      </c>
      <c r="W204" s="1"/>
    </row>
    <row r="205" spans="2:23" x14ac:dyDescent="0.2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-84.501218852390608</v>
      </c>
      <c r="F205">
        <f t="shared" si="37"/>
        <v>0</v>
      </c>
      <c r="G205">
        <f t="shared" si="38"/>
        <v>-1385.8199891792028</v>
      </c>
      <c r="H205">
        <f t="shared" si="39"/>
        <v>6264.3385600969859</v>
      </c>
      <c r="I205" s="2">
        <f t="shared" si="40"/>
        <v>6415.7957135437709</v>
      </c>
      <c r="J205" s="46">
        <f t="shared" si="41"/>
        <v>391.20705570388935</v>
      </c>
      <c r="K205">
        <f t="shared" si="42"/>
        <v>15.954775026223203</v>
      </c>
      <c r="L205">
        <f t="shared" si="43"/>
        <v>3.040162924204123E-2</v>
      </c>
      <c r="M205" s="46">
        <f t="shared" si="44"/>
        <v>15.954861920887229</v>
      </c>
      <c r="N205" s="8">
        <f t="shared" si="32"/>
        <v>1.1336353901800321E-6</v>
      </c>
      <c r="O205" s="5">
        <f>SUM($N$41:N205)*0.1+$N$8</f>
        <v>4.3352491968985272E-5</v>
      </c>
      <c r="P205" s="5">
        <f>SUM($O$41:O205)+0</f>
        <v>6.1275045556171866E-3</v>
      </c>
      <c r="Q205" s="8">
        <f t="shared" si="33"/>
        <v>-5.1243855213846698E-6</v>
      </c>
      <c r="R205" s="5">
        <f>SUM($Q$41:Q205)*0.1+$T$8</f>
        <v>2.5223819448576444E-5</v>
      </c>
      <c r="S205" s="5">
        <f>SUM($R$41:R205)+0</f>
        <v>8.7982180094879001E-3</v>
      </c>
      <c r="T205">
        <f t="shared" si="45"/>
        <v>5.015655119219538E-5</v>
      </c>
      <c r="U205">
        <f t="shared" si="46"/>
        <v>1.0721704725536262E-2</v>
      </c>
      <c r="W205" s="1"/>
    </row>
    <row r="206" spans="2:23" x14ac:dyDescent="0.2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-84.501218852390608</v>
      </c>
      <c r="F206">
        <f t="shared" si="37"/>
        <v>0</v>
      </c>
      <c r="G206">
        <f t="shared" si="38"/>
        <v>-1394.2701110644421</v>
      </c>
      <c r="H206">
        <f t="shared" si="39"/>
        <v>6302.5357464390418</v>
      </c>
      <c r="I206" s="2">
        <f t="shared" si="40"/>
        <v>6454.9164191141608</v>
      </c>
      <c r="J206" s="46">
        <f t="shared" si="41"/>
        <v>391.20705570388935</v>
      </c>
      <c r="K206">
        <f t="shared" si="42"/>
        <v>16.052060239797736</v>
      </c>
      <c r="L206">
        <f t="shared" si="43"/>
        <v>3.040162924204123E-2</v>
      </c>
      <c r="M206" s="46">
        <f t="shared" si="44"/>
        <v>16.052146607830277</v>
      </c>
      <c r="N206" s="8">
        <f t="shared" si="32"/>
        <v>1.1405478010957641E-6</v>
      </c>
      <c r="O206" s="5">
        <f>SUM($N$41:N206)*0.1+$N$8</f>
        <v>4.3466546749094845E-5</v>
      </c>
      <c r="P206" s="5">
        <f>SUM($O$41:O206)+0</f>
        <v>6.1709711023662812E-3</v>
      </c>
      <c r="Q206" s="8">
        <f t="shared" si="33"/>
        <v>-5.1556317745638458E-6</v>
      </c>
      <c r="R206" s="5">
        <f>SUM($Q$41:Q206)*0.1+$T$8</f>
        <v>2.4708256271120056E-5</v>
      </c>
      <c r="S206" s="5">
        <f>SUM($R$41:R206)+0</f>
        <v>8.8229262657590207E-3</v>
      </c>
      <c r="T206">
        <f t="shared" si="45"/>
        <v>4.9998386116459713E-5</v>
      </c>
      <c r="U206">
        <f t="shared" si="46"/>
        <v>1.0766843188105793E-2</v>
      </c>
      <c r="W206" s="1"/>
    </row>
    <row r="207" spans="2:23" x14ac:dyDescent="0.2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-84.501218852390608</v>
      </c>
      <c r="F207">
        <f t="shared" si="37"/>
        <v>0</v>
      </c>
      <c r="G207">
        <f t="shared" si="38"/>
        <v>-1402.7202329496813</v>
      </c>
      <c r="H207">
        <f t="shared" si="39"/>
        <v>6340.7329327810967</v>
      </c>
      <c r="I207" s="2">
        <f t="shared" si="40"/>
        <v>6494.0371246845498</v>
      </c>
      <c r="J207" s="46">
        <f t="shared" si="41"/>
        <v>391.20705570388935</v>
      </c>
      <c r="K207">
        <f t="shared" si="42"/>
        <v>16.14934545337227</v>
      </c>
      <c r="L207">
        <f t="shared" si="43"/>
        <v>3.040162924204123E-2</v>
      </c>
      <c r="M207" s="46">
        <f t="shared" si="44"/>
        <v>16.149431301118231</v>
      </c>
      <c r="N207" s="8">
        <f t="shared" si="32"/>
        <v>1.1474602120114963E-6</v>
      </c>
      <c r="O207" s="5">
        <f>SUM($N$41:N207)*0.1+$N$8</f>
        <v>4.3581292770295991E-5</v>
      </c>
      <c r="P207" s="5">
        <f>SUM($O$41:O207)+0</f>
        <v>6.214552395136577E-3</v>
      </c>
      <c r="Q207" s="8">
        <f t="shared" si="33"/>
        <v>-5.186878027743021E-6</v>
      </c>
      <c r="R207" s="5">
        <f>SUM($Q$41:Q207)*0.1+$T$8</f>
        <v>2.4189568468345755E-5</v>
      </c>
      <c r="S207" s="5">
        <f>SUM($R$41:R207)+0</f>
        <v>8.8471158342273669E-3</v>
      </c>
      <c r="T207">
        <f t="shared" si="45"/>
        <v>4.9844400911386635E-5</v>
      </c>
      <c r="U207">
        <f t="shared" si="46"/>
        <v>1.0811665924182746E-2</v>
      </c>
      <c r="W207" s="1"/>
    </row>
    <row r="208" spans="2:23" x14ac:dyDescent="0.2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-84.501218852390608</v>
      </c>
      <c r="F208">
        <f t="shared" si="37"/>
        <v>0</v>
      </c>
      <c r="G208">
        <f t="shared" si="38"/>
        <v>-1411.1703548349203</v>
      </c>
      <c r="H208">
        <f t="shared" si="39"/>
        <v>6378.9301191231525</v>
      </c>
      <c r="I208" s="2">
        <f t="shared" si="40"/>
        <v>6533.1578302549397</v>
      </c>
      <c r="J208" s="46">
        <f t="shared" si="41"/>
        <v>391.20705570388935</v>
      </c>
      <c r="K208">
        <f t="shared" si="42"/>
        <v>16.246630666946803</v>
      </c>
      <c r="L208">
        <f t="shared" si="43"/>
        <v>3.040162924204123E-2</v>
      </c>
      <c r="M208" s="46">
        <f t="shared" si="44"/>
        <v>16.246716000637115</v>
      </c>
      <c r="N208" s="8">
        <f t="shared" si="32"/>
        <v>1.154372622927228E-6</v>
      </c>
      <c r="O208" s="5">
        <f>SUM($N$41:N208)*0.1+$N$8</f>
        <v>4.3696730032588718E-5</v>
      </c>
      <c r="P208" s="5">
        <f>SUM($O$41:O208)+0</f>
        <v>6.2582491251691654E-3</v>
      </c>
      <c r="Q208" s="8">
        <f t="shared" si="33"/>
        <v>-5.2181242809221962E-6</v>
      </c>
      <c r="R208" s="5">
        <f>SUM($Q$41:Q208)*0.1+$T$8</f>
        <v>2.3667756040253537E-5</v>
      </c>
      <c r="S208" s="5">
        <f>SUM($R$41:R208)+0</f>
        <v>8.8707835902676196E-3</v>
      </c>
      <c r="T208">
        <f t="shared" si="45"/>
        <v>4.9694737060597257E-5</v>
      </c>
      <c r="U208">
        <f t="shared" si="46"/>
        <v>1.085617260446986E-2</v>
      </c>
      <c r="W208" s="1"/>
    </row>
    <row r="209" spans="2:23" x14ac:dyDescent="0.2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-84.501218852390608</v>
      </c>
      <c r="F209">
        <f t="shared" si="37"/>
        <v>0</v>
      </c>
      <c r="G209">
        <f t="shared" si="38"/>
        <v>-1419.6204767201596</v>
      </c>
      <c r="H209">
        <f t="shared" si="39"/>
        <v>6417.1273054652083</v>
      </c>
      <c r="I209" s="2">
        <f t="shared" si="40"/>
        <v>6572.2785358253295</v>
      </c>
      <c r="J209" s="46">
        <f t="shared" si="41"/>
        <v>391.20705570388935</v>
      </c>
      <c r="K209">
        <f t="shared" si="42"/>
        <v>16.343915880521337</v>
      </c>
      <c r="L209">
        <f t="shared" si="43"/>
        <v>3.040162924204123E-2</v>
      </c>
      <c r="M209" s="46">
        <f t="shared" si="44"/>
        <v>16.344000706275658</v>
      </c>
      <c r="N209" s="8">
        <f t="shared" si="32"/>
        <v>1.1612850338429602E-6</v>
      </c>
      <c r="O209" s="5">
        <f>SUM($N$41:N209)*0.1+$N$8</f>
        <v>4.3812858535973013E-5</v>
      </c>
      <c r="P209" s="5">
        <f>SUM($O$41:O209)+0</f>
        <v>6.3020619837051385E-3</v>
      </c>
      <c r="Q209" s="8">
        <f t="shared" si="33"/>
        <v>-5.2493705341013722E-6</v>
      </c>
      <c r="R209" s="5">
        <f>SUM($Q$41:Q209)*0.1+$T$8</f>
        <v>2.31428189868434E-5</v>
      </c>
      <c r="S209" s="5">
        <f>SUM($R$41:R209)+0</f>
        <v>8.8939264092544636E-3</v>
      </c>
      <c r="T209">
        <f t="shared" si="45"/>
        <v>4.9549537270805898E-5</v>
      </c>
      <c r="U209">
        <f t="shared" si="46"/>
        <v>1.0900362939815148E-2</v>
      </c>
      <c r="W209" s="1"/>
    </row>
    <row r="210" spans="2:23" x14ac:dyDescent="0.2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-84.501218852390608</v>
      </c>
      <c r="F210">
        <f t="shared" si="37"/>
        <v>0</v>
      </c>
      <c r="G210">
        <f t="shared" si="38"/>
        <v>-1428.0705986053988</v>
      </c>
      <c r="H210">
        <f t="shared" si="39"/>
        <v>6455.3244918072633</v>
      </c>
      <c r="I210" s="2">
        <f t="shared" si="40"/>
        <v>6611.3992413957185</v>
      </c>
      <c r="J210" s="46">
        <f t="shared" si="41"/>
        <v>391.20705570388935</v>
      </c>
      <c r="K210">
        <f t="shared" si="42"/>
        <v>16.44120109409587</v>
      </c>
      <c r="L210">
        <f t="shared" si="43"/>
        <v>3.040162924204123E-2</v>
      </c>
      <c r="M210" s="46">
        <f t="shared" si="44"/>
        <v>16.441285417925233</v>
      </c>
      <c r="N210" s="8">
        <f t="shared" si="32"/>
        <v>1.1681974447586922E-6</v>
      </c>
      <c r="O210" s="5">
        <f>SUM($N$41:N210)*0.1+$N$8</f>
        <v>4.3929678280448882E-5</v>
      </c>
      <c r="P210" s="5">
        <f>SUM($O$41:O210)+0</f>
        <v>6.3459916619855875E-3</v>
      </c>
      <c r="Q210" s="8">
        <f t="shared" si="33"/>
        <v>-5.2806167872805465E-6</v>
      </c>
      <c r="R210" s="5">
        <f>SUM($Q$41:Q210)*0.1+$T$8</f>
        <v>2.2614757308115344E-5</v>
      </c>
      <c r="S210" s="5">
        <f>SUM($R$41:R210)+0</f>
        <v>8.9165411665625798E-3</v>
      </c>
      <c r="T210">
        <f t="shared" si="45"/>
        <v>4.9408945363453154E-5</v>
      </c>
      <c r="U210">
        <f t="shared" si="46"/>
        <v>1.0944236681879452E-2</v>
      </c>
      <c r="W210" s="1"/>
    </row>
    <row r="211" spans="2:23" x14ac:dyDescent="0.2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-84.501218852390608</v>
      </c>
      <c r="F211">
        <f t="shared" si="37"/>
        <v>0</v>
      </c>
      <c r="G211">
        <f t="shared" si="38"/>
        <v>-1436.5207204906378</v>
      </c>
      <c r="H211">
        <f t="shared" si="39"/>
        <v>6493.5216781493191</v>
      </c>
      <c r="I211" s="2">
        <f t="shared" si="40"/>
        <v>6650.5199469661084</v>
      </c>
      <c r="J211" s="46">
        <f t="shared" si="41"/>
        <v>391.20705570388935</v>
      </c>
      <c r="K211">
        <f t="shared" si="42"/>
        <v>16.538486307670404</v>
      </c>
      <c r="L211">
        <f t="shared" si="43"/>
        <v>3.040162924204123E-2</v>
      </c>
      <c r="M211" s="46">
        <f t="shared" si="44"/>
        <v>16.538570135479763</v>
      </c>
      <c r="N211" s="8">
        <f t="shared" si="32"/>
        <v>1.1751098556744242E-6</v>
      </c>
      <c r="O211" s="5">
        <f>SUM($N$41:N211)*0.1+$N$8</f>
        <v>4.4047189266016325E-5</v>
      </c>
      <c r="P211" s="5">
        <f>SUM($O$41:O211)+0</f>
        <v>6.3900388512516037E-3</v>
      </c>
      <c r="Q211" s="8">
        <f t="shared" si="33"/>
        <v>-5.3118630404597226E-6</v>
      </c>
      <c r="R211" s="5">
        <f>SUM($Q$41:Q211)*0.1+$T$8</f>
        <v>2.208357100406937E-5</v>
      </c>
      <c r="S211" s="5">
        <f>SUM($R$41:R211)+0</f>
        <v>8.9386247375666493E-3</v>
      </c>
      <c r="T211">
        <f t="shared" si="45"/>
        <v>4.9273106158715398E-5</v>
      </c>
      <c r="U211">
        <f t="shared" si="46"/>
        <v>1.0987793623814718E-2</v>
      </c>
      <c r="W211" s="1"/>
    </row>
    <row r="212" spans="2:23" x14ac:dyDescent="0.2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-84.501218852390608</v>
      </c>
      <c r="F212">
        <f t="shared" si="37"/>
        <v>0</v>
      </c>
      <c r="G212">
        <f t="shared" si="38"/>
        <v>-1444.9708423758771</v>
      </c>
      <c r="H212">
        <f t="shared" si="39"/>
        <v>6531.718864491374</v>
      </c>
      <c r="I212" s="2">
        <f t="shared" si="40"/>
        <v>6689.6406525364973</v>
      </c>
      <c r="J212" s="46">
        <f t="shared" si="41"/>
        <v>391.20705570388935</v>
      </c>
      <c r="K212">
        <f t="shared" si="42"/>
        <v>16.635771521244934</v>
      </c>
      <c r="L212">
        <f t="shared" si="43"/>
        <v>3.040162924204123E-2</v>
      </c>
      <c r="M212" s="46">
        <f t="shared" si="44"/>
        <v>16.63585485883565</v>
      </c>
      <c r="N212" s="8">
        <f t="shared" si="32"/>
        <v>1.1820222665901562E-6</v>
      </c>
      <c r="O212" s="5">
        <f>SUM($N$41:N212)*0.1+$N$8</f>
        <v>4.4165391492675343E-5</v>
      </c>
      <c r="P212" s="5">
        <f>SUM($O$41:O212)+0</f>
        <v>6.4342042427442793E-3</v>
      </c>
      <c r="Q212" s="8">
        <f t="shared" si="33"/>
        <v>-5.3431092936388978E-6</v>
      </c>
      <c r="R212" s="5">
        <f>SUM($Q$41:Q212)*0.1+$T$8</f>
        <v>2.1549260074705485E-5</v>
      </c>
      <c r="S212" s="5">
        <f>SUM($R$41:R212)+0</f>
        <v>8.960173997641355E-3</v>
      </c>
      <c r="T212">
        <f t="shared" si="45"/>
        <v>4.9142165351850089E-5</v>
      </c>
      <c r="U212">
        <f t="shared" si="46"/>
        <v>1.103103360095312E-2</v>
      </c>
      <c r="W212" s="1"/>
    </row>
    <row r="213" spans="2:23" x14ac:dyDescent="0.2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-84.501218852390608</v>
      </c>
      <c r="F213">
        <f t="shared" si="37"/>
        <v>0</v>
      </c>
      <c r="G213">
        <f t="shared" si="38"/>
        <v>-1453.4209642611163</v>
      </c>
      <c r="H213">
        <f t="shared" si="39"/>
        <v>6569.9160508334298</v>
      </c>
      <c r="I213" s="2">
        <f t="shared" si="40"/>
        <v>6728.7613581068872</v>
      </c>
      <c r="J213" s="46">
        <f t="shared" si="41"/>
        <v>391.20705570388935</v>
      </c>
      <c r="K213">
        <f t="shared" si="42"/>
        <v>16.733056734819471</v>
      </c>
      <c r="L213">
        <f t="shared" si="43"/>
        <v>3.040162924204123E-2</v>
      </c>
      <c r="M213" s="46">
        <f t="shared" si="44"/>
        <v>16.733139587891717</v>
      </c>
      <c r="N213" s="8">
        <f t="shared" si="32"/>
        <v>1.1889346775058882E-6</v>
      </c>
      <c r="O213" s="5">
        <f>SUM($N$41:N213)*0.1+$N$8</f>
        <v>4.4284284960425927E-5</v>
      </c>
      <c r="P213" s="5">
        <f>SUM($O$41:O213)+0</f>
        <v>6.4784885277047056E-3</v>
      </c>
      <c r="Q213" s="8">
        <f t="shared" si="33"/>
        <v>-5.3743555468180729E-6</v>
      </c>
      <c r="R213" s="5">
        <f>SUM($Q$41:Q213)*0.1+$T$8</f>
        <v>2.1011824520023674E-5</v>
      </c>
      <c r="S213" s="5">
        <f>SUM($R$41:R213)+0</f>
        <v>8.9811858221613781E-3</v>
      </c>
      <c r="T213">
        <f t="shared" si="45"/>
        <v>4.9016269381874364E-5</v>
      </c>
      <c r="U213">
        <f t="shared" si="46"/>
        <v>1.1073956491507182E-2</v>
      </c>
      <c r="W213" s="1"/>
    </row>
    <row r="214" spans="2:23" x14ac:dyDescent="0.2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-84.501218852390608</v>
      </c>
      <c r="F214">
        <f t="shared" si="37"/>
        <v>0</v>
      </c>
      <c r="G214">
        <f t="shared" si="38"/>
        <v>-1461.8710861463555</v>
      </c>
      <c r="H214">
        <f t="shared" si="39"/>
        <v>6608.1132371754848</v>
      </c>
      <c r="I214" s="2">
        <f t="shared" si="40"/>
        <v>6767.8820636772771</v>
      </c>
      <c r="J214" s="46">
        <f t="shared" si="41"/>
        <v>391.20705570388935</v>
      </c>
      <c r="K214">
        <f t="shared" si="42"/>
        <v>16.830341948394004</v>
      </c>
      <c r="L214">
        <f t="shared" si="43"/>
        <v>3.040162924204123E-2</v>
      </c>
      <c r="M214" s="46">
        <f t="shared" si="44"/>
        <v>16.830424322549106</v>
      </c>
      <c r="N214" s="8">
        <f t="shared" si="32"/>
        <v>1.1958470884216204E-6</v>
      </c>
      <c r="O214" s="5">
        <f>SUM($N$41:N214)*0.1+$N$8</f>
        <v>4.4403869669268093E-5</v>
      </c>
      <c r="P214" s="5">
        <f>SUM($O$41:O214)+0</f>
        <v>6.5228923973739738E-3</v>
      </c>
      <c r="Q214" s="8">
        <f t="shared" si="33"/>
        <v>-5.4056017999972481E-6</v>
      </c>
      <c r="R214" s="5">
        <f>SUM($Q$41:Q214)*0.1+$T$8</f>
        <v>2.0471264340023951E-5</v>
      </c>
      <c r="S214" s="5">
        <f>SUM($R$41:R214)+0</f>
        <v>9.0016570865014012E-3</v>
      </c>
      <c r="T214">
        <f t="shared" si="45"/>
        <v>4.8895565292616087E-5</v>
      </c>
      <c r="U214">
        <f t="shared" si="46"/>
        <v>1.1116562217281026E-2</v>
      </c>
      <c r="W214" s="1"/>
    </row>
    <row r="215" spans="2:23" x14ac:dyDescent="0.2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-84.501218852390608</v>
      </c>
      <c r="F215">
        <f t="shared" si="37"/>
        <v>0</v>
      </c>
      <c r="G215">
        <f t="shared" si="38"/>
        <v>-1470.3212080315946</v>
      </c>
      <c r="H215">
        <f t="shared" si="39"/>
        <v>6646.3104235175406</v>
      </c>
      <c r="I215" s="2">
        <f t="shared" si="40"/>
        <v>6807.002769247666</v>
      </c>
      <c r="J215" s="46">
        <f t="shared" si="41"/>
        <v>391.20705570388935</v>
      </c>
      <c r="K215">
        <f t="shared" si="42"/>
        <v>16.927627161968537</v>
      </c>
      <c r="L215">
        <f t="shared" si="43"/>
        <v>3.040162924204123E-2</v>
      </c>
      <c r="M215" s="46">
        <f t="shared" si="44"/>
        <v>16.927709062711255</v>
      </c>
      <c r="N215" s="8">
        <f t="shared" si="32"/>
        <v>1.2027594993373521E-6</v>
      </c>
      <c r="O215" s="5">
        <f>SUM($N$41:N215)*0.1+$N$8</f>
        <v>4.4524145619201826E-5</v>
      </c>
      <c r="P215" s="5">
        <f>SUM($O$41:O215)+0</f>
        <v>6.567416542993176E-3</v>
      </c>
      <c r="Q215" s="8">
        <f t="shared" si="33"/>
        <v>-5.4368480531764233E-6</v>
      </c>
      <c r="R215" s="5">
        <f>SUM($Q$41:Q215)*0.1+$T$8</f>
        <v>1.9927579534706304E-5</v>
      </c>
      <c r="S215" s="5">
        <f>SUM($R$41:R215)+0</f>
        <v>9.0215846660361074E-3</v>
      </c>
      <c r="T215">
        <f t="shared" si="45"/>
        <v>4.8780200586220787E-5</v>
      </c>
      <c r="U215">
        <f t="shared" si="46"/>
        <v>1.1158850744392912E-2</v>
      </c>
      <c r="W215" s="1"/>
    </row>
    <row r="216" spans="2:23" x14ac:dyDescent="0.2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-84.501218852390608</v>
      </c>
      <c r="F216">
        <f t="shared" si="37"/>
        <v>0</v>
      </c>
      <c r="G216">
        <f t="shared" si="38"/>
        <v>-1478.7713299168338</v>
      </c>
      <c r="H216">
        <f t="shared" si="39"/>
        <v>6684.5076098595955</v>
      </c>
      <c r="I216" s="2">
        <f t="shared" si="40"/>
        <v>6846.123474818055</v>
      </c>
      <c r="J216" s="46">
        <f t="shared" si="41"/>
        <v>391.20705570388935</v>
      </c>
      <c r="K216">
        <f t="shared" si="42"/>
        <v>17.024912375543067</v>
      </c>
      <c r="L216">
        <f t="shared" si="43"/>
        <v>3.040162924204123E-2</v>
      </c>
      <c r="M216" s="46">
        <f t="shared" si="44"/>
        <v>17.024993808283785</v>
      </c>
      <c r="N216" s="8">
        <f t="shared" si="32"/>
        <v>1.2096719102530843E-6</v>
      </c>
      <c r="O216" s="5">
        <f>SUM($N$41:N216)*0.1+$N$8</f>
        <v>4.4645112810227133E-5</v>
      </c>
      <c r="P216" s="5">
        <f>SUM($O$41:O216)+0</f>
        <v>6.6120616558034027E-3</v>
      </c>
      <c r="Q216" s="8">
        <f t="shared" si="33"/>
        <v>-5.4680943063555985E-6</v>
      </c>
      <c r="R216" s="5">
        <f>SUM($Q$41:Q216)*0.1+$T$8</f>
        <v>1.9380770104070744E-5</v>
      </c>
      <c r="S216" s="5">
        <f>SUM($R$41:R216)+0</f>
        <v>9.0409654361401776E-3</v>
      </c>
      <c r="T216">
        <f t="shared" si="45"/>
        <v>4.8670323069245692E-5</v>
      </c>
      <c r="U216">
        <f t="shared" si="46"/>
        <v>1.1200822084009146E-2</v>
      </c>
      <c r="W216" s="1"/>
    </row>
    <row r="217" spans="2:23" x14ac:dyDescent="0.2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-84.501218852390608</v>
      </c>
      <c r="F217">
        <f t="shared" si="37"/>
        <v>0</v>
      </c>
      <c r="G217">
        <f t="shared" si="38"/>
        <v>-1487.221451802073</v>
      </c>
      <c r="H217">
        <f t="shared" si="39"/>
        <v>6722.7047962016513</v>
      </c>
      <c r="I217" s="2">
        <f t="shared" si="40"/>
        <v>6885.2441803884449</v>
      </c>
      <c r="J217" s="46">
        <f t="shared" si="41"/>
        <v>391.20705570388935</v>
      </c>
      <c r="K217">
        <f t="shared" si="42"/>
        <v>17.122197589117601</v>
      </c>
      <c r="L217">
        <f t="shared" si="43"/>
        <v>3.040162924204123E-2</v>
      </c>
      <c r="M217" s="46">
        <f t="shared" si="44"/>
        <v>17.122278559174486</v>
      </c>
      <c r="N217" s="8">
        <f t="shared" si="32"/>
        <v>1.2165843211688163E-6</v>
      </c>
      <c r="O217" s="5">
        <f>SUM($N$41:N217)*0.1+$N$8</f>
        <v>4.4766771242344014E-5</v>
      </c>
      <c r="P217" s="5">
        <f>SUM($O$41:O217)+0</f>
        <v>6.6568284270457469E-3</v>
      </c>
      <c r="Q217" s="8">
        <f t="shared" si="33"/>
        <v>-5.4993405595347745E-6</v>
      </c>
      <c r="R217" s="5">
        <f>SUM($Q$41:Q217)*0.1+$T$8</f>
        <v>1.8830836048117266E-5</v>
      </c>
      <c r="S217" s="5">
        <f>SUM($R$41:R217)+0</f>
        <v>9.0597962721882946E-3</v>
      </c>
      <c r="T217">
        <f t="shared" si="45"/>
        <v>4.8566080691522056E-5</v>
      </c>
      <c r="U217">
        <f t="shared" si="46"/>
        <v>1.1242476293089582E-2</v>
      </c>
      <c r="W217" s="1"/>
    </row>
    <row r="218" spans="2:23" x14ac:dyDescent="0.2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-84.501218852390608</v>
      </c>
      <c r="F218">
        <f t="shared" si="37"/>
        <v>0</v>
      </c>
      <c r="G218">
        <f t="shared" si="38"/>
        <v>-1495.6715736873123</v>
      </c>
      <c r="H218">
        <f t="shared" si="39"/>
        <v>6760.9019825437063</v>
      </c>
      <c r="I218" s="2">
        <f t="shared" si="40"/>
        <v>6924.3648859588347</v>
      </c>
      <c r="J218" s="46">
        <f t="shared" si="41"/>
        <v>391.20705570388935</v>
      </c>
      <c r="K218">
        <f t="shared" si="42"/>
        <v>17.219482802692138</v>
      </c>
      <c r="L218">
        <f t="shared" si="43"/>
        <v>3.040162924204123E-2</v>
      </c>
      <c r="M218" s="46">
        <f t="shared" si="44"/>
        <v>17.219563315293218</v>
      </c>
      <c r="N218" s="8">
        <f t="shared" si="32"/>
        <v>1.2234967320845483E-6</v>
      </c>
      <c r="O218" s="5">
        <f>SUM($N$41:N218)*0.1+$N$8</f>
        <v>4.488912091555247E-5</v>
      </c>
      <c r="P218" s="5">
        <f>SUM($O$41:O218)+0</f>
        <v>6.701717547961299E-3</v>
      </c>
      <c r="Q218" s="8">
        <f t="shared" si="33"/>
        <v>-5.5305868127139489E-6</v>
      </c>
      <c r="R218" s="5">
        <f>SUM($Q$41:Q218)*0.1+$T$8</f>
        <v>1.8277777366845877E-5</v>
      </c>
      <c r="S218" s="5">
        <f>SUM($R$41:R218)+0</f>
        <v>9.0780740495551397E-3</v>
      </c>
      <c r="T218">
        <f t="shared" si="45"/>
        <v>4.8467621378019712E-5</v>
      </c>
      <c r="U218">
        <f t="shared" si="46"/>
        <v>1.1283813475144778E-2</v>
      </c>
      <c r="W218" s="1"/>
    </row>
    <row r="219" spans="2:23" x14ac:dyDescent="0.2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-84.501218852390608</v>
      </c>
      <c r="F219">
        <f t="shared" si="37"/>
        <v>0</v>
      </c>
      <c r="G219">
        <f t="shared" si="38"/>
        <v>-1504.1216955725513</v>
      </c>
      <c r="H219">
        <f t="shared" si="39"/>
        <v>6799.0991688857621</v>
      </c>
      <c r="I219" s="2">
        <f t="shared" si="40"/>
        <v>6963.4855915292246</v>
      </c>
      <c r="J219" s="46">
        <f t="shared" si="41"/>
        <v>391.20705570388935</v>
      </c>
      <c r="K219">
        <f t="shared" si="42"/>
        <v>17.316768016266671</v>
      </c>
      <c r="L219">
        <f t="shared" si="43"/>
        <v>3.040162924204123E-2</v>
      </c>
      <c r="M219" s="46">
        <f t="shared" si="44"/>
        <v>17.316848076551867</v>
      </c>
      <c r="N219" s="8">
        <f t="shared" si="32"/>
        <v>1.2304091430002803E-6</v>
      </c>
      <c r="O219" s="5">
        <f>SUM($N$41:N219)*0.1+$N$8</f>
        <v>4.5012161829852499E-5</v>
      </c>
      <c r="P219" s="5">
        <f>SUM($O$41:O219)+0</f>
        <v>6.7467297097911511E-3</v>
      </c>
      <c r="Q219" s="8">
        <f t="shared" si="33"/>
        <v>-5.5618330658931249E-6</v>
      </c>
      <c r="R219" s="5">
        <f>SUM($Q$41:Q219)*0.1+$T$8</f>
        <v>1.7721594060256562E-5</v>
      </c>
      <c r="S219" s="5">
        <f>SUM($R$41:R219)+0</f>
        <v>9.0957956436153956E-3</v>
      </c>
      <c r="T219">
        <f t="shared" si="45"/>
        <v>4.837509285400237E-5</v>
      </c>
      <c r="U219">
        <f t="shared" si="46"/>
        <v>1.1324833781004974E-2</v>
      </c>
      <c r="W219" s="1"/>
    </row>
    <row r="220" spans="2:23" x14ac:dyDescent="0.2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-84.501218852390608</v>
      </c>
      <c r="F220">
        <f t="shared" si="37"/>
        <v>0</v>
      </c>
      <c r="G220">
        <f t="shared" si="38"/>
        <v>-1512.5718174577905</v>
      </c>
      <c r="H220">
        <f t="shared" si="39"/>
        <v>6837.2963552278179</v>
      </c>
      <c r="I220" s="2">
        <f t="shared" si="40"/>
        <v>7002.6062970996145</v>
      </c>
      <c r="J220" s="46">
        <f t="shared" si="41"/>
        <v>391.20705570388935</v>
      </c>
      <c r="K220">
        <f t="shared" si="42"/>
        <v>17.414053229841205</v>
      </c>
      <c r="L220">
        <f t="shared" si="43"/>
        <v>3.040162924204123E-2</v>
      </c>
      <c r="M220" s="46">
        <f t="shared" si="44"/>
        <v>17.414132842864287</v>
      </c>
      <c r="N220" s="8">
        <f t="shared" si="32"/>
        <v>1.2373215539160123E-6</v>
      </c>
      <c r="O220" s="5">
        <f>SUM($N$41:N220)*0.1+$N$8</f>
        <v>4.5135893985244103E-5</v>
      </c>
      <c r="P220" s="5">
        <f>SUM($O$41:O220)+0</f>
        <v>6.7918656037763954E-3</v>
      </c>
      <c r="Q220" s="8">
        <f t="shared" si="33"/>
        <v>-5.5930793190723009E-6</v>
      </c>
      <c r="R220" s="5">
        <f>SUM($Q$41:Q220)*0.1+$T$8</f>
        <v>1.7162286128349336E-5</v>
      </c>
      <c r="S220" s="5">
        <f>SUM($R$41:R220)+0</f>
        <v>9.1129579297437452E-3</v>
      </c>
      <c r="T220">
        <f t="shared" si="45"/>
        <v>4.8288642463818828E-5</v>
      </c>
      <c r="U220">
        <f t="shared" si="46"/>
        <v>1.1365537409601022E-2</v>
      </c>
      <c r="W220" s="1"/>
    </row>
    <row r="221" spans="2:23" x14ac:dyDescent="0.2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-352.05762848491884</v>
      </c>
      <c r="F221">
        <f t="shared" si="37"/>
        <v>-19098.593171027438</v>
      </c>
      <c r="G221">
        <f t="shared" si="38"/>
        <v>9505.5559690928148</v>
      </c>
      <c r="H221">
        <f t="shared" si="39"/>
        <v>6875.4935415698819</v>
      </c>
      <c r="I221" s="2">
        <f t="shared" si="40"/>
        <v>11731.496312138754</v>
      </c>
      <c r="J221" s="46">
        <f t="shared" si="41"/>
        <v>434.49986341254618</v>
      </c>
      <c r="K221">
        <f t="shared" si="42"/>
        <v>29.173837936581617</v>
      </c>
      <c r="L221">
        <f t="shared" si="43"/>
        <v>3.3766016130302778E-2</v>
      </c>
      <c r="M221" s="46">
        <f t="shared" si="44"/>
        <v>29.173896558078503</v>
      </c>
      <c r="N221" s="8">
        <f t="shared" si="32"/>
        <v>-7.7757823772501704E-6</v>
      </c>
      <c r="O221" s="5">
        <f>SUM($N$41:N221)*0.1+$N$8</f>
        <v>4.4358315747519084E-5</v>
      </c>
      <c r="P221" s="5">
        <f>SUM($O$41:O221)+0</f>
        <v>6.8362239195239143E-3</v>
      </c>
      <c r="Q221" s="8">
        <f t="shared" si="33"/>
        <v>-5.6243255722514829E-6</v>
      </c>
      <c r="R221" s="5">
        <f>SUM($Q$41:Q221)*0.1+$T$8</f>
        <v>1.6599853571124177E-5</v>
      </c>
      <c r="S221" s="5">
        <f>SUM($R$41:R221)+0</f>
        <v>9.1295577833148695E-3</v>
      </c>
      <c r="T221">
        <f t="shared" si="45"/>
        <v>4.7362594043605381E-5</v>
      </c>
      <c r="U221">
        <f t="shared" si="46"/>
        <v>1.1405383939033181E-2</v>
      </c>
      <c r="W221" s="1"/>
    </row>
    <row r="222" spans="2:23" x14ac:dyDescent="0.2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-352.05762848491884</v>
      </c>
      <c r="F222">
        <f t="shared" si="37"/>
        <v>-19098.593171027438</v>
      </c>
      <c r="G222">
        <f t="shared" si="38"/>
        <v>9470.3502062443222</v>
      </c>
      <c r="H222">
        <f t="shared" si="39"/>
        <v>6850.0287506751783</v>
      </c>
      <c r="I222" s="2">
        <f t="shared" si="40"/>
        <v>11688.046325797499</v>
      </c>
      <c r="J222" s="46">
        <f t="shared" si="41"/>
        <v>434.49986341254618</v>
      </c>
      <c r="K222">
        <f t="shared" si="42"/>
        <v>29.065786684964646</v>
      </c>
      <c r="L222">
        <f t="shared" si="43"/>
        <v>3.3766016130302778E-2</v>
      </c>
      <c r="M222" s="46">
        <f t="shared" si="44"/>
        <v>29.065845524384873</v>
      </c>
      <c r="N222" s="8">
        <f t="shared" si="32"/>
        <v>-7.7469831832603544E-6</v>
      </c>
      <c r="O222" s="5">
        <f>SUM($N$41:N222)*0.1+$N$8</f>
        <v>4.3583617429193052E-5</v>
      </c>
      <c r="P222" s="5">
        <f>SUM($O$41:O222)+0</f>
        <v>6.8798075369531069E-3</v>
      </c>
      <c r="Q222" s="8">
        <f t="shared" si="33"/>
        <v>-5.6034947367986997E-6</v>
      </c>
      <c r="R222" s="5">
        <f>SUM($Q$41:Q222)*0.1+$T$8</f>
        <v>1.6039504097444309E-5</v>
      </c>
      <c r="S222" s="5">
        <f>SUM($R$41:R222)+0</f>
        <v>9.1455972874123145E-3</v>
      </c>
      <c r="T222">
        <f t="shared" si="45"/>
        <v>4.6441332882532491E-5</v>
      </c>
      <c r="U222">
        <f t="shared" si="46"/>
        <v>1.1444374228809553E-2</v>
      </c>
      <c r="W222" s="1"/>
    </row>
    <row r="223" spans="2:23" x14ac:dyDescent="0.2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-352.05762848491884</v>
      </c>
      <c r="F223">
        <f t="shared" si="37"/>
        <v>-19098.593171027438</v>
      </c>
      <c r="G223">
        <f t="shared" si="38"/>
        <v>9435.1444433958295</v>
      </c>
      <c r="H223">
        <f t="shared" si="39"/>
        <v>6824.5639597804748</v>
      </c>
      <c r="I223" s="2">
        <f t="shared" si="40"/>
        <v>11644.596339456242</v>
      </c>
      <c r="J223" s="46">
        <f t="shared" si="41"/>
        <v>434.49986341254618</v>
      </c>
      <c r="K223">
        <f t="shared" si="42"/>
        <v>28.957735433347672</v>
      </c>
      <c r="L223">
        <f t="shared" si="43"/>
        <v>3.3766016130302778E-2</v>
      </c>
      <c r="M223" s="46">
        <f t="shared" si="44"/>
        <v>28.957794492317525</v>
      </c>
      <c r="N223" s="8">
        <f t="shared" si="32"/>
        <v>-7.7181839892705384E-6</v>
      </c>
      <c r="O223" s="5">
        <f>SUM($N$41:N223)*0.1+$N$8</f>
        <v>4.2811799030265991E-5</v>
      </c>
      <c r="P223" s="5">
        <f>SUM($O$41:O223)+0</f>
        <v>6.9226193359833727E-3</v>
      </c>
      <c r="Q223" s="8">
        <f t="shared" si="33"/>
        <v>-5.5826639013459157E-6</v>
      </c>
      <c r="R223" s="5">
        <f>SUM($Q$41:Q223)*0.1+$T$8</f>
        <v>1.5481237707309711E-5</v>
      </c>
      <c r="S223" s="5">
        <f>SUM($R$41:R223)+0</f>
        <v>9.1610785251196244E-3</v>
      </c>
      <c r="T223">
        <f t="shared" si="45"/>
        <v>4.552492566889167E-5</v>
      </c>
      <c r="U223">
        <f t="shared" si="46"/>
        <v>1.1482509229882587E-2</v>
      </c>
      <c r="W223" s="1"/>
    </row>
    <row r="224" spans="2:23" x14ac:dyDescent="0.2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-352.05762848491884</v>
      </c>
      <c r="F224">
        <f t="shared" si="37"/>
        <v>-19098.593171027438</v>
      </c>
      <c r="G224">
        <f t="shared" si="38"/>
        <v>9399.9386805473368</v>
      </c>
      <c r="H224">
        <f t="shared" si="39"/>
        <v>6799.0991688857712</v>
      </c>
      <c r="I224" s="2">
        <f t="shared" si="40"/>
        <v>11601.146353114988</v>
      </c>
      <c r="J224" s="46">
        <f t="shared" si="41"/>
        <v>434.49986341254618</v>
      </c>
      <c r="K224">
        <f t="shared" si="42"/>
        <v>28.849684181730705</v>
      </c>
      <c r="L224">
        <f t="shared" si="43"/>
        <v>3.3766016130302778E-2</v>
      </c>
      <c r="M224" s="46">
        <f t="shared" si="44"/>
        <v>28.849743461894747</v>
      </c>
      <c r="N224" s="8">
        <f t="shared" si="32"/>
        <v>-7.6893847952807207E-6</v>
      </c>
      <c r="O224" s="5">
        <f>SUM($N$41:N224)*0.1+$N$8</f>
        <v>4.2042860550737923E-5</v>
      </c>
      <c r="P224" s="5">
        <f>SUM($O$41:O224)+0</f>
        <v>6.964662196534111E-3</v>
      </c>
      <c r="Q224" s="8">
        <f t="shared" si="33"/>
        <v>-5.5618330658931325E-6</v>
      </c>
      <c r="R224" s="5">
        <f>SUM($Q$41:Q224)*0.1+$T$8</f>
        <v>1.4925054400720403E-5</v>
      </c>
      <c r="S224" s="5">
        <f>SUM($R$41:R224)+0</f>
        <v>9.1760035795203452E-3</v>
      </c>
      <c r="T224">
        <f t="shared" si="45"/>
        <v>4.4613443849956918E-5</v>
      </c>
      <c r="U224">
        <f t="shared" si="46"/>
        <v>1.1519789980863433E-2</v>
      </c>
      <c r="W224" s="1"/>
    </row>
    <row r="225" spans="2:23" x14ac:dyDescent="0.2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-352.05762848491884</v>
      </c>
      <c r="F225">
        <f t="shared" si="37"/>
        <v>-19098.593171027438</v>
      </c>
      <c r="G225">
        <f t="shared" si="38"/>
        <v>9364.7329176988442</v>
      </c>
      <c r="H225">
        <f t="shared" si="39"/>
        <v>6773.6343779910676</v>
      </c>
      <c r="I225" s="2">
        <f t="shared" si="40"/>
        <v>11557.696366773733</v>
      </c>
      <c r="J225" s="46">
        <f t="shared" si="41"/>
        <v>434.49986341254618</v>
      </c>
      <c r="K225">
        <f t="shared" si="42"/>
        <v>28.741632930113735</v>
      </c>
      <c r="L225">
        <f t="shared" si="43"/>
        <v>3.3766016130302778E-2</v>
      </c>
      <c r="M225" s="46">
        <f t="shared" si="44"/>
        <v>28.741692433135075</v>
      </c>
      <c r="N225" s="8">
        <f t="shared" si="32"/>
        <v>-7.6605856012909047E-6</v>
      </c>
      <c r="O225" s="5">
        <f>SUM($N$41:N225)*0.1+$N$8</f>
        <v>4.1276801990608834E-5</v>
      </c>
      <c r="P225" s="5">
        <f>SUM($O$41:O225)+0</f>
        <v>7.0059389985247201E-3</v>
      </c>
      <c r="Q225" s="8">
        <f t="shared" si="33"/>
        <v>-5.5410022304403485E-6</v>
      </c>
      <c r="R225" s="5">
        <f>SUM($Q$41:Q225)*0.1+$T$8</f>
        <v>1.4370954177676371E-5</v>
      </c>
      <c r="S225" s="5">
        <f>SUM($R$41:R225)+0</f>
        <v>9.190374533698021E-3</v>
      </c>
      <c r="T225">
        <f t="shared" si="45"/>
        <v>4.3706964050924463E-5</v>
      </c>
      <c r="U225">
        <f t="shared" si="46"/>
        <v>1.1556217604419479E-2</v>
      </c>
      <c r="W225" s="1"/>
    </row>
    <row r="226" spans="2:23" x14ac:dyDescent="0.2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-352.05762848491884</v>
      </c>
      <c r="F226">
        <f t="shared" si="37"/>
        <v>-19098.593171027438</v>
      </c>
      <c r="G226">
        <f t="shared" si="38"/>
        <v>9329.5271548503515</v>
      </c>
      <c r="H226">
        <f t="shared" si="39"/>
        <v>6748.169587096364</v>
      </c>
      <c r="I226" s="2">
        <f t="shared" si="40"/>
        <v>11514.246380432476</v>
      </c>
      <c r="J226" s="46">
        <f t="shared" si="41"/>
        <v>434.49986341254618</v>
      </c>
      <c r="K226">
        <f t="shared" si="42"/>
        <v>28.633581678496761</v>
      </c>
      <c r="L226">
        <f t="shared" si="43"/>
        <v>3.3766016130302778E-2</v>
      </c>
      <c r="M226" s="46">
        <f t="shared" si="44"/>
        <v>28.63364140605734</v>
      </c>
      <c r="N226" s="8">
        <f t="shared" si="32"/>
        <v>-7.6317864073010887E-6</v>
      </c>
      <c r="O226" s="5">
        <f>SUM($N$41:N226)*0.1+$N$8</f>
        <v>4.0513623349878723E-5</v>
      </c>
      <c r="P226" s="5">
        <f>SUM($O$41:O226)+0</f>
        <v>7.0464526218745986E-3</v>
      </c>
      <c r="Q226" s="8">
        <f t="shared" si="33"/>
        <v>-5.5201713949875653E-6</v>
      </c>
      <c r="R226" s="5">
        <f>SUM($Q$41:Q226)*0.1+$T$8</f>
        <v>1.381893703817761E-5</v>
      </c>
      <c r="S226" s="5">
        <f>SUM($R$41:R226)+0</f>
        <v>9.2041934707361994E-3</v>
      </c>
      <c r="T226">
        <f t="shared" si="45"/>
        <v>4.2805568537293783E-5</v>
      </c>
      <c r="U226">
        <f t="shared" si="46"/>
        <v>1.1591793303845022E-2</v>
      </c>
      <c r="W226" s="1"/>
    </row>
    <row r="227" spans="2:23" x14ac:dyDescent="0.2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-352.05762848491884</v>
      </c>
      <c r="F227">
        <f t="shared" si="37"/>
        <v>-19098.593171027438</v>
      </c>
      <c r="G227">
        <f t="shared" si="38"/>
        <v>9294.3213920018607</v>
      </c>
      <c r="H227">
        <f t="shared" si="39"/>
        <v>6722.7047962016595</v>
      </c>
      <c r="I227" s="2">
        <f t="shared" si="40"/>
        <v>11470.796394091223</v>
      </c>
      <c r="J227" s="46">
        <f t="shared" si="41"/>
        <v>434.49986341254618</v>
      </c>
      <c r="K227">
        <f t="shared" si="42"/>
        <v>28.525530426879797</v>
      </c>
      <c r="L227">
        <f t="shared" si="43"/>
        <v>3.3766016130302778E-2</v>
      </c>
      <c r="M227" s="46">
        <f t="shared" si="44"/>
        <v>28.525590380680658</v>
      </c>
      <c r="N227" s="8">
        <f t="shared" si="32"/>
        <v>-7.6029872133112744E-6</v>
      </c>
      <c r="O227" s="5">
        <f>SUM($N$41:N227)*0.1+$N$8</f>
        <v>3.9753324628547592E-5</v>
      </c>
      <c r="P227" s="5">
        <f>SUM($O$41:O227)+0</f>
        <v>7.0862059465031466E-3</v>
      </c>
      <c r="Q227" s="8">
        <f t="shared" si="33"/>
        <v>-5.4993405595347813E-6</v>
      </c>
      <c r="R227" s="5">
        <f>SUM($Q$41:Q227)*0.1+$T$8</f>
        <v>1.3269002982224139E-5</v>
      </c>
      <c r="S227" s="5">
        <f>SUM($R$41:R227)+0</f>
        <v>9.217462473718423E-3</v>
      </c>
      <c r="T227">
        <f t="shared" si="45"/>
        <v>4.190934572580395E-5</v>
      </c>
      <c r="U227">
        <f t="shared" si="46"/>
        <v>1.1626518359795588E-2</v>
      </c>
      <c r="W227" s="1"/>
    </row>
    <row r="228" spans="2:23" x14ac:dyDescent="0.2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-352.05762848491884</v>
      </c>
      <c r="F228">
        <f t="shared" si="37"/>
        <v>-19098.593171027438</v>
      </c>
      <c r="G228">
        <f t="shared" si="38"/>
        <v>9259.115629153368</v>
      </c>
      <c r="H228">
        <f t="shared" si="39"/>
        <v>6697.2400053069568</v>
      </c>
      <c r="I228" s="2">
        <f t="shared" si="40"/>
        <v>11427.346407749968</v>
      </c>
      <c r="J228" s="46">
        <f t="shared" si="41"/>
        <v>434.49986341254618</v>
      </c>
      <c r="K228">
        <f t="shared" si="42"/>
        <v>28.417479175262827</v>
      </c>
      <c r="L228">
        <f t="shared" si="43"/>
        <v>3.3766016130302778E-2</v>
      </c>
      <c r="M228" s="46">
        <f t="shared" si="44"/>
        <v>28.417539357024427</v>
      </c>
      <c r="N228" s="8">
        <f t="shared" si="32"/>
        <v>-7.5741880193214584E-6</v>
      </c>
      <c r="O228" s="5">
        <f>SUM($N$41:N228)*0.1+$N$8</f>
        <v>3.8995905826615446E-5</v>
      </c>
      <c r="P228" s="5">
        <f>SUM($O$41:O228)+0</f>
        <v>7.1252018523297617E-3</v>
      </c>
      <c r="Q228" s="8">
        <f t="shared" si="33"/>
        <v>-5.4785097240819981E-6</v>
      </c>
      <c r="R228" s="5">
        <f>SUM($Q$41:Q228)*0.1+$T$8</f>
        <v>1.2721152009815938E-5</v>
      </c>
      <c r="S228" s="5">
        <f>SUM($R$41:R228)+0</f>
        <v>9.2301836257282395E-3</v>
      </c>
      <c r="T228">
        <f t="shared" si="45"/>
        <v>4.1018390749700364E-5</v>
      </c>
      <c r="U228">
        <f t="shared" si="46"/>
        <v>1.1660394127177056E-2</v>
      </c>
      <c r="W228" s="1"/>
    </row>
    <row r="229" spans="2:23" x14ac:dyDescent="0.2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-352.05762848491884</v>
      </c>
      <c r="F229">
        <f t="shared" si="37"/>
        <v>-19098.593171027438</v>
      </c>
      <c r="G229">
        <f t="shared" si="38"/>
        <v>9223.9098663048753</v>
      </c>
      <c r="H229">
        <f t="shared" si="39"/>
        <v>6671.7752144122533</v>
      </c>
      <c r="I229" s="2">
        <f t="shared" si="40"/>
        <v>11383.896421408712</v>
      </c>
      <c r="J229" s="46">
        <f t="shared" si="41"/>
        <v>434.49986341254618</v>
      </c>
      <c r="K229">
        <f t="shared" si="42"/>
        <v>28.309427923645853</v>
      </c>
      <c r="L229">
        <f t="shared" si="43"/>
        <v>3.3766016130302778E-2</v>
      </c>
      <c r="M229" s="46">
        <f t="shared" si="44"/>
        <v>28.309488335108345</v>
      </c>
      <c r="N229" s="8">
        <f t="shared" si="32"/>
        <v>-7.5453888253316424E-6</v>
      </c>
      <c r="O229" s="5">
        <f>SUM($N$41:N229)*0.1+$N$8</f>
        <v>3.8241366944082286E-5</v>
      </c>
      <c r="P229" s="5">
        <f>SUM($O$41:O229)+0</f>
        <v>7.1634432192738441E-3</v>
      </c>
      <c r="Q229" s="8">
        <f t="shared" si="33"/>
        <v>-5.457678888629215E-6</v>
      </c>
      <c r="R229" s="5">
        <f>SUM($Q$41:Q229)*0.1+$T$8</f>
        <v>1.217538412095302E-5</v>
      </c>
      <c r="S229" s="5">
        <f>SUM($R$41:R229)+0</f>
        <v>9.242359009849193E-3</v>
      </c>
      <c r="T229">
        <f t="shared" si="45"/>
        <v>4.0132806084856614E-5</v>
      </c>
      <c r="U229">
        <f t="shared" si="46"/>
        <v>1.1693422032181213E-2</v>
      </c>
      <c r="W229" s="1"/>
    </row>
    <row r="230" spans="2:23" x14ac:dyDescent="0.2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-352.05762848491884</v>
      </c>
      <c r="F230">
        <f t="shared" si="37"/>
        <v>-19098.593171027438</v>
      </c>
      <c r="G230">
        <f t="shared" si="38"/>
        <v>9188.7041034563827</v>
      </c>
      <c r="H230">
        <f t="shared" si="39"/>
        <v>6646.3104235175497</v>
      </c>
      <c r="I230" s="2">
        <f t="shared" si="40"/>
        <v>11340.446435067457</v>
      </c>
      <c r="J230" s="46">
        <f t="shared" si="41"/>
        <v>434.49986341254618</v>
      </c>
      <c r="K230">
        <f t="shared" si="42"/>
        <v>28.201376672028882</v>
      </c>
      <c r="L230">
        <f t="shared" si="43"/>
        <v>3.3766016130302778E-2</v>
      </c>
      <c r="M230" s="46">
        <f t="shared" si="44"/>
        <v>28.201437314952422</v>
      </c>
      <c r="N230" s="8">
        <f t="shared" si="32"/>
        <v>-7.5165896313418264E-6</v>
      </c>
      <c r="O230" s="5">
        <f>SUM($N$41:N230)*0.1+$N$8</f>
        <v>3.7489707980948104E-5</v>
      </c>
      <c r="P230" s="5">
        <f>SUM($O$41:O230)+0</f>
        <v>7.2009329272547922E-3</v>
      </c>
      <c r="Q230" s="8">
        <f t="shared" si="33"/>
        <v>-5.4368480531764309E-6</v>
      </c>
      <c r="R230" s="5">
        <f>SUM($Q$41:Q230)*0.1+$T$8</f>
        <v>1.1631699315635372E-5</v>
      </c>
      <c r="S230" s="5">
        <f>SUM($R$41:R230)+0</f>
        <v>9.2539907091648277E-3</v>
      </c>
      <c r="T230">
        <f t="shared" si="45"/>
        <v>3.9252702244127299E-5</v>
      </c>
      <c r="U230">
        <f t="shared" si="46"/>
        <v>1.172560356945992E-2</v>
      </c>
      <c r="W230" s="1"/>
    </row>
    <row r="231" spans="2:23" x14ac:dyDescent="0.2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-352.05762848491884</v>
      </c>
      <c r="F231">
        <f t="shared" si="37"/>
        <v>-19098.593171027438</v>
      </c>
      <c r="G231">
        <f t="shared" si="38"/>
        <v>9153.49834060789</v>
      </c>
      <c r="H231">
        <f t="shared" si="39"/>
        <v>6620.8456326228461</v>
      </c>
      <c r="I231" s="2">
        <f t="shared" si="40"/>
        <v>11296.996448726202</v>
      </c>
      <c r="J231" s="46">
        <f t="shared" si="41"/>
        <v>434.49986341254618</v>
      </c>
      <c r="K231">
        <f t="shared" si="42"/>
        <v>28.093325420411915</v>
      </c>
      <c r="L231">
        <f t="shared" si="43"/>
        <v>3.3766016130302778E-2</v>
      </c>
      <c r="M231" s="46">
        <f t="shared" si="44"/>
        <v>28.093386296576963</v>
      </c>
      <c r="N231" s="8">
        <f t="shared" si="32"/>
        <v>-7.4877904373520104E-6</v>
      </c>
      <c r="O231" s="5">
        <f>SUM($N$41:N231)*0.1+$N$8</f>
        <v>3.6740928937212902E-5</v>
      </c>
      <c r="P231" s="5">
        <f>SUM($O$41:O231)+0</f>
        <v>7.2376738561920053E-3</v>
      </c>
      <c r="Q231" s="8">
        <f t="shared" si="33"/>
        <v>-5.4160172177236478E-6</v>
      </c>
      <c r="R231" s="5">
        <f>SUM($Q$41:Q231)*0.1+$T$8</f>
        <v>1.1090097593863015E-5</v>
      </c>
      <c r="S231" s="5">
        <f>SUM($R$41:R231)+0</f>
        <v>9.2650808067586913E-3</v>
      </c>
      <c r="T231">
        <f t="shared" si="45"/>
        <v>3.8378198548273923E-5</v>
      </c>
      <c r="U231">
        <f t="shared" si="46"/>
        <v>1.1756940299430526E-2</v>
      </c>
      <c r="W231" s="1"/>
    </row>
    <row r="232" spans="2:23" x14ac:dyDescent="0.2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-352.05762848491884</v>
      </c>
      <c r="F232">
        <f t="shared" si="37"/>
        <v>-19098.593171027438</v>
      </c>
      <c r="G232">
        <f t="shared" si="38"/>
        <v>9118.2925777593973</v>
      </c>
      <c r="H232">
        <f t="shared" si="39"/>
        <v>6595.3808417281416</v>
      </c>
      <c r="I232" s="2">
        <f t="shared" si="40"/>
        <v>11253.546462384946</v>
      </c>
      <c r="J232" s="46">
        <f t="shared" si="41"/>
        <v>434.49986341254618</v>
      </c>
      <c r="K232">
        <f t="shared" si="42"/>
        <v>27.985274168794941</v>
      </c>
      <c r="L232">
        <f t="shared" si="43"/>
        <v>3.3766016130302778E-2</v>
      </c>
      <c r="M232" s="46">
        <f t="shared" si="44"/>
        <v>27.985335280002584</v>
      </c>
      <c r="N232" s="8">
        <f t="shared" si="32"/>
        <v>-7.4589912433621944E-6</v>
      </c>
      <c r="O232" s="5">
        <f>SUM($N$41:N232)*0.1+$N$8</f>
        <v>3.5995029812876679E-5</v>
      </c>
      <c r="P232" s="5">
        <f>SUM($O$41:O232)+0</f>
        <v>7.2736688860048819E-3</v>
      </c>
      <c r="Q232" s="8">
        <f t="shared" si="33"/>
        <v>-5.3951863822708637E-6</v>
      </c>
      <c r="R232" s="5">
        <f>SUM($Q$41:Q232)*0.1+$T$8</f>
        <v>1.0550578955635927E-5</v>
      </c>
      <c r="S232" s="5">
        <f>SUM($R$41:R232)+0</f>
        <v>9.275631385714328E-3</v>
      </c>
      <c r="T232">
        <f t="shared" si="45"/>
        <v>3.7509423982900468E-5</v>
      </c>
      <c r="U232">
        <f t="shared" si="46"/>
        <v>1.1787433845705528E-2</v>
      </c>
      <c r="W232" s="1"/>
    </row>
    <row r="233" spans="2:23" x14ac:dyDescent="0.2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-352.05762848491884</v>
      </c>
      <c r="F233">
        <f t="shared" si="37"/>
        <v>-19098.593171027438</v>
      </c>
      <c r="G233">
        <f t="shared" si="38"/>
        <v>9083.0868149109046</v>
      </c>
      <c r="H233">
        <f t="shared" si="39"/>
        <v>6569.9160508334389</v>
      </c>
      <c r="I233" s="2">
        <f t="shared" si="40"/>
        <v>11210.096476043691</v>
      </c>
      <c r="J233" s="46">
        <f t="shared" si="41"/>
        <v>434.49986341254618</v>
      </c>
      <c r="K233">
        <f t="shared" si="42"/>
        <v>27.877222917177971</v>
      </c>
      <c r="L233">
        <f t="shared" si="43"/>
        <v>3.3766016130302778E-2</v>
      </c>
      <c r="M233" s="46">
        <f t="shared" si="44"/>
        <v>27.877284265250239</v>
      </c>
      <c r="N233" s="8">
        <f t="shared" ref="N233:N296" si="48">-G233/($G$18*$B$31)</f>
        <v>-7.4301920493723784E-6</v>
      </c>
      <c r="O233" s="5">
        <f>SUM($N$41:N233)*0.1+$N$8</f>
        <v>3.5252010607939441E-5</v>
      </c>
      <c r="P233" s="5">
        <f>SUM($O$41:O233)+0</f>
        <v>7.3089208966128213E-3</v>
      </c>
      <c r="Q233" s="8">
        <f t="shared" ref="Q233:Q296" si="49">-H233/($G$18*$B$31)</f>
        <v>-5.3743555468180806E-6</v>
      </c>
      <c r="R233" s="5">
        <f>SUM($Q$41:Q233)*0.1+$T$8</f>
        <v>1.0013143400954116E-5</v>
      </c>
      <c r="S233" s="5">
        <f>SUM($R$41:R233)+0</f>
        <v>9.285644529115282E-3</v>
      </c>
      <c r="T233">
        <f t="shared" si="45"/>
        <v>3.6646518152074776E-5</v>
      </c>
      <c r="U233">
        <f t="shared" si="46"/>
        <v>1.1817085892640035E-2</v>
      </c>
      <c r="W233" s="1"/>
    </row>
    <row r="234" spans="2:23" x14ac:dyDescent="0.2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-352.05762848491884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9047.8810520624138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11166.646489702436</v>
      </c>
      <c r="J234" s="46">
        <f t="shared" ref="J234:J297" si="57">SQRT(D234*D234+E234*E234)</f>
        <v>434.49986341254618</v>
      </c>
      <c r="K234">
        <f t="shared" ref="K234:K297" si="58">32*I234/(PI()*$G$11^3)</f>
        <v>27.769171665561</v>
      </c>
      <c r="L234">
        <f t="shared" ref="L234:L297" si="59">16*J234/(PI()*$G$11^4)</f>
        <v>3.3766016130302778E-2</v>
      </c>
      <c r="M234" s="46">
        <f t="shared" ref="M234:M297" si="60">SQRT(K234^2+3*L234^2)</f>
        <v>27.769233252341195</v>
      </c>
      <c r="N234" s="8">
        <f t="shared" si="48"/>
        <v>-7.4013928553825641E-6</v>
      </c>
      <c r="O234" s="5">
        <f>SUM($N$41:N234)*0.1+$N$8</f>
        <v>3.4511871322401188E-5</v>
      </c>
      <c r="P234" s="5">
        <f>SUM($O$41:O234)+0</f>
        <v>7.3434327679352228E-3</v>
      </c>
      <c r="Q234" s="8">
        <f t="shared" si="49"/>
        <v>-5.3535247113652965E-6</v>
      </c>
      <c r="R234" s="5">
        <f>SUM($Q$41:Q234)*0.1+$T$8</f>
        <v>9.477790929817589E-6</v>
      </c>
      <c r="S234" s="5">
        <f>SUM($R$41:R234)+0</f>
        <v>9.2951223200450992E-3</v>
      </c>
      <c r="T234">
        <f t="shared" ref="T234:T297" si="61">SQRT(SUMSQ(O234,R234))</f>
        <v>3.5789632340711605E-5</v>
      </c>
      <c r="U234">
        <f t="shared" ref="U234:U297" si="62">SQRT(SUMSQ(S234,P234))</f>
        <v>1.1845898182990826E-2</v>
      </c>
      <c r="W234" s="1"/>
    </row>
    <row r="235" spans="2:23" x14ac:dyDescent="0.2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-352.05762848491884</v>
      </c>
      <c r="F235">
        <f t="shared" si="53"/>
        <v>-19098.593171027438</v>
      </c>
      <c r="G235">
        <f t="shared" si="54"/>
        <v>9012.6752892139211</v>
      </c>
      <c r="H235">
        <f t="shared" si="55"/>
        <v>6518.9864690440318</v>
      </c>
      <c r="I235" s="2">
        <f t="shared" si="56"/>
        <v>11123.196503361181</v>
      </c>
      <c r="J235" s="46">
        <f t="shared" si="57"/>
        <v>434.49986341254618</v>
      </c>
      <c r="K235">
        <f t="shared" si="58"/>
        <v>27.661120413944033</v>
      </c>
      <c r="L235">
        <f t="shared" si="59"/>
        <v>3.3766016130302778E-2</v>
      </c>
      <c r="M235" s="46">
        <f t="shared" si="60"/>
        <v>27.661182241297048</v>
      </c>
      <c r="N235" s="8">
        <f t="shared" si="48"/>
        <v>-7.3725936613927481E-6</v>
      </c>
      <c r="O235" s="5">
        <f>SUM($N$41:N235)*0.1+$N$8</f>
        <v>3.3774611956261915E-5</v>
      </c>
      <c r="P235" s="5">
        <f>SUM($O$41:O235)+0</f>
        <v>7.3772073798914848E-3</v>
      </c>
      <c r="Q235" s="8">
        <f t="shared" si="49"/>
        <v>-5.3326938759125134E-6</v>
      </c>
      <c r="R235" s="5">
        <f>SUM($Q$41:Q235)*0.1+$T$8</f>
        <v>8.9445215422263383E-6</v>
      </c>
      <c r="S235" s="5">
        <f>SUM($R$41:R235)+0</f>
        <v>9.3040668415873256E-3</v>
      </c>
      <c r="T235">
        <f t="shared" si="61"/>
        <v>3.4938930699370602E-5</v>
      </c>
      <c r="U235">
        <f t="shared" si="62"/>
        <v>1.1873872515681231E-2</v>
      </c>
      <c r="W235" s="1"/>
    </row>
    <row r="236" spans="2:23" x14ac:dyDescent="0.2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-352.05762848491884</v>
      </c>
      <c r="F236">
        <f t="shared" si="53"/>
        <v>-19098.593171027438</v>
      </c>
      <c r="G236">
        <f t="shared" si="54"/>
        <v>8977.4695263654285</v>
      </c>
      <c r="H236">
        <f t="shared" si="55"/>
        <v>6493.5216781493273</v>
      </c>
      <c r="I236" s="2">
        <f t="shared" si="56"/>
        <v>11079.746517019925</v>
      </c>
      <c r="J236" s="46">
        <f t="shared" si="57"/>
        <v>434.49986341254618</v>
      </c>
      <c r="K236">
        <f t="shared" si="58"/>
        <v>27.553069162327059</v>
      </c>
      <c r="L236">
        <f t="shared" si="59"/>
        <v>3.3766016130302778E-2</v>
      </c>
      <c r="M236" s="46">
        <f t="shared" si="60"/>
        <v>27.553131232139737</v>
      </c>
      <c r="N236" s="8">
        <f t="shared" si="48"/>
        <v>-7.3437944674029321E-6</v>
      </c>
      <c r="O236" s="5">
        <f>SUM($N$41:N236)*0.1+$N$8</f>
        <v>3.3040232509521621E-5</v>
      </c>
      <c r="P236" s="5">
        <f>SUM($O$41:O236)+0</f>
        <v>7.4102476124010067E-3</v>
      </c>
      <c r="Q236" s="8">
        <f t="shared" si="49"/>
        <v>-5.3118630404597293E-6</v>
      </c>
      <c r="R236" s="5">
        <f>SUM($Q$41:Q236)*0.1+$T$8</f>
        <v>8.4133352381803576E-6</v>
      </c>
      <c r="S236" s="5">
        <f>SUM($R$41:R236)+0</f>
        <v>9.3124801768255053E-3</v>
      </c>
      <c r="T236">
        <f t="shared" si="61"/>
        <v>3.4094591566893082E-5</v>
      </c>
      <c r="U236">
        <f t="shared" si="62"/>
        <v>1.1901010743666389E-2</v>
      </c>
      <c r="W236" s="1"/>
    </row>
    <row r="237" spans="2:23" x14ac:dyDescent="0.2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-352.05762848491884</v>
      </c>
      <c r="F237">
        <f t="shared" si="53"/>
        <v>-19098.593171027438</v>
      </c>
      <c r="G237">
        <f t="shared" si="54"/>
        <v>8942.2637635169358</v>
      </c>
      <c r="H237">
        <f t="shared" si="55"/>
        <v>6468.0568872546246</v>
      </c>
      <c r="I237" s="2">
        <f t="shared" si="56"/>
        <v>11036.29653067867</v>
      </c>
      <c r="J237" s="46">
        <f t="shared" si="57"/>
        <v>434.49986341254618</v>
      </c>
      <c r="K237">
        <f t="shared" si="58"/>
        <v>27.445017910710089</v>
      </c>
      <c r="L237">
        <f t="shared" si="59"/>
        <v>3.3766016130302778E-2</v>
      </c>
      <c r="M237" s="46">
        <f t="shared" si="60"/>
        <v>27.445080224891555</v>
      </c>
      <c r="N237" s="8">
        <f t="shared" si="48"/>
        <v>-7.3149952734131153E-6</v>
      </c>
      <c r="O237" s="5">
        <f>SUM($N$41:N237)*0.1+$N$8</f>
        <v>3.2308732982180305E-5</v>
      </c>
      <c r="P237" s="5">
        <f>SUM($O$41:O237)+0</f>
        <v>7.4425563453831868E-3</v>
      </c>
      <c r="Q237" s="8">
        <f t="shared" si="49"/>
        <v>-5.2910322050069462E-6</v>
      </c>
      <c r="R237" s="5">
        <f>SUM($Q$41:Q237)*0.1+$T$8</f>
        <v>7.8842320176796671E-6</v>
      </c>
      <c r="S237" s="5">
        <f>SUM($R$41:R237)+0</f>
        <v>9.3203644088431844E-3</v>
      </c>
      <c r="T237">
        <f t="shared" si="61"/>
        <v>3.3256808948280508E-5</v>
      </c>
      <c r="U237">
        <f t="shared" si="62"/>
        <v>1.1927314771893727E-2</v>
      </c>
      <c r="W237" s="1"/>
    </row>
    <row r="238" spans="2:23" x14ac:dyDescent="0.2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-352.05762848491884</v>
      </c>
      <c r="F238">
        <f t="shared" si="53"/>
        <v>-19098.593171027438</v>
      </c>
      <c r="G238">
        <f t="shared" si="54"/>
        <v>8907.0580006684431</v>
      </c>
      <c r="H238">
        <f t="shared" si="55"/>
        <v>6442.592096359921</v>
      </c>
      <c r="I238" s="2">
        <f t="shared" si="56"/>
        <v>10992.846544337415</v>
      </c>
      <c r="J238" s="46">
        <f t="shared" si="57"/>
        <v>434.49986341254618</v>
      </c>
      <c r="K238">
        <f t="shared" si="58"/>
        <v>27.336966659093122</v>
      </c>
      <c r="L238">
        <f t="shared" si="59"/>
        <v>3.3766016130302778E-2</v>
      </c>
      <c r="M238" s="46">
        <f t="shared" si="60"/>
        <v>27.337029219575136</v>
      </c>
      <c r="N238" s="8">
        <f t="shared" si="48"/>
        <v>-7.2861960794232993E-6</v>
      </c>
      <c r="O238" s="5">
        <f>SUM($N$41:N238)*0.1+$N$8</f>
        <v>3.1580113374237975E-5</v>
      </c>
      <c r="P238" s="5">
        <f>SUM($O$41:O238)+0</f>
        <v>7.4741364587574246E-3</v>
      </c>
      <c r="Q238" s="8">
        <f t="shared" si="49"/>
        <v>-5.270201369554163E-6</v>
      </c>
      <c r="R238" s="5">
        <f>SUM($Q$41:Q238)*0.1+$T$8</f>
        <v>7.3572118807242466E-6</v>
      </c>
      <c r="S238" s="5">
        <f>SUM($R$41:R238)+0</f>
        <v>9.3277216207239087E-3</v>
      </c>
      <c r="T238">
        <f t="shared" si="61"/>
        <v>3.2425794167415453E-5</v>
      </c>
      <c r="U238">
        <f t="shared" si="62"/>
        <v>1.1952786555353827E-2</v>
      </c>
      <c r="W238" s="1"/>
    </row>
    <row r="239" spans="2:23" x14ac:dyDescent="0.2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-352.05762848491884</v>
      </c>
      <c r="F239">
        <f t="shared" si="53"/>
        <v>-19098.593171027438</v>
      </c>
      <c r="G239">
        <f t="shared" si="54"/>
        <v>8871.8522378199523</v>
      </c>
      <c r="H239">
        <f t="shared" si="55"/>
        <v>6417.1273054652174</v>
      </c>
      <c r="I239" s="2">
        <f t="shared" si="56"/>
        <v>10949.39655799616</v>
      </c>
      <c r="J239" s="46">
        <f t="shared" si="57"/>
        <v>434.49986341254618</v>
      </c>
      <c r="K239">
        <f t="shared" si="58"/>
        <v>27.228915407476151</v>
      </c>
      <c r="L239">
        <f t="shared" si="59"/>
        <v>3.3766016130302778E-2</v>
      </c>
      <c r="M239" s="46">
        <f t="shared" si="60"/>
        <v>27.228978216213477</v>
      </c>
      <c r="N239" s="8">
        <f t="shared" si="48"/>
        <v>-7.257396885433485E-6</v>
      </c>
      <c r="O239" s="5">
        <f>SUM($N$41:N239)*0.1+$N$8</f>
        <v>3.0854373685694631E-5</v>
      </c>
      <c r="P239" s="5">
        <f>SUM($O$41:O239)+0</f>
        <v>7.5049908324431192E-3</v>
      </c>
      <c r="Q239" s="8">
        <f t="shared" si="49"/>
        <v>-5.2493705341013798E-6</v>
      </c>
      <c r="R239" s="5">
        <f>SUM($Q$41:Q239)*0.1+$T$8</f>
        <v>6.8322748273141095E-6</v>
      </c>
      <c r="S239" s="5">
        <f>SUM($R$41:R239)+0</f>
        <v>9.3345538955512224E-3</v>
      </c>
      <c r="T239">
        <f t="shared" si="61"/>
        <v>3.1601777716648078E-5</v>
      </c>
      <c r="U239">
        <f t="shared" si="62"/>
        <v>1.1977428097217106E-2</v>
      </c>
      <c r="W239" s="1"/>
    </row>
    <row r="240" spans="2:23" x14ac:dyDescent="0.2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-352.05762848491884</v>
      </c>
      <c r="F240">
        <f t="shared" si="53"/>
        <v>-19098.593171027438</v>
      </c>
      <c r="G240">
        <f t="shared" si="54"/>
        <v>8836.6464749714578</v>
      </c>
      <c r="H240">
        <f t="shared" si="55"/>
        <v>6391.6625145705138</v>
      </c>
      <c r="I240" s="2">
        <f t="shared" si="56"/>
        <v>10905.946571654904</v>
      </c>
      <c r="J240" s="46">
        <f t="shared" si="57"/>
        <v>434.49986341254618</v>
      </c>
      <c r="K240">
        <f t="shared" si="58"/>
        <v>27.120864155859177</v>
      </c>
      <c r="L240">
        <f t="shared" si="59"/>
        <v>3.3766016130302778E-2</v>
      </c>
      <c r="M240" s="46">
        <f t="shared" si="60"/>
        <v>27.120927214829933</v>
      </c>
      <c r="N240" s="8">
        <f t="shared" si="48"/>
        <v>-7.2285976914436673E-6</v>
      </c>
      <c r="O240" s="5">
        <f>SUM($N$41:N240)*0.1+$N$8</f>
        <v>3.0131513916550263E-5</v>
      </c>
      <c r="P240" s="5">
        <f>SUM($O$41:O240)+0</f>
        <v>7.5351223463596692E-3</v>
      </c>
      <c r="Q240" s="8">
        <f t="shared" si="49"/>
        <v>-5.2285396986485958E-6</v>
      </c>
      <c r="R240" s="5">
        <f>SUM($Q$41:Q240)*0.1+$T$8</f>
        <v>6.3094208574492424E-6</v>
      </c>
      <c r="S240" s="5">
        <f>SUM($R$41:R240)+0</f>
        <v>9.3408633164086714E-3</v>
      </c>
      <c r="T240">
        <f t="shared" si="61"/>
        <v>3.0785011327912123E-5</v>
      </c>
      <c r="U240">
        <f t="shared" si="62"/>
        <v>1.2001241447051969E-2</v>
      </c>
      <c r="W240" s="1"/>
    </row>
    <row r="241" spans="2:23" x14ac:dyDescent="0.2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-352.05762848491884</v>
      </c>
      <c r="F241">
        <f t="shared" si="53"/>
        <v>-19098.593171027438</v>
      </c>
      <c r="G241">
        <f t="shared" si="54"/>
        <v>8801.4407121229669</v>
      </c>
      <c r="H241">
        <f t="shared" si="55"/>
        <v>6366.1977236758094</v>
      </c>
      <c r="I241" s="2">
        <f t="shared" si="56"/>
        <v>10862.496585313649</v>
      </c>
      <c r="J241" s="46">
        <f t="shared" si="57"/>
        <v>434.49986341254618</v>
      </c>
      <c r="K241">
        <f t="shared" si="58"/>
        <v>27.012812904242207</v>
      </c>
      <c r="L241">
        <f t="shared" si="59"/>
        <v>3.3766016130302778E-2</v>
      </c>
      <c r="M241" s="46">
        <f t="shared" si="60"/>
        <v>27.012876215448259</v>
      </c>
      <c r="N241" s="8">
        <f t="shared" si="48"/>
        <v>-7.199798497453853E-6</v>
      </c>
      <c r="O241" s="5">
        <f>SUM($N$41:N241)*0.1+$N$8</f>
        <v>2.9411534066804876E-5</v>
      </c>
      <c r="P241" s="5">
        <f>SUM($O$41:O241)+0</f>
        <v>7.5645338804264739E-3</v>
      </c>
      <c r="Q241" s="8">
        <f t="shared" si="49"/>
        <v>-5.2077088631958118E-6</v>
      </c>
      <c r="R241" s="5">
        <f>SUM($Q$41:Q241)*0.1+$T$8</f>
        <v>5.7886499711296588E-6</v>
      </c>
      <c r="S241" s="5">
        <f>SUM($R$41:R241)+0</f>
        <v>9.3466519663798018E-3</v>
      </c>
      <c r="T241">
        <f t="shared" si="61"/>
        <v>2.9975770292872931E-5</v>
      </c>
      <c r="U241">
        <f t="shared" si="62"/>
        <v>1.2024228699120431E-2</v>
      </c>
      <c r="W241" s="1"/>
    </row>
    <row r="242" spans="2:23" x14ac:dyDescent="0.2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-352.05762848491884</v>
      </c>
      <c r="F242">
        <f t="shared" si="53"/>
        <v>-19098.593171027438</v>
      </c>
      <c r="G242">
        <f t="shared" si="54"/>
        <v>8766.2349492744743</v>
      </c>
      <c r="H242">
        <f t="shared" si="55"/>
        <v>6340.7329327811067</v>
      </c>
      <c r="I242" s="2">
        <f t="shared" si="56"/>
        <v>10819.046598972394</v>
      </c>
      <c r="J242" s="46">
        <f t="shared" si="57"/>
        <v>434.49986341254618</v>
      </c>
      <c r="K242">
        <f t="shared" si="58"/>
        <v>26.90476165262524</v>
      </c>
      <c r="L242">
        <f t="shared" si="59"/>
        <v>3.3766016130302778E-2</v>
      </c>
      <c r="M242" s="46">
        <f t="shared" si="60"/>
        <v>26.904825218092565</v>
      </c>
      <c r="N242" s="8">
        <f t="shared" si="48"/>
        <v>-7.170999303464037E-6</v>
      </c>
      <c r="O242" s="5">
        <f>SUM($N$41:N242)*0.1+$N$8</f>
        <v>2.8694434136458472E-5</v>
      </c>
      <c r="P242" s="5">
        <f>SUM($O$41:O242)+0</f>
        <v>7.5932283145629326E-3</v>
      </c>
      <c r="Q242" s="8">
        <f t="shared" si="49"/>
        <v>-5.1868780277430286E-6</v>
      </c>
      <c r="R242" s="5">
        <f>SUM($Q$41:Q242)*0.1+$T$8</f>
        <v>5.2699621683553586E-6</v>
      </c>
      <c r="S242" s="5">
        <f>SUM($R$41:R242)+0</f>
        <v>9.3519219285481577E-3</v>
      </c>
      <c r="T242">
        <f t="shared" si="61"/>
        <v>2.917435606260145E-5</v>
      </c>
      <c r="U242">
        <f t="shared" si="62"/>
        <v>1.2046391990747276E-2</v>
      </c>
      <c r="W242" s="1"/>
    </row>
    <row r="243" spans="2:23" x14ac:dyDescent="0.2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-352.05762848491884</v>
      </c>
      <c r="F243">
        <f t="shared" si="53"/>
        <v>-19098.593171027438</v>
      </c>
      <c r="G243">
        <f t="shared" si="54"/>
        <v>8731.0291864259816</v>
      </c>
      <c r="H243">
        <f t="shared" si="55"/>
        <v>6315.2681418864022</v>
      </c>
      <c r="I243" s="2">
        <f t="shared" si="56"/>
        <v>10775.59661263114</v>
      </c>
      <c r="J243" s="46">
        <f t="shared" si="57"/>
        <v>434.49986341254618</v>
      </c>
      <c r="K243">
        <f t="shared" si="58"/>
        <v>26.796710401008269</v>
      </c>
      <c r="L243">
        <f t="shared" si="59"/>
        <v>3.3766016130302778E-2</v>
      </c>
      <c r="M243" s="46">
        <f t="shared" si="60"/>
        <v>26.796774222787352</v>
      </c>
      <c r="N243" s="8">
        <f t="shared" si="48"/>
        <v>-7.142200109474221E-6</v>
      </c>
      <c r="O243" s="5">
        <f>SUM($N$41:N243)*0.1+$N$8</f>
        <v>2.798021412551105E-5</v>
      </c>
      <c r="P243" s="5">
        <f>SUM($O$41:O243)+0</f>
        <v>7.6212085286884437E-3</v>
      </c>
      <c r="Q243" s="8">
        <f t="shared" si="49"/>
        <v>-5.1660471922902446E-6</v>
      </c>
      <c r="R243" s="5">
        <f>SUM($Q$41:Q243)*0.1+$T$8</f>
        <v>4.7533574491263284E-6</v>
      </c>
      <c r="S243" s="5">
        <f>SUM($R$41:R243)+0</f>
        <v>9.3566752859972832E-3</v>
      </c>
      <c r="T243">
        <f t="shared" si="61"/>
        <v>2.8381099160332267E-5</v>
      </c>
      <c r="U243">
        <f t="shared" si="62"/>
        <v>1.2067733500759197E-2</v>
      </c>
      <c r="W243" s="1"/>
    </row>
    <row r="244" spans="2:23" x14ac:dyDescent="0.2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-352.05762848491884</v>
      </c>
      <c r="F244">
        <f t="shared" si="53"/>
        <v>-19098.593171027438</v>
      </c>
      <c r="G244">
        <f t="shared" si="54"/>
        <v>8695.8234235774889</v>
      </c>
      <c r="H244">
        <f t="shared" si="55"/>
        <v>6289.8033509916986</v>
      </c>
      <c r="I244" s="2">
        <f t="shared" si="56"/>
        <v>10732.146626289883</v>
      </c>
      <c r="J244" s="46">
        <f t="shared" si="57"/>
        <v>434.49986341254618</v>
      </c>
      <c r="K244">
        <f t="shared" si="58"/>
        <v>26.688659149391295</v>
      </c>
      <c r="L244">
        <f t="shared" si="59"/>
        <v>3.3766016130302778E-2</v>
      </c>
      <c r="M244" s="46">
        <f t="shared" si="60"/>
        <v>26.688723229557528</v>
      </c>
      <c r="N244" s="8">
        <f t="shared" si="48"/>
        <v>-7.113400915484405E-6</v>
      </c>
      <c r="O244" s="5">
        <f>SUM($N$41:N244)*0.1+$N$8</f>
        <v>2.7268874033962611E-5</v>
      </c>
      <c r="P244" s="5">
        <f>SUM($O$41:O244)+0</f>
        <v>7.6484774027224065E-3</v>
      </c>
      <c r="Q244" s="8">
        <f t="shared" si="49"/>
        <v>-5.1452163568374614E-6</v>
      </c>
      <c r="R244" s="5">
        <f>SUM($Q$41:Q244)*0.1+$T$8</f>
        <v>4.2388358134425952E-6</v>
      </c>
      <c r="S244" s="5">
        <f>SUM($R$41:R244)+0</f>
        <v>9.3609141218107261E-3</v>
      </c>
      <c r="T244">
        <f t="shared" si="61"/>
        <v>2.7596362443870094E-5</v>
      </c>
      <c r="U244">
        <f t="shared" si="62"/>
        <v>1.2088255447990449E-2</v>
      </c>
      <c r="W244" s="1"/>
    </row>
    <row r="245" spans="2:23" x14ac:dyDescent="0.2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-352.05762848491884</v>
      </c>
      <c r="F245">
        <f t="shared" si="53"/>
        <v>-19098.593171027438</v>
      </c>
      <c r="G245">
        <f t="shared" si="54"/>
        <v>8660.6176607289963</v>
      </c>
      <c r="H245">
        <f t="shared" si="55"/>
        <v>6264.338560096995</v>
      </c>
      <c r="I245" s="2">
        <f t="shared" si="56"/>
        <v>10688.696639948628</v>
      </c>
      <c r="J245" s="46">
        <f t="shared" si="57"/>
        <v>434.49986341254618</v>
      </c>
      <c r="K245">
        <f t="shared" si="58"/>
        <v>26.580607897774325</v>
      </c>
      <c r="L245">
        <f t="shared" si="59"/>
        <v>3.3766016130302778E-2</v>
      </c>
      <c r="M245" s="46">
        <f t="shared" si="60"/>
        <v>26.580672238428409</v>
      </c>
      <c r="N245" s="8">
        <f t="shared" si="48"/>
        <v>-7.084601721494589E-6</v>
      </c>
      <c r="O245" s="5">
        <f>SUM($N$41:N245)*0.1+$N$8</f>
        <v>2.6560413861813153E-5</v>
      </c>
      <c r="P245" s="5">
        <f>SUM($O$41:O245)+0</f>
        <v>7.6750378165842195E-3</v>
      </c>
      <c r="Q245" s="8">
        <f t="shared" si="49"/>
        <v>-5.1243855213846774E-6</v>
      </c>
      <c r="R245" s="5">
        <f>SUM($Q$41:Q245)*0.1+$T$8</f>
        <v>3.7263972613041184E-6</v>
      </c>
      <c r="S245" s="5">
        <f>SUM($R$41:R245)+0</f>
        <v>9.3646405190720306E-3</v>
      </c>
      <c r="T245">
        <f t="shared" si="61"/>
        <v>2.6820544756955461E-5</v>
      </c>
      <c r="U245">
        <f t="shared" si="62"/>
        <v>1.2107960089851781E-2</v>
      </c>
      <c r="W245" s="1"/>
    </row>
    <row r="246" spans="2:23" x14ac:dyDescent="0.2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-352.05762848491884</v>
      </c>
      <c r="F246">
        <f t="shared" si="53"/>
        <v>-19098.593171027438</v>
      </c>
      <c r="G246">
        <f t="shared" si="54"/>
        <v>8625.4118978805054</v>
      </c>
      <c r="H246">
        <f t="shared" si="55"/>
        <v>6238.8737692022914</v>
      </c>
      <c r="I246" s="2">
        <f t="shared" si="56"/>
        <v>10645.246653607373</v>
      </c>
      <c r="J246" s="46">
        <f t="shared" si="57"/>
        <v>434.49986341254618</v>
      </c>
      <c r="K246">
        <f t="shared" si="58"/>
        <v>26.472556646157358</v>
      </c>
      <c r="L246">
        <f t="shared" si="59"/>
        <v>3.3766016130302778E-2</v>
      </c>
      <c r="M246" s="46">
        <f t="shared" si="60"/>
        <v>26.472621249425718</v>
      </c>
      <c r="N246" s="8">
        <f t="shared" si="48"/>
        <v>-7.0558025275047738E-6</v>
      </c>
      <c r="O246" s="5">
        <f>SUM($N$41:N246)*0.1+$N$8</f>
        <v>2.5854833609062675E-5</v>
      </c>
      <c r="P246" s="5">
        <f>SUM($O$41:O246)+0</f>
        <v>7.700892650193282E-3</v>
      </c>
      <c r="Q246" s="8">
        <f t="shared" si="49"/>
        <v>-5.1035546859318942E-6</v>
      </c>
      <c r="R246" s="5">
        <f>SUM($Q$41:Q246)*0.1+$T$8</f>
        <v>3.2160417927109387E-6</v>
      </c>
      <c r="S246" s="5">
        <f>SUM($R$41:R246)+0</f>
        <v>9.3678565608647409E-3</v>
      </c>
      <c r="T246">
        <f t="shared" si="61"/>
        <v>2.6054085011083776E-5</v>
      </c>
      <c r="U246">
        <f t="shared" si="62"/>
        <v>1.2126849720959582E-2</v>
      </c>
      <c r="W246" s="1"/>
    </row>
    <row r="247" spans="2:23" x14ac:dyDescent="0.2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-352.05762848491884</v>
      </c>
      <c r="F247">
        <f t="shared" si="53"/>
        <v>-19098.593171027438</v>
      </c>
      <c r="G247">
        <f t="shared" si="54"/>
        <v>8590.2061350320109</v>
      </c>
      <c r="H247">
        <f t="shared" si="55"/>
        <v>6213.4089783075888</v>
      </c>
      <c r="I247" s="2">
        <f t="shared" si="56"/>
        <v>10601.796667266117</v>
      </c>
      <c r="J247" s="46">
        <f t="shared" si="57"/>
        <v>434.49986341254618</v>
      </c>
      <c r="K247">
        <f t="shared" si="58"/>
        <v>26.364505394540384</v>
      </c>
      <c r="L247">
        <f t="shared" si="59"/>
        <v>3.3766016130302778E-2</v>
      </c>
      <c r="M247" s="46">
        <f t="shared" si="60"/>
        <v>26.364570262575587</v>
      </c>
      <c r="N247" s="8">
        <f t="shared" si="48"/>
        <v>-7.0270033335149562E-6</v>
      </c>
      <c r="O247" s="5">
        <f>SUM($N$41:N247)*0.1+$N$8</f>
        <v>2.5152133275711179E-5</v>
      </c>
      <c r="P247" s="5">
        <f>SUM($O$41:O247)+0</f>
        <v>7.7260447834689933E-3</v>
      </c>
      <c r="Q247" s="8">
        <f t="shared" si="49"/>
        <v>-5.082723850479111E-6</v>
      </c>
      <c r="R247" s="5">
        <f>SUM($Q$41:Q247)*0.1+$T$8</f>
        <v>2.7077694076630288E-6</v>
      </c>
      <c r="S247" s="5">
        <f>SUM($R$41:R247)+0</f>
        <v>9.3705643302724045E-3</v>
      </c>
      <c r="T247">
        <f t="shared" si="61"/>
        <v>2.5297466740450778E-5</v>
      </c>
      <c r="U247">
        <f t="shared" si="62"/>
        <v>1.2144926671822352E-2</v>
      </c>
      <c r="W247" s="1"/>
    </row>
    <row r="248" spans="2:23" x14ac:dyDescent="0.2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-352.05762848491884</v>
      </c>
      <c r="F248">
        <f t="shared" si="53"/>
        <v>-19098.593171027438</v>
      </c>
      <c r="G248">
        <f t="shared" si="54"/>
        <v>8555.0003721835201</v>
      </c>
      <c r="H248">
        <f t="shared" si="55"/>
        <v>6187.9441874128843</v>
      </c>
      <c r="I248" s="2">
        <f t="shared" si="56"/>
        <v>10558.346680924862</v>
      </c>
      <c r="J248" s="46">
        <f t="shared" si="57"/>
        <v>434.49986341254618</v>
      </c>
      <c r="K248">
        <f t="shared" si="58"/>
        <v>26.256454142923413</v>
      </c>
      <c r="L248">
        <f t="shared" si="59"/>
        <v>3.3766016130302778E-2</v>
      </c>
      <c r="M248" s="46">
        <f t="shared" si="60"/>
        <v>26.256519277904601</v>
      </c>
      <c r="N248" s="8">
        <f t="shared" si="48"/>
        <v>-6.9982041395251418E-6</v>
      </c>
      <c r="O248" s="5">
        <f>SUM($N$41:N248)*0.1+$N$8</f>
        <v>2.4452312861758665E-5</v>
      </c>
      <c r="P248" s="5">
        <f>SUM($O$41:O248)+0</f>
        <v>7.7504970963307518E-3</v>
      </c>
      <c r="Q248" s="8">
        <f t="shared" si="49"/>
        <v>-5.061893015026327E-6</v>
      </c>
      <c r="R248" s="5">
        <f>SUM($Q$41:Q248)*0.1+$T$8</f>
        <v>2.2015801061603889E-6</v>
      </c>
      <c r="S248" s="5">
        <f>SUM($R$41:R248)+0</f>
        <v>9.3727659103785641E-3</v>
      </c>
      <c r="T248">
        <f t="shared" si="61"/>
        <v>2.4551223172240714E-5</v>
      </c>
      <c r="U248">
        <f t="shared" si="62"/>
        <v>1.2162193307581734E-2</v>
      </c>
      <c r="W248" s="1"/>
    </row>
    <row r="249" spans="2:23" x14ac:dyDescent="0.2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-352.05762848491884</v>
      </c>
      <c r="F249">
        <f t="shared" si="53"/>
        <v>-19098.593171027438</v>
      </c>
      <c r="G249">
        <f t="shared" si="54"/>
        <v>8519.7946093350274</v>
      </c>
      <c r="H249">
        <f t="shared" si="55"/>
        <v>6162.4793965181816</v>
      </c>
      <c r="I249" s="2">
        <f t="shared" si="56"/>
        <v>10514.896694583607</v>
      </c>
      <c r="J249" s="46">
        <f t="shared" si="57"/>
        <v>434.49986341254618</v>
      </c>
      <c r="K249">
        <f t="shared" si="58"/>
        <v>26.148402891306446</v>
      </c>
      <c r="L249">
        <f t="shared" si="59"/>
        <v>3.3766016130302778E-2</v>
      </c>
      <c r="M249" s="46">
        <f t="shared" si="60"/>
        <v>26.148468295439777</v>
      </c>
      <c r="N249" s="8">
        <f t="shared" si="48"/>
        <v>-6.9694049455353259E-6</v>
      </c>
      <c r="O249" s="5">
        <f>SUM($N$41:N249)*0.1+$N$8</f>
        <v>2.3755372367205133E-5</v>
      </c>
      <c r="P249" s="5">
        <f>SUM($O$41:O249)+0</f>
        <v>7.7742524686979569E-3</v>
      </c>
      <c r="Q249" s="8">
        <f t="shared" si="49"/>
        <v>-5.0410621795735438E-6</v>
      </c>
      <c r="R249" s="5">
        <f>SUM($Q$41:Q249)*0.1+$T$8</f>
        <v>1.6974738882030325E-6</v>
      </c>
      <c r="S249" s="5">
        <f>SUM($R$41:R249)+0</f>
        <v>9.3744633842667673E-3</v>
      </c>
      <c r="T249">
        <f t="shared" si="61"/>
        <v>2.38159428514956E-5</v>
      </c>
      <c r="U249">
        <f t="shared" si="62"/>
        <v>1.2178652026805537E-2</v>
      </c>
      <c r="W249" s="1"/>
    </row>
    <row r="250" spans="2:23" x14ac:dyDescent="0.2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-352.05762848491884</v>
      </c>
      <c r="F250">
        <f t="shared" si="53"/>
        <v>-19098.593171027438</v>
      </c>
      <c r="G250">
        <f t="shared" si="54"/>
        <v>8484.5888464865347</v>
      </c>
      <c r="H250">
        <f t="shared" si="55"/>
        <v>6137.0146056234771</v>
      </c>
      <c r="I250" s="2">
        <f t="shared" si="56"/>
        <v>10471.446708242353</v>
      </c>
      <c r="J250" s="46">
        <f t="shared" si="57"/>
        <v>434.49986341254618</v>
      </c>
      <c r="K250">
        <f t="shared" si="58"/>
        <v>26.040351639689476</v>
      </c>
      <c r="L250">
        <f t="shared" si="59"/>
        <v>3.3766016130302778E-2</v>
      </c>
      <c r="M250" s="46">
        <f t="shared" si="60"/>
        <v>26.040417315208568</v>
      </c>
      <c r="N250" s="8">
        <f t="shared" si="48"/>
        <v>-6.9406057515455099E-6</v>
      </c>
      <c r="O250" s="5">
        <f>SUM($N$41:N250)*0.1+$N$8</f>
        <v>2.3061311792050581E-5</v>
      </c>
      <c r="P250" s="5">
        <f>SUM($O$41:O250)+0</f>
        <v>7.7973137804900079E-3</v>
      </c>
      <c r="Q250" s="8">
        <f t="shared" si="49"/>
        <v>-5.0202313441207598E-6</v>
      </c>
      <c r="R250" s="5">
        <f>SUM($Q$41:Q250)*0.1+$T$8</f>
        <v>1.1954507537909596E-6</v>
      </c>
      <c r="S250" s="5">
        <f>SUM($R$41:R250)+0</f>
        <v>9.3756588350205582E-3</v>
      </c>
      <c r="T250">
        <f t="shared" si="61"/>
        <v>2.3092275853083657E-5</v>
      </c>
      <c r="U250">
        <f t="shared" si="62"/>
        <v>1.2194305260330267E-2</v>
      </c>
      <c r="W250" s="1"/>
    </row>
    <row r="251" spans="2:23" x14ac:dyDescent="0.2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-352.05762848491884</v>
      </c>
      <c r="F251">
        <f t="shared" si="53"/>
        <v>-19098.593171027438</v>
      </c>
      <c r="G251">
        <f t="shared" si="54"/>
        <v>8449.3830836380421</v>
      </c>
      <c r="H251">
        <f t="shared" si="55"/>
        <v>6111.5498147287744</v>
      </c>
      <c r="I251" s="2">
        <f t="shared" si="56"/>
        <v>10427.996721901098</v>
      </c>
      <c r="J251" s="46">
        <f t="shared" si="57"/>
        <v>434.49986341254618</v>
      </c>
      <c r="K251">
        <f t="shared" si="58"/>
        <v>25.932300388072505</v>
      </c>
      <c r="L251">
        <f t="shared" si="59"/>
        <v>3.3766016130302778E-2</v>
      </c>
      <c r="M251" s="46">
        <f t="shared" si="60"/>
        <v>25.9323663372389</v>
      </c>
      <c r="N251" s="8">
        <f t="shared" si="48"/>
        <v>-6.9118065575556939E-6</v>
      </c>
      <c r="O251" s="5">
        <f>SUM($N$41:N251)*0.1+$N$8</f>
        <v>2.2370131136295014E-5</v>
      </c>
      <c r="P251" s="5">
        <f>SUM($O$41:O251)+0</f>
        <v>7.8196839116263031E-3</v>
      </c>
      <c r="Q251" s="8">
        <f t="shared" si="49"/>
        <v>-4.9994005086679775E-6</v>
      </c>
      <c r="R251" s="5">
        <f>SUM($Q$41:Q251)*0.1+$T$8</f>
        <v>6.9551070292417014E-7</v>
      </c>
      <c r="S251" s="5">
        <f>SUM($R$41:R251)+0</f>
        <v>9.3763543457234828E-3</v>
      </c>
      <c r="T251">
        <f t="shared" si="61"/>
        <v>2.2380940601165934E-5</v>
      </c>
      <c r="U251">
        <f t="shared" si="62"/>
        <v>1.2209155470150869E-2</v>
      </c>
      <c r="W251" s="1"/>
    </row>
    <row r="252" spans="2:23" x14ac:dyDescent="0.2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-352.05762848491884</v>
      </c>
      <c r="F252">
        <f t="shared" si="53"/>
        <v>-19098.593171027438</v>
      </c>
      <c r="G252">
        <f t="shared" si="54"/>
        <v>8414.1773207895494</v>
      </c>
      <c r="H252">
        <f t="shared" si="55"/>
        <v>6086.0850238340699</v>
      </c>
      <c r="I252" s="2">
        <f t="shared" si="56"/>
        <v>10384.546735559841</v>
      </c>
      <c r="J252" s="46">
        <f t="shared" si="57"/>
        <v>434.49986341254618</v>
      </c>
      <c r="K252">
        <f t="shared" si="58"/>
        <v>25.824249136455531</v>
      </c>
      <c r="L252">
        <f t="shared" si="59"/>
        <v>3.3766016130302778E-2</v>
      </c>
      <c r="M252" s="46">
        <f t="shared" si="60"/>
        <v>25.824315361559158</v>
      </c>
      <c r="N252" s="8">
        <f t="shared" si="48"/>
        <v>-6.8830073635658779E-6</v>
      </c>
      <c r="O252" s="5">
        <f>SUM($N$41:N252)*0.1+$N$8</f>
        <v>2.1681830399938426E-5</v>
      </c>
      <c r="P252" s="5">
        <f>SUM($O$41:O252)+0</f>
        <v>7.841365742026242E-3</v>
      </c>
      <c r="Q252" s="8">
        <f t="shared" si="49"/>
        <v>-4.9785696732151926E-6</v>
      </c>
      <c r="R252" s="5">
        <f>SUM($Q$41:Q252)*0.1+$T$8</f>
        <v>1.9765373560265062E-7</v>
      </c>
      <c r="S252" s="5">
        <f>SUM($R$41:R252)+0</f>
        <v>9.3765519994590853E-3</v>
      </c>
      <c r="T252">
        <f t="shared" si="61"/>
        <v>2.1682731296838315E-5</v>
      </c>
      <c r="U252">
        <f t="shared" si="62"/>
        <v>1.2223205148355438E-2</v>
      </c>
      <c r="W252" s="1"/>
    </row>
    <row r="253" spans="2:23" x14ac:dyDescent="0.2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-352.05762848491884</v>
      </c>
      <c r="F253">
        <f t="shared" si="53"/>
        <v>-19098.593171027438</v>
      </c>
      <c r="G253">
        <f t="shared" si="54"/>
        <v>8378.9715579410586</v>
      </c>
      <c r="H253">
        <f t="shared" si="55"/>
        <v>6060.6202329393664</v>
      </c>
      <c r="I253" s="2">
        <f t="shared" si="56"/>
        <v>10341.096749218586</v>
      </c>
      <c r="J253" s="46">
        <f t="shared" si="57"/>
        <v>434.49986341254618</v>
      </c>
      <c r="K253">
        <f t="shared" si="58"/>
        <v>25.716197884838564</v>
      </c>
      <c r="L253">
        <f t="shared" si="59"/>
        <v>3.3766016130302778E-2</v>
      </c>
      <c r="M253" s="46">
        <f t="shared" si="60"/>
        <v>25.716264388198208</v>
      </c>
      <c r="N253" s="8">
        <f t="shared" si="48"/>
        <v>-6.8542081695760627E-6</v>
      </c>
      <c r="O253" s="5">
        <f>SUM($N$41:N253)*0.1+$N$8</f>
        <v>2.099640958298082E-5</v>
      </c>
      <c r="P253" s="5">
        <f>SUM($O$41:O253)+0</f>
        <v>7.8623621516092229E-3</v>
      </c>
      <c r="Q253" s="8">
        <f t="shared" si="49"/>
        <v>-4.9577388377624094E-6</v>
      </c>
      <c r="R253" s="5">
        <f>SUM($Q$41:Q253)*0.1+$T$8</f>
        <v>-2.9812014817359896E-7</v>
      </c>
      <c r="S253" s="5">
        <f>SUM($R$41:R253)+0</f>
        <v>9.3762538793109116E-3</v>
      </c>
      <c r="T253">
        <f t="shared" si="61"/>
        <v>2.0998525924431834E-5</v>
      </c>
      <c r="U253">
        <f t="shared" si="62"/>
        <v>1.223645681610286E-2</v>
      </c>
      <c r="W253" s="1"/>
    </row>
    <row r="254" spans="2:23" x14ac:dyDescent="0.2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-352.05762848491884</v>
      </c>
      <c r="F254">
        <f t="shared" si="53"/>
        <v>-19098.593171027438</v>
      </c>
      <c r="G254">
        <f t="shared" si="54"/>
        <v>8343.7657950925659</v>
      </c>
      <c r="H254">
        <f t="shared" si="55"/>
        <v>6035.1554420446628</v>
      </c>
      <c r="I254" s="2">
        <f t="shared" si="56"/>
        <v>10297.646762877332</v>
      </c>
      <c r="J254" s="46">
        <f t="shared" si="57"/>
        <v>434.49986341254618</v>
      </c>
      <c r="K254">
        <f t="shared" si="58"/>
        <v>25.608146633221594</v>
      </c>
      <c r="L254">
        <f t="shared" si="59"/>
        <v>3.3766016130302778E-2</v>
      </c>
      <c r="M254" s="46">
        <f t="shared" si="60"/>
        <v>25.6082134171854</v>
      </c>
      <c r="N254" s="8">
        <f t="shared" si="48"/>
        <v>-6.8254089755862467E-6</v>
      </c>
      <c r="O254" s="5">
        <f>SUM($N$41:N254)*0.1+$N$8</f>
        <v>2.0313868685422193E-5</v>
      </c>
      <c r="P254" s="5">
        <f>SUM($O$41:O254)+0</f>
        <v>7.8826760202946444E-3</v>
      </c>
      <c r="Q254" s="8">
        <f t="shared" si="49"/>
        <v>-4.9369080023096254E-6</v>
      </c>
      <c r="R254" s="5">
        <f>SUM($Q$41:Q254)*0.1+$T$8</f>
        <v>-7.918109484045515E-7</v>
      </c>
      <c r="S254" s="5">
        <f>SUM($R$41:R254)+0</f>
        <v>9.3754620683625077E-3</v>
      </c>
      <c r="T254">
        <f t="shared" si="61"/>
        <v>2.0329294762647072E-5</v>
      </c>
      <c r="U254">
        <f t="shared" si="62"/>
        <v>1.224891302264133E-2</v>
      </c>
      <c r="W254" s="1"/>
    </row>
    <row r="255" spans="2:23" x14ac:dyDescent="0.2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-352.05762848491884</v>
      </c>
      <c r="F255">
        <f t="shared" si="53"/>
        <v>-19098.593171027438</v>
      </c>
      <c r="G255">
        <f t="shared" si="54"/>
        <v>8308.5600322440732</v>
      </c>
      <c r="H255">
        <f t="shared" si="55"/>
        <v>6009.6906511499592</v>
      </c>
      <c r="I255" s="2">
        <f t="shared" si="56"/>
        <v>10254.196776536075</v>
      </c>
      <c r="J255" s="46">
        <f t="shared" si="57"/>
        <v>434.49986341254618</v>
      </c>
      <c r="K255">
        <f t="shared" si="58"/>
        <v>25.50009538160462</v>
      </c>
      <c r="L255">
        <f t="shared" si="59"/>
        <v>3.3766016130302778E-2</v>
      </c>
      <c r="M255" s="46">
        <f t="shared" si="60"/>
        <v>25.500162448550583</v>
      </c>
      <c r="N255" s="8">
        <f t="shared" si="48"/>
        <v>-6.7966097815964307E-6</v>
      </c>
      <c r="O255" s="5">
        <f>SUM($N$41:N255)*0.1+$N$8</f>
        <v>1.9634207707262552E-5</v>
      </c>
      <c r="P255" s="5">
        <f>SUM($O$41:O255)+0</f>
        <v>7.9023102280019065E-3</v>
      </c>
      <c r="Q255" s="8">
        <f t="shared" si="49"/>
        <v>-4.9160771668568422E-6</v>
      </c>
      <c r="R255" s="5">
        <f>SUM($Q$41:Q255)*0.1+$T$8</f>
        <v>-1.2834186650902477E-6</v>
      </c>
      <c r="S255" s="5">
        <f>SUM($R$41:R255)+0</f>
        <v>9.3741786496974178E-3</v>
      </c>
      <c r="T255">
        <f t="shared" si="61"/>
        <v>1.9676109263821192E-5</v>
      </c>
      <c r="U255">
        <f t="shared" si="62"/>
        <v>1.2260576344365972E-2</v>
      </c>
      <c r="W255" s="1"/>
    </row>
    <row r="256" spans="2:23" x14ac:dyDescent="0.2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-352.05762848491884</v>
      </c>
      <c r="F256">
        <f t="shared" si="53"/>
        <v>-19098.593171027438</v>
      </c>
      <c r="G256">
        <f t="shared" si="54"/>
        <v>8273.3542693955806</v>
      </c>
      <c r="H256">
        <f t="shared" si="55"/>
        <v>5984.2258602552556</v>
      </c>
      <c r="I256" s="2">
        <f t="shared" si="56"/>
        <v>10210.74679019482</v>
      </c>
      <c r="J256" s="46">
        <f t="shared" si="57"/>
        <v>434.49986341254618</v>
      </c>
      <c r="K256">
        <f t="shared" si="58"/>
        <v>25.392044129987649</v>
      </c>
      <c r="L256">
        <f t="shared" si="59"/>
        <v>3.3766016130302778E-2</v>
      </c>
      <c r="M256" s="46">
        <f t="shared" si="60"/>
        <v>25.392111482324115</v>
      </c>
      <c r="N256" s="8">
        <f t="shared" si="48"/>
        <v>-6.7678105876066147E-6</v>
      </c>
      <c r="O256" s="5">
        <f>SUM($N$41:N256)*0.1+$N$8</f>
        <v>1.8957426648501889E-5</v>
      </c>
      <c r="P256" s="5">
        <f>SUM($O$41:O256)+0</f>
        <v>7.9212676546504077E-3</v>
      </c>
      <c r="Q256" s="8">
        <f t="shared" si="49"/>
        <v>-4.8952463314040591E-6</v>
      </c>
      <c r="R256" s="5">
        <f>SUM($Q$41:Q256)*0.1+$T$8</f>
        <v>-1.7729432982306468E-6</v>
      </c>
      <c r="S256" s="5">
        <f>SUM($R$41:R256)+0</f>
        <v>9.3724057063991877E-3</v>
      </c>
      <c r="T256">
        <f t="shared" si="61"/>
        <v>1.9040151077973896E-5</v>
      </c>
      <c r="U256">
        <f t="shared" si="62"/>
        <v>1.2271449383913655E-2</v>
      </c>
      <c r="W256" s="1"/>
    </row>
    <row r="257" spans="2:23" x14ac:dyDescent="0.2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-352.05762848491884</v>
      </c>
      <c r="F257">
        <f t="shared" si="53"/>
        <v>-19098.593171027438</v>
      </c>
      <c r="G257">
        <f t="shared" si="54"/>
        <v>8238.1485065470879</v>
      </c>
      <c r="H257">
        <f t="shared" si="55"/>
        <v>5958.761069360552</v>
      </c>
      <c r="I257" s="2">
        <f t="shared" si="56"/>
        <v>10167.296803853566</v>
      </c>
      <c r="J257" s="46">
        <f t="shared" si="57"/>
        <v>434.49986341254618</v>
      </c>
      <c r="K257">
        <f t="shared" si="58"/>
        <v>25.283992878370682</v>
      </c>
      <c r="L257">
        <f t="shared" si="59"/>
        <v>3.3766016130302778E-2</v>
      </c>
      <c r="M257" s="46">
        <f t="shared" si="60"/>
        <v>25.284060518536879</v>
      </c>
      <c r="N257" s="8">
        <f t="shared" si="48"/>
        <v>-6.7390113936167987E-6</v>
      </c>
      <c r="O257" s="5">
        <f>SUM($N$41:N257)*0.1+$N$8</f>
        <v>1.8283525509140209E-5</v>
      </c>
      <c r="P257" s="5">
        <f>SUM($O$41:O257)+0</f>
        <v>7.9395511801595483E-3</v>
      </c>
      <c r="Q257" s="8">
        <f t="shared" si="49"/>
        <v>-4.874415495951275E-6</v>
      </c>
      <c r="R257" s="5">
        <f>SUM($Q$41:Q257)*0.1+$T$8</f>
        <v>-2.260384847825776E-6</v>
      </c>
      <c r="S257" s="5">
        <f>SUM($R$41:R257)+0</f>
        <v>9.3701453215513618E-3</v>
      </c>
      <c r="T257">
        <f t="shared" si="61"/>
        <v>1.8422720882205784E-5</v>
      </c>
      <c r="U257">
        <f t="shared" si="62"/>
        <v>1.2281534769293443E-2</v>
      </c>
      <c r="W257" s="1"/>
    </row>
    <row r="258" spans="2:23" x14ac:dyDescent="0.2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-352.05762848491884</v>
      </c>
      <c r="F258">
        <f t="shared" si="53"/>
        <v>-19098.593171027438</v>
      </c>
      <c r="G258">
        <f t="shared" si="54"/>
        <v>8202.942743698597</v>
      </c>
      <c r="H258">
        <f t="shared" si="55"/>
        <v>5933.2962784658484</v>
      </c>
      <c r="I258" s="2">
        <f t="shared" si="56"/>
        <v>10123.846817512311</v>
      </c>
      <c r="J258" s="46">
        <f t="shared" si="57"/>
        <v>434.49986341254618</v>
      </c>
      <c r="K258">
        <f t="shared" si="58"/>
        <v>25.175941626753712</v>
      </c>
      <c r="L258">
        <f t="shared" si="59"/>
        <v>3.3766016130302778E-2</v>
      </c>
      <c r="M258" s="46">
        <f t="shared" si="60"/>
        <v>25.176009557220269</v>
      </c>
      <c r="N258" s="8">
        <f t="shared" si="48"/>
        <v>-6.7102121996269844E-6</v>
      </c>
      <c r="O258" s="5">
        <f>SUM($N$41:N258)*0.1+$N$8</f>
        <v>1.7612504289177511E-5</v>
      </c>
      <c r="P258" s="5">
        <f>SUM($O$41:O258)+0</f>
        <v>7.9571636844487266E-3</v>
      </c>
      <c r="Q258" s="8">
        <f t="shared" si="49"/>
        <v>-4.8535846604984919E-6</v>
      </c>
      <c r="R258" s="5">
        <f>SUM($Q$41:Q258)*0.1+$T$8</f>
        <v>-2.7457433138756353E-6</v>
      </c>
      <c r="S258" s="5">
        <f>SUM($R$41:R258)+0</f>
        <v>9.3673995782374859E-3</v>
      </c>
      <c r="T258">
        <f t="shared" si="61"/>
        <v>1.7825246525139251E-5</v>
      </c>
      <c r="U258">
        <f t="shared" si="62"/>
        <v>1.2290835153050971E-2</v>
      </c>
      <c r="W258" s="1"/>
    </row>
    <row r="259" spans="2:23" x14ac:dyDescent="0.2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-352.05762848491884</v>
      </c>
      <c r="F259">
        <f t="shared" si="53"/>
        <v>-19098.593171027438</v>
      </c>
      <c r="G259">
        <f t="shared" si="54"/>
        <v>8167.7369808501035</v>
      </c>
      <c r="H259">
        <f t="shared" si="55"/>
        <v>5907.8314875711458</v>
      </c>
      <c r="I259" s="2">
        <f t="shared" si="56"/>
        <v>10080.396831171056</v>
      </c>
      <c r="J259" s="46">
        <f t="shared" si="57"/>
        <v>434.49986341254618</v>
      </c>
      <c r="K259">
        <f t="shared" si="58"/>
        <v>25.067890375136741</v>
      </c>
      <c r="L259">
        <f t="shared" si="59"/>
        <v>3.3766016130302778E-2</v>
      </c>
      <c r="M259" s="46">
        <f t="shared" si="60"/>
        <v>25.067958598406236</v>
      </c>
      <c r="N259" s="8">
        <f t="shared" si="48"/>
        <v>-6.6814130056371676E-6</v>
      </c>
      <c r="O259" s="5">
        <f>SUM($N$41:N259)*0.1+$N$8</f>
        <v>1.6944362988613792E-5</v>
      </c>
      <c r="P259" s="5">
        <f>SUM($O$41:O259)+0</f>
        <v>7.9741080474373411E-3</v>
      </c>
      <c r="Q259" s="8">
        <f t="shared" si="49"/>
        <v>-4.8327538250457087E-6</v>
      </c>
      <c r="R259" s="5">
        <f>SUM($Q$41:Q259)*0.1+$T$8</f>
        <v>-3.229018696380211E-6</v>
      </c>
      <c r="S259" s="5">
        <f>SUM($R$41:R259)+0</f>
        <v>9.3641705595411059E-3</v>
      </c>
      <c r="T259">
        <f t="shared" si="61"/>
        <v>1.7249289806582703E-5</v>
      </c>
      <c r="U259">
        <f t="shared" si="62"/>
        <v>1.2299353211465282E-2</v>
      </c>
      <c r="W259" s="1"/>
    </row>
    <row r="260" spans="2:23" x14ac:dyDescent="0.2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-352.05762848491884</v>
      </c>
      <c r="F260">
        <f t="shared" si="53"/>
        <v>-19098.593171027438</v>
      </c>
      <c r="G260">
        <f t="shared" si="54"/>
        <v>8132.5312180016117</v>
      </c>
      <c r="H260">
        <f t="shared" si="55"/>
        <v>5882.3666966764413</v>
      </c>
      <c r="I260" s="2">
        <f t="shared" si="56"/>
        <v>10036.946844829801</v>
      </c>
      <c r="J260" s="46">
        <f t="shared" si="57"/>
        <v>434.49986341254618</v>
      </c>
      <c r="K260">
        <f t="shared" si="58"/>
        <v>24.959839123519775</v>
      </c>
      <c r="L260">
        <f t="shared" si="59"/>
        <v>3.3766016130302778E-2</v>
      </c>
      <c r="M260" s="46">
        <f t="shared" si="60"/>
        <v>24.959907642127291</v>
      </c>
      <c r="N260" s="8">
        <f t="shared" si="48"/>
        <v>-6.6526138116473524E-6</v>
      </c>
      <c r="O260" s="5">
        <f>SUM($N$41:N260)*0.1+$N$8</f>
        <v>1.6279101607449059E-5</v>
      </c>
      <c r="P260" s="5">
        <f>SUM($O$41:O260)+0</f>
        <v>7.9903871490447902E-3</v>
      </c>
      <c r="Q260" s="8">
        <f t="shared" si="49"/>
        <v>-4.8119229895929247E-6</v>
      </c>
      <c r="R260" s="5">
        <f>SUM($Q$41:Q260)*0.1+$T$8</f>
        <v>-3.7102109953395033E-6</v>
      </c>
      <c r="S260" s="5">
        <f>SUM($R$41:R260)+0</f>
        <v>9.3604603485457662E-3</v>
      </c>
      <c r="T260">
        <f t="shared" si="61"/>
        <v>1.6696550984427555E-5</v>
      </c>
      <c r="U260">
        <f t="shared" si="62"/>
        <v>1.2307091643776675E-2</v>
      </c>
      <c r="W260" s="1"/>
    </row>
    <row r="261" spans="2:23" x14ac:dyDescent="0.2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-352.05762848491884</v>
      </c>
      <c r="F261">
        <f t="shared" si="53"/>
        <v>-19098.593171027438</v>
      </c>
      <c r="G261">
        <f t="shared" si="54"/>
        <v>8097.325455153119</v>
      </c>
      <c r="H261">
        <f t="shared" si="55"/>
        <v>5856.9019057817368</v>
      </c>
      <c r="I261" s="2">
        <f t="shared" si="56"/>
        <v>9993.4968584885446</v>
      </c>
      <c r="J261" s="46">
        <f t="shared" si="57"/>
        <v>434.49986341254618</v>
      </c>
      <c r="K261">
        <f t="shared" si="58"/>
        <v>24.8517878719028</v>
      </c>
      <c r="L261">
        <f t="shared" si="59"/>
        <v>3.3766016130302778E-2</v>
      </c>
      <c r="M261" s="46">
        <f t="shared" si="60"/>
        <v>24.851856688416483</v>
      </c>
      <c r="N261" s="8">
        <f t="shared" si="48"/>
        <v>-6.6238146176575364E-6</v>
      </c>
      <c r="O261" s="5">
        <f>SUM($N$41:N261)*0.1+$N$8</f>
        <v>1.5616720145683301E-5</v>
      </c>
      <c r="P261" s="5">
        <f>SUM($O$41:O261)+0</f>
        <v>8.0060038691904742E-3</v>
      </c>
      <c r="Q261" s="8">
        <f t="shared" si="49"/>
        <v>-4.7910921541401406E-6</v>
      </c>
      <c r="R261" s="5">
        <f>SUM($Q$41:Q261)*0.1+$T$8</f>
        <v>-4.1893202107535121E-6</v>
      </c>
      <c r="S261" s="5">
        <f>SUM($R$41:R261)+0</f>
        <v>9.3562710283350125E-3</v>
      </c>
      <c r="T261">
        <f t="shared" si="61"/>
        <v>1.6168869841050071E-5</v>
      </c>
      <c r="U261">
        <f t="shared" si="62"/>
        <v>1.2314053171444159E-2</v>
      </c>
      <c r="W261" s="1"/>
    </row>
    <row r="262" spans="2:23" x14ac:dyDescent="0.2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-352.05762848491884</v>
      </c>
      <c r="F262">
        <f t="shared" si="53"/>
        <v>-19098.593171027438</v>
      </c>
      <c r="G262">
        <f t="shared" si="54"/>
        <v>8062.1196923046264</v>
      </c>
      <c r="H262">
        <f t="shared" si="55"/>
        <v>5831.4371148870332</v>
      </c>
      <c r="I262" s="2">
        <f t="shared" si="56"/>
        <v>9950.046872147288</v>
      </c>
      <c r="J262" s="46">
        <f t="shared" si="57"/>
        <v>434.49986341254618</v>
      </c>
      <c r="K262">
        <f t="shared" si="58"/>
        <v>24.743736620285826</v>
      </c>
      <c r="L262">
        <f t="shared" si="59"/>
        <v>3.3766016130302778E-2</v>
      </c>
      <c r="M262" s="46">
        <f t="shared" si="60"/>
        <v>24.743805737307465</v>
      </c>
      <c r="N262" s="8">
        <f t="shared" si="48"/>
        <v>-6.5950154236677196E-6</v>
      </c>
      <c r="O262" s="5">
        <f>SUM($N$41:N262)*0.1+$N$8</f>
        <v>1.4957218603316532E-5</v>
      </c>
      <c r="P262" s="5">
        <f>SUM($O$41:O262)+0</f>
        <v>8.0209610877937914E-3</v>
      </c>
      <c r="Q262" s="8">
        <f t="shared" si="49"/>
        <v>-4.7702613186873566E-6</v>
      </c>
      <c r="R262" s="5">
        <f>SUM($Q$41:Q262)*0.1+$T$8</f>
        <v>-4.6663463426222375E-6</v>
      </c>
      <c r="S262" s="5">
        <f>SUM($R$41:R262)+0</f>
        <v>9.3516046819923909E-3</v>
      </c>
      <c r="T262">
        <f t="shared" si="61"/>
        <v>1.566822186901571E-5</v>
      </c>
      <c r="U262">
        <f t="shared" si="62"/>
        <v>1.2320240537431247E-2</v>
      </c>
      <c r="W262" s="1"/>
    </row>
    <row r="263" spans="2:23" x14ac:dyDescent="0.2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-352.05762848491884</v>
      </c>
      <c r="F263">
        <f t="shared" si="53"/>
        <v>-19098.593171027438</v>
      </c>
      <c r="G263">
        <f t="shared" si="54"/>
        <v>8026.9139294561337</v>
      </c>
      <c r="H263">
        <f t="shared" si="55"/>
        <v>5805.9723239923314</v>
      </c>
      <c r="I263" s="2">
        <f t="shared" si="56"/>
        <v>9906.5968858060351</v>
      </c>
      <c r="J263" s="46">
        <f t="shared" si="57"/>
        <v>434.49986341254618</v>
      </c>
      <c r="K263">
        <f t="shared" si="58"/>
        <v>24.635685368668863</v>
      </c>
      <c r="L263">
        <f t="shared" si="59"/>
        <v>3.3766016130302778E-2</v>
      </c>
      <c r="M263" s="46">
        <f t="shared" si="60"/>
        <v>24.635754788834483</v>
      </c>
      <c r="N263" s="8">
        <f t="shared" si="48"/>
        <v>-6.5662162296779036E-6</v>
      </c>
      <c r="O263" s="5">
        <f>SUM($N$41:N263)*0.1+$N$8</f>
        <v>1.4300596980348739E-5</v>
      </c>
      <c r="P263" s="5">
        <f>SUM($O$41:O263)+0</f>
        <v>8.0352616847741403E-3</v>
      </c>
      <c r="Q263" s="8">
        <f t="shared" si="49"/>
        <v>-4.7494304832345751E-6</v>
      </c>
      <c r="R263" s="5">
        <f>SUM($Q$41:Q263)*0.1+$T$8</f>
        <v>-5.1412893909456929E-6</v>
      </c>
      <c r="S263" s="5">
        <f>SUM($R$41:R263)+0</f>
        <v>9.3464633926014454E-3</v>
      </c>
      <c r="T263">
        <f t="shared" si="61"/>
        <v>1.519670788676976E-5</v>
      </c>
      <c r="U263">
        <f t="shared" si="62"/>
        <v>1.2325656505518815E-2</v>
      </c>
      <c r="W263" s="1"/>
    </row>
    <row r="264" spans="2:23" x14ac:dyDescent="0.2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-352.05762848491884</v>
      </c>
      <c r="F264">
        <f t="shared" si="53"/>
        <v>-19098.593171027438</v>
      </c>
      <c r="G264">
        <f t="shared" si="54"/>
        <v>7991.7081666076419</v>
      </c>
      <c r="H264">
        <f t="shared" si="55"/>
        <v>5780.5075330976269</v>
      </c>
      <c r="I264" s="2">
        <f t="shared" si="56"/>
        <v>9863.1468994647803</v>
      </c>
      <c r="J264" s="46">
        <f t="shared" si="57"/>
        <v>434.49986341254618</v>
      </c>
      <c r="K264">
        <f t="shared" si="58"/>
        <v>24.527634117051893</v>
      </c>
      <c r="L264">
        <f t="shared" si="59"/>
        <v>3.3766016130302778E-2</v>
      </c>
      <c r="M264" s="46">
        <f t="shared" si="60"/>
        <v>24.527703843032349</v>
      </c>
      <c r="N264" s="8">
        <f t="shared" si="48"/>
        <v>-6.5374170356880884E-6</v>
      </c>
      <c r="O264" s="5">
        <f>SUM($N$41:N264)*0.1+$N$8</f>
        <v>1.3646855276779932E-5</v>
      </c>
      <c r="P264" s="5">
        <f>SUM($O$41:O264)+0</f>
        <v>8.0489085400509211E-3</v>
      </c>
      <c r="Q264" s="8">
        <f t="shared" si="49"/>
        <v>-4.7285996477817903E-6</v>
      </c>
      <c r="R264" s="5">
        <f>SUM($Q$41:Q264)*0.1+$T$8</f>
        <v>-5.6141493557238783E-6</v>
      </c>
      <c r="S264" s="5">
        <f>SUM($R$41:R264)+0</f>
        <v>9.3408492432457222E-3</v>
      </c>
      <c r="T264">
        <f t="shared" si="61"/>
        <v>1.4756535227950736E-5</v>
      </c>
      <c r="U264">
        <f t="shared" si="62"/>
        <v>1.2330303859643883E-2</v>
      </c>
      <c r="W264" s="1"/>
    </row>
    <row r="265" spans="2:23" x14ac:dyDescent="0.2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-352.05762848491884</v>
      </c>
      <c r="F265">
        <f t="shared" si="53"/>
        <v>-19098.593171027438</v>
      </c>
      <c r="G265">
        <f t="shared" si="54"/>
        <v>7956.5024037591493</v>
      </c>
      <c r="H265">
        <f t="shared" si="55"/>
        <v>5755.0427422029225</v>
      </c>
      <c r="I265" s="2">
        <f t="shared" si="56"/>
        <v>9819.6969131235237</v>
      </c>
      <c r="J265" s="46">
        <f t="shared" si="57"/>
        <v>434.49986341254618</v>
      </c>
      <c r="K265">
        <f t="shared" si="58"/>
        <v>24.419582865434919</v>
      </c>
      <c r="L265">
        <f t="shared" si="59"/>
        <v>3.3766016130302778E-2</v>
      </c>
      <c r="M265" s="46">
        <f t="shared" si="60"/>
        <v>24.41965289993653</v>
      </c>
      <c r="N265" s="8">
        <f t="shared" si="48"/>
        <v>-6.5086178416982724E-6</v>
      </c>
      <c r="O265" s="5">
        <f>SUM($N$41:N265)*0.1+$N$8</f>
        <v>1.2995993492610103E-5</v>
      </c>
      <c r="P265" s="5">
        <f>SUM($O$41:O265)+0</f>
        <v>8.0619045335435305E-3</v>
      </c>
      <c r="Q265" s="8">
        <f t="shared" si="49"/>
        <v>-4.7077688123290062E-6</v>
      </c>
      <c r="R265" s="5">
        <f>SUM($Q$41:Q265)*0.1+$T$8</f>
        <v>-6.0849262369567803E-6</v>
      </c>
      <c r="S265" s="5">
        <f>SUM($R$41:R265)+0</f>
        <v>9.3347643170087653E-3</v>
      </c>
      <c r="T265">
        <f t="shared" si="61"/>
        <v>1.4349988647004887E-5</v>
      </c>
      <c r="U265">
        <f t="shared" si="62"/>
        <v>1.2334185403263155E-2</v>
      </c>
      <c r="W265" s="1"/>
    </row>
    <row r="266" spans="2:23" x14ac:dyDescent="0.2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-352.05762848491884</v>
      </c>
      <c r="F266">
        <f t="shared" si="53"/>
        <v>-19098.593171027438</v>
      </c>
      <c r="G266">
        <f t="shared" si="54"/>
        <v>7921.2966409106566</v>
      </c>
      <c r="H266">
        <f t="shared" si="55"/>
        <v>5729.5779513082198</v>
      </c>
      <c r="I266" s="2">
        <f t="shared" si="56"/>
        <v>9776.2469267822689</v>
      </c>
      <c r="J266" s="46">
        <f t="shared" si="57"/>
        <v>434.49986341254618</v>
      </c>
      <c r="K266">
        <f t="shared" si="58"/>
        <v>24.311531613817948</v>
      </c>
      <c r="L266">
        <f t="shared" si="59"/>
        <v>3.3766016130302778E-2</v>
      </c>
      <c r="M266" s="46">
        <f t="shared" si="60"/>
        <v>24.311601959583111</v>
      </c>
      <c r="N266" s="8">
        <f t="shared" si="48"/>
        <v>-6.4798186477084564E-6</v>
      </c>
      <c r="O266" s="5">
        <f>SUM($N$41:N266)*0.1+$N$8</f>
        <v>1.234801162783926E-5</v>
      </c>
      <c r="P266" s="5">
        <f>SUM($O$41:O266)+0</f>
        <v>8.0742525451713704E-3</v>
      </c>
      <c r="Q266" s="8">
        <f t="shared" si="49"/>
        <v>-4.6869379768762231E-6</v>
      </c>
      <c r="R266" s="5">
        <f>SUM($Q$41:Q266)*0.1+$T$8</f>
        <v>-6.5536200346443988E-6</v>
      </c>
      <c r="S266" s="5">
        <f>SUM($R$41:R266)+0</f>
        <v>9.3282106969741208E-3</v>
      </c>
      <c r="T266">
        <f t="shared" si="61"/>
        <v>1.3979389354322529E-5</v>
      </c>
      <c r="U266">
        <f t="shared" si="62"/>
        <v>1.2337303958740288E-2</v>
      </c>
      <c r="W266" s="1"/>
    </row>
    <row r="267" spans="2:23" x14ac:dyDescent="0.2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-352.05762848491884</v>
      </c>
      <c r="F267">
        <f t="shared" si="53"/>
        <v>-19098.593171027438</v>
      </c>
      <c r="G267">
        <f t="shared" si="54"/>
        <v>7886.0908780621648</v>
      </c>
      <c r="H267">
        <f t="shared" si="55"/>
        <v>5704.1131604135162</v>
      </c>
      <c r="I267" s="2">
        <f t="shared" si="56"/>
        <v>9732.7969404410142</v>
      </c>
      <c r="J267" s="46">
        <f t="shared" si="57"/>
        <v>434.49986341254618</v>
      </c>
      <c r="K267">
        <f t="shared" si="58"/>
        <v>24.203480362200981</v>
      </c>
      <c r="L267">
        <f t="shared" si="59"/>
        <v>3.3766016130302778E-2</v>
      </c>
      <c r="M267" s="46">
        <f t="shared" si="60"/>
        <v>24.203551022008824</v>
      </c>
      <c r="N267" s="8">
        <f t="shared" si="48"/>
        <v>-6.4510194537186413E-6</v>
      </c>
      <c r="O267" s="5">
        <f>SUM($N$41:N267)*0.1+$N$8</f>
        <v>1.1702909682467392E-5</v>
      </c>
      <c r="P267" s="5">
        <f>SUM($O$41:O267)+0</f>
        <v>8.0859554548538375E-3</v>
      </c>
      <c r="Q267" s="8">
        <f t="shared" si="49"/>
        <v>-4.6661071414234399E-6</v>
      </c>
      <c r="R267" s="5">
        <f>SUM($Q$41:Q267)*0.1+$T$8</f>
        <v>-7.0202307487867338E-6</v>
      </c>
      <c r="S267" s="5">
        <f>SUM($R$41:R267)+0</f>
        <v>9.3211904662253344E-3</v>
      </c>
      <c r="T267">
        <f t="shared" si="61"/>
        <v>1.3647041247178809E-5</v>
      </c>
      <c r="U267">
        <f t="shared" si="62"/>
        <v>1.2339662366755851E-2</v>
      </c>
      <c r="W267" s="1"/>
    </row>
    <row r="268" spans="2:23" x14ac:dyDescent="0.2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-352.05762848491884</v>
      </c>
      <c r="F268">
        <f t="shared" si="53"/>
        <v>-19098.593171027438</v>
      </c>
      <c r="G268">
        <f t="shared" si="54"/>
        <v>7850.8851152136722</v>
      </c>
      <c r="H268">
        <f t="shared" si="55"/>
        <v>5678.6483695188126</v>
      </c>
      <c r="I268" s="2">
        <f t="shared" si="56"/>
        <v>9689.3469540997576</v>
      </c>
      <c r="J268" s="46">
        <f t="shared" si="57"/>
        <v>434.49986341254618</v>
      </c>
      <c r="K268">
        <f t="shared" si="58"/>
        <v>24.095429110584007</v>
      </c>
      <c r="L268">
        <f t="shared" si="59"/>
        <v>3.3766016130302778E-2</v>
      </c>
      <c r="M268" s="46">
        <f t="shared" si="60"/>
        <v>24.095500087251043</v>
      </c>
      <c r="N268" s="8">
        <f t="shared" si="48"/>
        <v>-6.4222202597288253E-6</v>
      </c>
      <c r="O268" s="5">
        <f>SUM($N$41:N268)*0.1+$N$8</f>
        <v>1.106068765649451E-5</v>
      </c>
      <c r="P268" s="5">
        <f>SUM($O$41:O268)+0</f>
        <v>8.0970161425103319E-3</v>
      </c>
      <c r="Q268" s="8">
        <f t="shared" si="49"/>
        <v>-4.6452763059706567E-6</v>
      </c>
      <c r="R268" s="5">
        <f>SUM($Q$41:Q268)*0.1+$T$8</f>
        <v>-7.4847583793838124E-6</v>
      </c>
      <c r="S268" s="5">
        <f>SUM($R$41:R268)+0</f>
        <v>9.3137057078459505E-3</v>
      </c>
      <c r="T268">
        <f t="shared" si="61"/>
        <v>1.3355164522846068E-5</v>
      </c>
      <c r="U268">
        <f t="shared" si="62"/>
        <v>1.2341263485739017E-2</v>
      </c>
      <c r="W268" s="1"/>
    </row>
    <row r="269" spans="2:23" x14ac:dyDescent="0.2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-352.05762848491884</v>
      </c>
      <c r="F269">
        <f t="shared" si="53"/>
        <v>-19098.593171027438</v>
      </c>
      <c r="G269">
        <f t="shared" si="54"/>
        <v>7815.6793523651795</v>
      </c>
      <c r="H269">
        <f t="shared" si="55"/>
        <v>5653.1835786241081</v>
      </c>
      <c r="I269" s="2">
        <f t="shared" si="56"/>
        <v>9645.8969677585028</v>
      </c>
      <c r="J269" s="46">
        <f t="shared" si="57"/>
        <v>434.49986341254618</v>
      </c>
      <c r="K269">
        <f t="shared" si="58"/>
        <v>23.987377858967037</v>
      </c>
      <c r="L269">
        <f t="shared" si="59"/>
        <v>3.3766016130302778E-2</v>
      </c>
      <c r="M269" s="46">
        <f t="shared" si="60"/>
        <v>23.987449155347843</v>
      </c>
      <c r="N269" s="8">
        <f t="shared" si="48"/>
        <v>-6.3934210657390093E-6</v>
      </c>
      <c r="O269" s="5">
        <f>SUM($N$41:N269)*0.1+$N$8</f>
        <v>1.0421345549920611E-5</v>
      </c>
      <c r="P269" s="5">
        <f>SUM($O$41:O269)+0</f>
        <v>8.1074374880602523E-3</v>
      </c>
      <c r="Q269" s="8">
        <f t="shared" si="49"/>
        <v>-4.6244454705178718E-6</v>
      </c>
      <c r="R269" s="5">
        <f>SUM($Q$41:Q269)*0.1+$T$8</f>
        <v>-7.947202926435594E-6</v>
      </c>
      <c r="S269" s="5">
        <f>SUM($R$41:R269)+0</f>
        <v>9.305758504919515E-3</v>
      </c>
      <c r="T269">
        <f t="shared" si="61"/>
        <v>1.3105818456883819E-5</v>
      </c>
      <c r="U269">
        <f t="shared" si="62"/>
        <v>1.2342110191320066E-2</v>
      </c>
      <c r="W269" s="1"/>
    </row>
    <row r="270" spans="2:23" x14ac:dyDescent="0.2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-352.05762848491884</v>
      </c>
      <c r="F270">
        <f t="shared" si="53"/>
        <v>-19098.593171027438</v>
      </c>
      <c r="G270">
        <f t="shared" si="54"/>
        <v>7780.4735895166868</v>
      </c>
      <c r="H270">
        <f t="shared" si="55"/>
        <v>5627.7187877294054</v>
      </c>
      <c r="I270" s="2">
        <f t="shared" si="56"/>
        <v>9602.446981417248</v>
      </c>
      <c r="J270" s="46">
        <f t="shared" si="57"/>
        <v>434.49986341254618</v>
      </c>
      <c r="K270">
        <f t="shared" si="58"/>
        <v>23.879326607350066</v>
      </c>
      <c r="L270">
        <f t="shared" si="59"/>
        <v>3.3766016130302778E-2</v>
      </c>
      <c r="M270" s="46">
        <f t="shared" si="60"/>
        <v>23.879398226337965</v>
      </c>
      <c r="N270" s="8">
        <f t="shared" si="48"/>
        <v>-6.3646218717491933E-6</v>
      </c>
      <c r="O270" s="5">
        <f>SUM($N$41:N270)*0.1+$N$8</f>
        <v>9.7848833627456902E-6</v>
      </c>
      <c r="P270" s="5">
        <f>SUM($O$41:O270)+0</f>
        <v>8.1172223714229986E-3</v>
      </c>
      <c r="Q270" s="8">
        <f t="shared" si="49"/>
        <v>-4.6036146350650895E-6</v>
      </c>
      <c r="R270" s="5">
        <f>SUM($Q$41:Q270)*0.1+$T$8</f>
        <v>-8.4075643899421057E-6</v>
      </c>
      <c r="S270" s="5">
        <f>SUM($R$41:R270)+0</f>
        <v>9.2973509405295737E-3</v>
      </c>
      <c r="T270">
        <f t="shared" si="61"/>
        <v>1.2900817082400632E-5</v>
      </c>
      <c r="U270">
        <f t="shared" si="62"/>
        <v>1.2342205375802825E-2</v>
      </c>
      <c r="W270" s="1"/>
    </row>
    <row r="271" spans="2:23" x14ac:dyDescent="0.2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-352.05762848491884</v>
      </c>
      <c r="F271">
        <f t="shared" si="53"/>
        <v>-19098.593171027438</v>
      </c>
      <c r="G271">
        <f t="shared" si="54"/>
        <v>7745.2678266681951</v>
      </c>
      <c r="H271">
        <f t="shared" si="55"/>
        <v>5602.2539968347019</v>
      </c>
      <c r="I271" s="2">
        <f t="shared" si="56"/>
        <v>9558.9969950759914</v>
      </c>
      <c r="J271" s="46">
        <f t="shared" si="57"/>
        <v>434.49986341254618</v>
      </c>
      <c r="K271">
        <f t="shared" si="58"/>
        <v>23.771275355733092</v>
      </c>
      <c r="L271">
        <f t="shared" si="59"/>
        <v>3.3766016130302778E-2</v>
      </c>
      <c r="M271" s="46">
        <f t="shared" si="60"/>
        <v>23.77134730026086</v>
      </c>
      <c r="N271" s="8">
        <f t="shared" si="48"/>
        <v>-6.3358226777593773E-6</v>
      </c>
      <c r="O271" s="5">
        <f>SUM($N$41:N271)*0.1+$N$8</f>
        <v>9.1513010949697518E-6</v>
      </c>
      <c r="P271" s="5">
        <f>SUM($O$41:O271)+0</f>
        <v>8.1263736725179676E-3</v>
      </c>
      <c r="Q271" s="8">
        <f t="shared" si="49"/>
        <v>-4.5827837996123055E-6</v>
      </c>
      <c r="R271" s="5">
        <f>SUM($Q$41:Q271)*0.1+$T$8</f>
        <v>-8.8658427699033339E-6</v>
      </c>
      <c r="S271" s="5">
        <f>SUM($R$41:R271)+0</f>
        <v>9.288485097759671E-3</v>
      </c>
      <c r="T271">
        <f t="shared" si="61"/>
        <v>1.2741643526305458E-5</v>
      </c>
      <c r="U271">
        <f t="shared" si="62"/>
        <v>1.2341551947656204E-2</v>
      </c>
      <c r="W271" s="1"/>
    </row>
    <row r="272" spans="2:23" x14ac:dyDescent="0.2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-352.05762848491884</v>
      </c>
      <c r="F272">
        <f t="shared" si="53"/>
        <v>-19098.593171027438</v>
      </c>
      <c r="G272">
        <f t="shared" si="54"/>
        <v>7710.0620638197024</v>
      </c>
      <c r="H272">
        <f t="shared" si="55"/>
        <v>5576.7892059399983</v>
      </c>
      <c r="I272" s="2">
        <f t="shared" si="56"/>
        <v>9515.5470087347385</v>
      </c>
      <c r="J272" s="46">
        <f t="shared" si="57"/>
        <v>434.49986341254618</v>
      </c>
      <c r="K272">
        <f t="shared" si="58"/>
        <v>23.663224104116129</v>
      </c>
      <c r="L272">
        <f t="shared" si="59"/>
        <v>3.3766016130302778E-2</v>
      </c>
      <c r="M272" s="46">
        <f t="shared" si="60"/>
        <v>23.663296377156723</v>
      </c>
      <c r="N272" s="8">
        <f t="shared" si="48"/>
        <v>-6.3070234837695613E-6</v>
      </c>
      <c r="O272" s="5">
        <f>SUM($N$41:N272)*0.1+$N$8</f>
        <v>8.5205987465927991E-6</v>
      </c>
      <c r="P272" s="5">
        <f>SUM($O$41:O272)+0</f>
        <v>8.1348942712645596E-3</v>
      </c>
      <c r="Q272" s="8">
        <f t="shared" si="49"/>
        <v>-4.5619529641595223E-6</v>
      </c>
      <c r="R272" s="5">
        <f>SUM($Q$41:Q272)*0.1+$T$8</f>
        <v>-9.3220380663192921E-6</v>
      </c>
      <c r="S272" s="5">
        <f>SUM($R$41:R272)+0</f>
        <v>9.279163059693351E-3</v>
      </c>
      <c r="T272">
        <f t="shared" si="61"/>
        <v>1.2629370400393866E-5</v>
      </c>
      <c r="U272">
        <f t="shared" si="62"/>
        <v>1.234015283102404E-2</v>
      </c>
      <c r="W272" s="1"/>
    </row>
    <row r="273" spans="2:23" x14ac:dyDescent="0.2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-352.05762848491884</v>
      </c>
      <c r="F273">
        <f t="shared" si="53"/>
        <v>-19098.593171027438</v>
      </c>
      <c r="G273">
        <f t="shared" si="54"/>
        <v>7674.8563009712107</v>
      </c>
      <c r="H273">
        <f t="shared" si="55"/>
        <v>5551.3244150452938</v>
      </c>
      <c r="I273" s="2">
        <f t="shared" si="56"/>
        <v>9472.0970223934819</v>
      </c>
      <c r="J273" s="46">
        <f t="shared" si="57"/>
        <v>434.49986341254618</v>
      </c>
      <c r="K273">
        <f t="shared" si="58"/>
        <v>23.555172852499155</v>
      </c>
      <c r="L273">
        <f t="shared" si="59"/>
        <v>3.3766016130302778E-2</v>
      </c>
      <c r="M273" s="46">
        <f t="shared" si="60"/>
        <v>23.555245457066437</v>
      </c>
      <c r="N273" s="8">
        <f t="shared" si="48"/>
        <v>-6.2782242897797461E-6</v>
      </c>
      <c r="O273" s="5">
        <f>SUM($N$41:N273)*0.1+$N$8</f>
        <v>7.8927763176148218E-6</v>
      </c>
      <c r="P273" s="5">
        <f>SUM($O$41:O273)+0</f>
        <v>8.1427870475821746E-3</v>
      </c>
      <c r="Q273" s="8">
        <f t="shared" si="49"/>
        <v>-4.5411221287067383E-6</v>
      </c>
      <c r="R273" s="5">
        <f>SUM($Q$41:Q273)*0.1+$T$8</f>
        <v>-9.7761502791899533E-6</v>
      </c>
      <c r="S273" s="5">
        <f>SUM($R$41:R273)+0</f>
        <v>9.2693869094141613E-3</v>
      </c>
      <c r="T273">
        <f t="shared" si="61"/>
        <v>1.256459439381977E-5</v>
      </c>
      <c r="U273">
        <f t="shared" si="62"/>
        <v>1.2338010965252487E-2</v>
      </c>
      <c r="W273" s="1"/>
    </row>
    <row r="274" spans="2:23" x14ac:dyDescent="0.2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-352.05762848491884</v>
      </c>
      <c r="F274">
        <f t="shared" si="53"/>
        <v>-19098.593171027438</v>
      </c>
      <c r="G274">
        <f t="shared" si="54"/>
        <v>7639.650538122718</v>
      </c>
      <c r="H274">
        <f t="shared" si="55"/>
        <v>5525.8596241505911</v>
      </c>
      <c r="I274" s="2">
        <f t="shared" si="56"/>
        <v>9428.6470360522271</v>
      </c>
      <c r="J274" s="46">
        <f t="shared" si="57"/>
        <v>434.49986341254618</v>
      </c>
      <c r="K274">
        <f t="shared" si="58"/>
        <v>23.447121600882184</v>
      </c>
      <c r="L274">
        <f t="shared" si="59"/>
        <v>3.3766016130302778E-2</v>
      </c>
      <c r="M274" s="46">
        <f t="shared" si="60"/>
        <v>23.447194540031688</v>
      </c>
      <c r="N274" s="8">
        <f t="shared" si="48"/>
        <v>-6.2494250957899301E-6</v>
      </c>
      <c r="O274" s="5">
        <f>SUM($N$41:N274)*0.1+$N$8</f>
        <v>7.2678338080358269E-6</v>
      </c>
      <c r="P274" s="5">
        <f>SUM($O$41:O274)+0</f>
        <v>8.1500548813902111E-3</v>
      </c>
      <c r="Q274" s="8">
        <f t="shared" si="49"/>
        <v>-4.5202912932539551E-6</v>
      </c>
      <c r="R274" s="5">
        <f>SUM($Q$41:Q274)*0.1+$T$8</f>
        <v>-1.0228179408515358E-5</v>
      </c>
      <c r="S274" s="5">
        <f>SUM($R$41:R274)+0</f>
        <v>9.2591587300056462E-3</v>
      </c>
      <c r="T274">
        <f t="shared" si="61"/>
        <v>1.2547392648435216E-5</v>
      </c>
      <c r="U274">
        <f t="shared" si="62"/>
        <v>1.2335129304434233E-2</v>
      </c>
      <c r="W274" s="1"/>
    </row>
    <row r="275" spans="2:23" x14ac:dyDescent="0.2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-352.05762848491884</v>
      </c>
      <c r="F275">
        <f t="shared" si="53"/>
        <v>-19098.593171027438</v>
      </c>
      <c r="G275">
        <f t="shared" si="54"/>
        <v>7604.4447752742253</v>
      </c>
      <c r="H275">
        <f t="shared" si="55"/>
        <v>5500.3948332558866</v>
      </c>
      <c r="I275" s="2">
        <f t="shared" si="56"/>
        <v>9385.1970497109705</v>
      </c>
      <c r="J275" s="46">
        <f t="shared" si="57"/>
        <v>434.49986341254618</v>
      </c>
      <c r="K275">
        <f t="shared" si="58"/>
        <v>23.339070349265214</v>
      </c>
      <c r="L275">
        <f t="shared" si="59"/>
        <v>3.3766016130302778E-2</v>
      </c>
      <c r="M275" s="46">
        <f t="shared" si="60"/>
        <v>23.339143626094909</v>
      </c>
      <c r="N275" s="8">
        <f t="shared" si="48"/>
        <v>-6.2206259018001141E-6</v>
      </c>
      <c r="O275" s="5">
        <f>SUM($N$41:N275)*0.1+$N$8</f>
        <v>6.6457712178558176E-6</v>
      </c>
      <c r="P275" s="5">
        <f>SUM($O$41:O275)+0</f>
        <v>8.1567006526080676E-3</v>
      </c>
      <c r="Q275" s="8">
        <f t="shared" si="49"/>
        <v>-4.4994604578011711E-6</v>
      </c>
      <c r="R275" s="5">
        <f>SUM($Q$41:Q275)*0.1+$T$8</f>
        <v>-1.0678125454295479E-5</v>
      </c>
      <c r="S275" s="5">
        <f>SUM($R$41:R275)+0</f>
        <v>9.2484806045513498E-3</v>
      </c>
      <c r="T275">
        <f t="shared" si="61"/>
        <v>1.2577306480234703E-5</v>
      </c>
      <c r="U275">
        <f t="shared" si="62"/>
        <v>1.2331510816968835E-2</v>
      </c>
      <c r="W275" s="1"/>
    </row>
    <row r="276" spans="2:23" x14ac:dyDescent="0.2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-352.05762848491884</v>
      </c>
      <c r="F276">
        <f t="shared" si="53"/>
        <v>-19098.593171027438</v>
      </c>
      <c r="G276">
        <f t="shared" si="54"/>
        <v>7569.2390124257327</v>
      </c>
      <c r="H276">
        <f t="shared" si="55"/>
        <v>5474.930042361183</v>
      </c>
      <c r="I276" s="2">
        <f t="shared" si="56"/>
        <v>9341.7470633697158</v>
      </c>
      <c r="J276" s="46">
        <f t="shared" si="57"/>
        <v>434.49986341254618</v>
      </c>
      <c r="K276">
        <f t="shared" si="58"/>
        <v>23.231019097648243</v>
      </c>
      <c r="L276">
        <f t="shared" si="59"/>
        <v>3.3766016130302778E-2</v>
      </c>
      <c r="M276" s="46">
        <f t="shared" si="60"/>
        <v>23.231092715299322</v>
      </c>
      <c r="N276" s="8">
        <f t="shared" si="48"/>
        <v>-6.1918267078102981E-6</v>
      </c>
      <c r="O276" s="5">
        <f>SUM($N$41:N276)*0.1+$N$8</f>
        <v>6.0265885470747906E-6</v>
      </c>
      <c r="P276" s="5">
        <f>SUM($O$41:O276)+0</f>
        <v>8.1627272411551426E-3</v>
      </c>
      <c r="Q276" s="8">
        <f t="shared" si="49"/>
        <v>-4.4786296223483871E-6</v>
      </c>
      <c r="R276" s="5">
        <f>SUM($Q$41:Q276)*0.1+$T$8</f>
        <v>-1.1125988416530317E-5</v>
      </c>
      <c r="S276" s="5">
        <f>SUM($R$41:R276)+0</f>
        <v>9.23735461613482E-3</v>
      </c>
      <c r="T276">
        <f t="shared" si="61"/>
        <v>1.2653354802600764E-5</v>
      </c>
      <c r="U276">
        <f t="shared" si="62"/>
        <v>1.2327158485138557E-2</v>
      </c>
      <c r="W276" s="1"/>
    </row>
    <row r="277" spans="2:23" x14ac:dyDescent="0.2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-352.05762848491884</v>
      </c>
      <c r="F277">
        <f t="shared" si="53"/>
        <v>-19098.593171027438</v>
      </c>
      <c r="G277">
        <f t="shared" si="54"/>
        <v>7534.03324957724</v>
      </c>
      <c r="H277">
        <f t="shared" si="55"/>
        <v>5449.4652514664813</v>
      </c>
      <c r="I277" s="2">
        <f t="shared" si="56"/>
        <v>9298.297077028461</v>
      </c>
      <c r="J277" s="46">
        <f t="shared" si="57"/>
        <v>434.49986341254618</v>
      </c>
      <c r="K277">
        <f t="shared" si="58"/>
        <v>23.122967846031273</v>
      </c>
      <c r="L277">
        <f t="shared" si="59"/>
        <v>3.3766016130302778E-2</v>
      </c>
      <c r="M277" s="46">
        <f t="shared" si="60"/>
        <v>23.123041807688971</v>
      </c>
      <c r="N277" s="8">
        <f t="shared" si="48"/>
        <v>-6.1630275138204821E-6</v>
      </c>
      <c r="O277" s="5">
        <f>SUM($N$41:N277)*0.1+$N$8</f>
        <v>5.410285795692739E-6</v>
      </c>
      <c r="P277" s="5">
        <f>SUM($O$41:O277)+0</f>
        <v>8.1681375269508361E-3</v>
      </c>
      <c r="Q277" s="8">
        <f t="shared" si="49"/>
        <v>-4.4577987868956056E-6</v>
      </c>
      <c r="R277" s="5">
        <f>SUM($Q$41:Q277)*0.1+$T$8</f>
        <v>-1.1571768295219872E-5</v>
      </c>
      <c r="S277" s="5">
        <f>SUM($R$41:R277)+0</f>
        <v>9.2257828478396007E-3</v>
      </c>
      <c r="T277">
        <f t="shared" si="61"/>
        <v>1.2774075851870085E-5</v>
      </c>
      <c r="U277">
        <f t="shared" si="62"/>
        <v>1.2322075304699039E-2</v>
      </c>
      <c r="W277" s="1"/>
    </row>
    <row r="278" spans="2:23" x14ac:dyDescent="0.2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-352.05762848491884</v>
      </c>
      <c r="F278">
        <f t="shared" si="53"/>
        <v>-19098.593171027438</v>
      </c>
      <c r="G278">
        <f t="shared" si="54"/>
        <v>7498.8274867287482</v>
      </c>
      <c r="H278">
        <f t="shared" si="55"/>
        <v>5424.0004605717768</v>
      </c>
      <c r="I278" s="2">
        <f t="shared" si="56"/>
        <v>9254.8470906872062</v>
      </c>
      <c r="J278" s="46">
        <f t="shared" si="57"/>
        <v>434.49986341254618</v>
      </c>
      <c r="K278">
        <f t="shared" si="58"/>
        <v>23.014916594414306</v>
      </c>
      <c r="L278">
        <f t="shared" si="59"/>
        <v>3.3766016130302778E-2</v>
      </c>
      <c r="M278" s="46">
        <f t="shared" si="60"/>
        <v>23.014990903308714</v>
      </c>
      <c r="N278" s="8">
        <f t="shared" si="48"/>
        <v>-6.134228319830667E-6</v>
      </c>
      <c r="O278" s="5">
        <f>SUM($N$41:N278)*0.1+$N$8</f>
        <v>4.7968629637096732E-6</v>
      </c>
      <c r="P278" s="5">
        <f>SUM($O$41:O278)+0</f>
        <v>8.1729343899145466E-3</v>
      </c>
      <c r="Q278" s="8">
        <f t="shared" si="49"/>
        <v>-4.4369679514428207E-6</v>
      </c>
      <c r="R278" s="5">
        <f>SUM($Q$41:Q278)*0.1+$T$8</f>
        <v>-1.201546509036417E-5</v>
      </c>
      <c r="S278" s="5">
        <f>SUM($R$41:R278)+0</f>
        <v>9.2137673827492363E-3</v>
      </c>
      <c r="T278">
        <f t="shared" si="61"/>
        <v>1.2937592342873136E-5</v>
      </c>
      <c r="U278">
        <f t="shared" si="62"/>
        <v>1.2316264284484218E-2</v>
      </c>
      <c r="W278" s="1"/>
    </row>
    <row r="279" spans="2:23" x14ac:dyDescent="0.2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-352.05762848491884</v>
      </c>
      <c r="F279">
        <f t="shared" si="53"/>
        <v>-19098.593171027438</v>
      </c>
      <c r="G279">
        <f t="shared" si="54"/>
        <v>7463.6217238802556</v>
      </c>
      <c r="H279">
        <f t="shared" si="55"/>
        <v>5398.5356696770723</v>
      </c>
      <c r="I279" s="2">
        <f t="shared" si="56"/>
        <v>9211.3971043459496</v>
      </c>
      <c r="J279" s="46">
        <f t="shared" si="57"/>
        <v>434.49986341254618</v>
      </c>
      <c r="K279">
        <f t="shared" si="58"/>
        <v>22.906865342797332</v>
      </c>
      <c r="L279">
        <f t="shared" si="59"/>
        <v>3.3766016130302778E-2</v>
      </c>
      <c r="M279" s="46">
        <f t="shared" si="60"/>
        <v>22.906940002204255</v>
      </c>
      <c r="N279" s="8">
        <f t="shared" si="48"/>
        <v>-6.1054291258408501E-6</v>
      </c>
      <c r="O279" s="5">
        <f>SUM($N$41:N279)*0.1+$N$8</f>
        <v>4.1863200511255896E-6</v>
      </c>
      <c r="P279" s="5">
        <f>SUM($O$41:O279)+0</f>
        <v>8.1771207099656726E-3</v>
      </c>
      <c r="Q279" s="8">
        <f t="shared" si="49"/>
        <v>-4.4161371159900367E-6</v>
      </c>
      <c r="R279" s="5">
        <f>SUM($Q$41:Q279)*0.1+$T$8</f>
        <v>-1.2457078801963171E-5</v>
      </c>
      <c r="S279" s="5">
        <f>SUM($R$41:R279)+0</f>
        <v>9.2013103039472726E-3</v>
      </c>
      <c r="T279">
        <f t="shared" si="61"/>
        <v>1.3141692731485405E-5</v>
      </c>
      <c r="U279">
        <f t="shared" si="62"/>
        <v>1.2309728446024947E-2</v>
      </c>
      <c r="W279" s="1"/>
    </row>
    <row r="280" spans="2:23" x14ac:dyDescent="0.2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-352.05762848491884</v>
      </c>
      <c r="F280">
        <f t="shared" si="53"/>
        <v>-19098.593171027438</v>
      </c>
      <c r="G280">
        <f t="shared" si="54"/>
        <v>7428.4159610317638</v>
      </c>
      <c r="H280">
        <f t="shared" si="55"/>
        <v>5373.0708787823678</v>
      </c>
      <c r="I280" s="2">
        <f t="shared" si="56"/>
        <v>9167.9471180046949</v>
      </c>
      <c r="J280" s="46">
        <f t="shared" si="57"/>
        <v>434.49986341254618</v>
      </c>
      <c r="K280">
        <f t="shared" si="58"/>
        <v>22.798814091180361</v>
      </c>
      <c r="L280">
        <f t="shared" si="59"/>
        <v>3.3766016130302778E-2</v>
      </c>
      <c r="M280" s="46">
        <f t="shared" si="60"/>
        <v>22.798889104422173</v>
      </c>
      <c r="N280" s="8">
        <f t="shared" si="48"/>
        <v>-6.076629931851035E-6</v>
      </c>
      <c r="O280" s="5">
        <f>SUM($N$41:N280)*0.1+$N$8</f>
        <v>3.5786570579404849E-6</v>
      </c>
      <c r="P280" s="5">
        <f>SUM($O$41:O280)+0</f>
        <v>8.1806993670236125E-3</v>
      </c>
      <c r="Q280" s="8">
        <f t="shared" si="49"/>
        <v>-4.3953062805372527E-6</v>
      </c>
      <c r="R280" s="5">
        <f>SUM($Q$41:Q280)*0.1+$T$8</f>
        <v>-1.2896609430016888E-5</v>
      </c>
      <c r="S280" s="5">
        <f>SUM($R$41:R280)+0</f>
        <v>9.1884136945172556E-3</v>
      </c>
      <c r="T280">
        <f t="shared" si="61"/>
        <v>1.338392024515791E-5</v>
      </c>
      <c r="U280">
        <f t="shared" si="62"/>
        <v>1.2302470823180716E-2</v>
      </c>
      <c r="W280" s="1"/>
    </row>
    <row r="281" spans="2:23" x14ac:dyDescent="0.2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-352.05762848491884</v>
      </c>
      <c r="F281">
        <f t="shared" si="53"/>
        <v>-19098.593171027438</v>
      </c>
      <c r="G281">
        <f t="shared" si="54"/>
        <v>7393.2101981832711</v>
      </c>
      <c r="H281">
        <f t="shared" si="55"/>
        <v>5347.606087887666</v>
      </c>
      <c r="I281" s="2">
        <f t="shared" si="56"/>
        <v>9124.4971316634401</v>
      </c>
      <c r="J281" s="46">
        <f t="shared" si="57"/>
        <v>434.49986341254618</v>
      </c>
      <c r="K281">
        <f t="shared" si="58"/>
        <v>22.690762839563391</v>
      </c>
      <c r="L281">
        <f t="shared" si="59"/>
        <v>3.3766016130302778E-2</v>
      </c>
      <c r="M281" s="46">
        <f t="shared" si="60"/>
        <v>22.690838210009932</v>
      </c>
      <c r="N281" s="8">
        <f t="shared" si="48"/>
        <v>-6.047830737861219E-6</v>
      </c>
      <c r="O281" s="5">
        <f>SUM($N$41:N281)*0.1+$N$8</f>
        <v>2.9738739841543625E-6</v>
      </c>
      <c r="P281" s="5">
        <f>SUM($O$41:O281)+0</f>
        <v>8.1836732410077665E-3</v>
      </c>
      <c r="Q281" s="8">
        <f t="shared" si="49"/>
        <v>-4.3744754450844703E-6</v>
      </c>
      <c r="R281" s="5">
        <f>SUM($Q$41:Q281)*0.1+$T$8</f>
        <v>-1.3334056974525336E-5</v>
      </c>
      <c r="S281" s="5">
        <f>SUM($R$41:R281)+0</f>
        <v>9.1750796375427296E-3</v>
      </c>
      <c r="T281">
        <f t="shared" si="61"/>
        <v>1.3661661753736912E-5</v>
      </c>
      <c r="U281">
        <f t="shared" si="62"/>
        <v>1.2294494461784013E-2</v>
      </c>
      <c r="W281" s="1"/>
    </row>
    <row r="282" spans="2:23" x14ac:dyDescent="0.2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-352.05762848491884</v>
      </c>
      <c r="F282">
        <f t="shared" si="53"/>
        <v>-19098.593171027438</v>
      </c>
      <c r="G282">
        <f t="shared" si="54"/>
        <v>7358.0044353347785</v>
      </c>
      <c r="H282">
        <f t="shared" si="55"/>
        <v>5322.1412969929625</v>
      </c>
      <c r="I282" s="2">
        <f t="shared" si="56"/>
        <v>9081.0471453221853</v>
      </c>
      <c r="J282" s="46">
        <f t="shared" si="57"/>
        <v>434.49986341254618</v>
      </c>
      <c r="K282">
        <f t="shared" si="58"/>
        <v>22.582711587946424</v>
      </c>
      <c r="L282">
        <f t="shared" si="59"/>
        <v>3.3766016130302778E-2</v>
      </c>
      <c r="M282" s="46">
        <f t="shared" si="60"/>
        <v>22.582787319015907</v>
      </c>
      <c r="N282" s="8">
        <f t="shared" si="48"/>
        <v>-6.019031543871403E-6</v>
      </c>
      <c r="O282" s="5">
        <f>SUM($N$41:N282)*0.1+$N$8</f>
        <v>2.371970829767219E-6</v>
      </c>
      <c r="P282" s="5">
        <f>SUM($O$41:O282)+0</f>
        <v>8.1860452118375331E-3</v>
      </c>
      <c r="Q282" s="8">
        <f t="shared" si="49"/>
        <v>-4.3536446096316872E-6</v>
      </c>
      <c r="R282" s="5">
        <f>SUM($Q$41:Q282)*0.1+$T$8</f>
        <v>-1.37694214354885E-5</v>
      </c>
      <c r="S282" s="5">
        <f>SUM($R$41:R282)+0</f>
        <v>9.1613102161072404E-3</v>
      </c>
      <c r="T282">
        <f t="shared" si="61"/>
        <v>1.3972230039809563E-5</v>
      </c>
      <c r="U282">
        <f t="shared" si="62"/>
        <v>1.2285802419296799E-2</v>
      </c>
      <c r="W282" s="1"/>
    </row>
    <row r="283" spans="2:23" x14ac:dyDescent="0.2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-352.05762848491884</v>
      </c>
      <c r="F283">
        <f t="shared" si="53"/>
        <v>-19098.593171027438</v>
      </c>
      <c r="G283">
        <f t="shared" si="54"/>
        <v>7322.7986724862858</v>
      </c>
      <c r="H283">
        <f t="shared" si="55"/>
        <v>5296.676506098258</v>
      </c>
      <c r="I283" s="2">
        <f t="shared" si="56"/>
        <v>9037.5971589809287</v>
      </c>
      <c r="J283" s="46">
        <f t="shared" si="57"/>
        <v>434.49986341254618</v>
      </c>
      <c r="K283">
        <f t="shared" si="58"/>
        <v>22.47466033632945</v>
      </c>
      <c r="L283">
        <f t="shared" si="59"/>
        <v>3.3766016130302778E-2</v>
      </c>
      <c r="M283" s="46">
        <f t="shared" si="60"/>
        <v>22.474736431489383</v>
      </c>
      <c r="N283" s="8">
        <f t="shared" si="48"/>
        <v>-5.990232349881587E-6</v>
      </c>
      <c r="O283" s="5">
        <f>SUM($N$41:N283)*0.1+$N$8</f>
        <v>1.7729475947790679E-6</v>
      </c>
      <c r="P283" s="5">
        <f>SUM($O$41:O283)+0</f>
        <v>8.1878181594323123E-3</v>
      </c>
      <c r="Q283" s="8">
        <f t="shared" si="49"/>
        <v>-4.3328137741789023E-6</v>
      </c>
      <c r="R283" s="5">
        <f>SUM($Q$41:Q283)*0.1+$T$8</f>
        <v>-1.4202702812906394E-5</v>
      </c>
      <c r="S283" s="5">
        <f>SUM($R$41:R283)+0</f>
        <v>9.1471075132943339E-3</v>
      </c>
      <c r="T283">
        <f t="shared" si="61"/>
        <v>1.4312935071660602E-5</v>
      </c>
      <c r="U283">
        <f t="shared" si="62"/>
        <v>1.2276397764478602E-2</v>
      </c>
      <c r="W283" s="1"/>
    </row>
    <row r="284" spans="2:23" x14ac:dyDescent="0.2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-352.05762848491884</v>
      </c>
      <c r="F284">
        <f t="shared" si="53"/>
        <v>-19098.593171027438</v>
      </c>
      <c r="G284">
        <f t="shared" si="54"/>
        <v>7287.5929096377931</v>
      </c>
      <c r="H284">
        <f t="shared" si="55"/>
        <v>5271.2117152035553</v>
      </c>
      <c r="I284" s="2">
        <f t="shared" si="56"/>
        <v>8994.147172639674</v>
      </c>
      <c r="J284" s="46">
        <f t="shared" si="57"/>
        <v>434.49986341254618</v>
      </c>
      <c r="K284">
        <f t="shared" si="58"/>
        <v>22.366609084712479</v>
      </c>
      <c r="L284">
        <f t="shared" si="59"/>
        <v>3.3766016130302778E-2</v>
      </c>
      <c r="M284" s="46">
        <f t="shared" si="60"/>
        <v>22.366685547480625</v>
      </c>
      <c r="N284" s="8">
        <f t="shared" si="48"/>
        <v>-5.961433155891771E-6</v>
      </c>
      <c r="O284" s="5">
        <f>SUM($N$41:N284)*0.1+$N$8</f>
        <v>1.176804279189889E-6</v>
      </c>
      <c r="P284" s="5">
        <f>SUM($O$41:O284)+0</f>
        <v>8.1889949637115027E-3</v>
      </c>
      <c r="Q284" s="8">
        <f t="shared" si="49"/>
        <v>-4.31198293872612E-6</v>
      </c>
      <c r="R284" s="5">
        <f>SUM($Q$41:Q284)*0.1+$T$8</f>
        <v>-1.4633901106779005E-5</v>
      </c>
      <c r="S284" s="5">
        <f>SUM($R$41:R284)+0</f>
        <v>9.1324736121875544E-3</v>
      </c>
      <c r="T284">
        <f t="shared" si="61"/>
        <v>1.4681141982642474E-5</v>
      </c>
      <c r="U284">
        <f t="shared" si="62"/>
        <v>1.2266283577065808E-2</v>
      </c>
      <c r="W284" s="1"/>
    </row>
    <row r="285" spans="2:23" x14ac:dyDescent="0.2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-352.05762848491884</v>
      </c>
      <c r="F285">
        <f t="shared" si="53"/>
        <v>-19098.593171027438</v>
      </c>
      <c r="G285">
        <f t="shared" si="54"/>
        <v>7252.3871467893014</v>
      </c>
      <c r="H285">
        <f t="shared" si="55"/>
        <v>5245.7469243088508</v>
      </c>
      <c r="I285" s="2">
        <f t="shared" si="56"/>
        <v>8950.6971862984174</v>
      </c>
      <c r="J285" s="46">
        <f t="shared" si="57"/>
        <v>434.49986341254618</v>
      </c>
      <c r="K285">
        <f t="shared" si="58"/>
        <v>22.258557833095505</v>
      </c>
      <c r="L285">
        <f t="shared" si="59"/>
        <v>3.3766016130302778E-2</v>
      </c>
      <c r="M285" s="46">
        <f t="shared" si="60"/>
        <v>22.258634667040859</v>
      </c>
      <c r="N285" s="8">
        <f t="shared" si="48"/>
        <v>-5.9326339619019558E-6</v>
      </c>
      <c r="O285" s="5">
        <f>SUM($N$41:N285)*0.1+$N$8</f>
        <v>5.8354088299969567E-7</v>
      </c>
      <c r="P285" s="5">
        <f>SUM($O$41:O285)+0</f>
        <v>8.1895785045945028E-3</v>
      </c>
      <c r="Q285" s="8">
        <f t="shared" si="49"/>
        <v>-4.2911521032733359E-6</v>
      </c>
      <c r="R285" s="5">
        <f>SUM($Q$41:Q285)*0.1+$T$8</f>
        <v>-1.5063016317106332E-5</v>
      </c>
      <c r="S285" s="5">
        <f>SUM($R$41:R285)+0</f>
        <v>9.1174105958704479E-3</v>
      </c>
      <c r="T285">
        <f t="shared" si="61"/>
        <v>1.507431525912682E-5</v>
      </c>
      <c r="U285">
        <f t="shared" si="62"/>
        <v>1.2255462947461718E-2</v>
      </c>
      <c r="W285" s="1"/>
    </row>
    <row r="286" spans="2:23" x14ac:dyDescent="0.2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-352.05762848491884</v>
      </c>
      <c r="F286">
        <f t="shared" si="53"/>
        <v>-19098.593171027438</v>
      </c>
      <c r="G286">
        <f t="shared" si="54"/>
        <v>7217.1813839408096</v>
      </c>
      <c r="H286">
        <f t="shared" si="55"/>
        <v>5220.2821334141472</v>
      </c>
      <c r="I286" s="2">
        <f t="shared" si="56"/>
        <v>8907.2471999571644</v>
      </c>
      <c r="J286" s="46">
        <f t="shared" si="57"/>
        <v>434.49986341254618</v>
      </c>
      <c r="K286">
        <f t="shared" si="58"/>
        <v>22.150506581478542</v>
      </c>
      <c r="L286">
        <f t="shared" si="59"/>
        <v>3.3766016130302778E-2</v>
      </c>
      <c r="M286" s="46">
        <f t="shared" si="60"/>
        <v>22.150583790222328</v>
      </c>
      <c r="N286" s="8">
        <f t="shared" si="48"/>
        <v>-5.9038347679121407E-6</v>
      </c>
      <c r="O286" s="5">
        <f>SUM($N$41:N286)*0.1+$N$8</f>
        <v>-6.8425937915255115E-9</v>
      </c>
      <c r="P286" s="5">
        <f>SUM($O$41:O286)+0</f>
        <v>8.1895716620007108E-3</v>
      </c>
      <c r="Q286" s="8">
        <f t="shared" si="49"/>
        <v>-4.2703212678205519E-6</v>
      </c>
      <c r="R286" s="5">
        <f>SUM($Q$41:Q286)*0.1+$T$8</f>
        <v>-1.5490048443888389E-5</v>
      </c>
      <c r="S286" s="5">
        <f>SUM($R$41:R286)+0</f>
        <v>9.1019205474265601E-3</v>
      </c>
      <c r="T286">
        <f t="shared" si="61"/>
        <v>1.5490049955216378E-5</v>
      </c>
      <c r="U286">
        <f t="shared" si="62"/>
        <v>1.2243938976436908E-2</v>
      </c>
      <c r="W286" s="1"/>
    </row>
    <row r="287" spans="2:23" x14ac:dyDescent="0.2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-352.05762848491884</v>
      </c>
      <c r="F287">
        <f t="shared" si="53"/>
        <v>-19098.593171027438</v>
      </c>
      <c r="G287">
        <f t="shared" si="54"/>
        <v>7181.9756210923169</v>
      </c>
      <c r="H287">
        <f t="shared" si="55"/>
        <v>5194.8173425194436</v>
      </c>
      <c r="I287" s="2">
        <f t="shared" si="56"/>
        <v>8863.7972136159078</v>
      </c>
      <c r="J287" s="46">
        <f t="shared" si="57"/>
        <v>434.49986341254618</v>
      </c>
      <c r="K287">
        <f t="shared" si="58"/>
        <v>22.042455329861568</v>
      </c>
      <c r="L287">
        <f t="shared" si="59"/>
        <v>3.3766016130302778E-2</v>
      </c>
      <c r="M287" s="46">
        <f t="shared" si="60"/>
        <v>22.042532917078258</v>
      </c>
      <c r="N287" s="8">
        <f t="shared" si="48"/>
        <v>-5.8750355739223239E-6</v>
      </c>
      <c r="O287" s="5">
        <f>SUM($N$41:N287)*0.1+$N$8</f>
        <v>-5.9434615118375425E-7</v>
      </c>
      <c r="P287" s="5">
        <f>SUM($O$41:O287)+0</f>
        <v>8.1889773158495271E-3</v>
      </c>
      <c r="Q287" s="8">
        <f t="shared" si="49"/>
        <v>-4.2494904323677687E-6</v>
      </c>
      <c r="R287" s="5">
        <f>SUM($Q$41:Q287)*0.1+$T$8</f>
        <v>-1.5914997487125163E-5</v>
      </c>
      <c r="S287" s="5">
        <f>SUM($R$41:R287)+0</f>
        <v>9.0860055499394354E-3</v>
      </c>
      <c r="T287">
        <f t="shared" si="61"/>
        <v>1.5926091559532965E-5</v>
      </c>
      <c r="U287">
        <f t="shared" si="62"/>
        <v>1.2231714774839558E-2</v>
      </c>
      <c r="W287" s="1"/>
    </row>
    <row r="288" spans="2:23" x14ac:dyDescent="0.2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-352.05762848491884</v>
      </c>
      <c r="F288">
        <f t="shared" si="53"/>
        <v>-19098.593171027438</v>
      </c>
      <c r="G288">
        <f t="shared" si="54"/>
        <v>7146.7698582438243</v>
      </c>
      <c r="H288">
        <f t="shared" si="55"/>
        <v>5169.352551624741</v>
      </c>
      <c r="I288" s="2">
        <f t="shared" si="56"/>
        <v>8820.3472272746531</v>
      </c>
      <c r="J288" s="46">
        <f t="shared" si="57"/>
        <v>434.49986341254618</v>
      </c>
      <c r="K288">
        <f t="shared" si="58"/>
        <v>21.934404078244597</v>
      </c>
      <c r="L288">
        <f t="shared" si="59"/>
        <v>3.3766016130302778E-2</v>
      </c>
      <c r="M288" s="46">
        <f t="shared" si="60"/>
        <v>21.934482047662971</v>
      </c>
      <c r="N288" s="8">
        <f t="shared" si="48"/>
        <v>-5.8462363799325079E-6</v>
      </c>
      <c r="O288" s="5">
        <f>SUM($N$41:N288)*0.1+$N$8</f>
        <v>-1.1789697891770041E-6</v>
      </c>
      <c r="P288" s="5">
        <f>SUM($O$41:O288)+0</f>
        <v>8.1877983460603501E-3</v>
      </c>
      <c r="Q288" s="8">
        <f t="shared" si="49"/>
        <v>-4.2286595969149856E-6</v>
      </c>
      <c r="R288" s="5">
        <f>SUM($Q$41:Q288)*0.1+$T$8</f>
        <v>-1.6337863446816666E-5</v>
      </c>
      <c r="S288" s="5">
        <f>SUM($R$41:R288)+0</f>
        <v>9.069667686492618E-3</v>
      </c>
      <c r="T288">
        <f t="shared" si="61"/>
        <v>1.638034650947959E-5</v>
      </c>
      <c r="U288">
        <f t="shared" si="62"/>
        <v>1.221879346331531E-2</v>
      </c>
      <c r="W288" s="1"/>
    </row>
    <row r="289" spans="2:23" x14ac:dyDescent="0.2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-352.05762848491884</v>
      </c>
      <c r="F289">
        <f t="shared" si="53"/>
        <v>-19098.593171027438</v>
      </c>
      <c r="G289">
        <f t="shared" si="54"/>
        <v>7111.5640953953316</v>
      </c>
      <c r="H289">
        <f t="shared" si="55"/>
        <v>5143.8877607300365</v>
      </c>
      <c r="I289" s="2">
        <f t="shared" si="56"/>
        <v>8776.8972409333965</v>
      </c>
      <c r="J289" s="46">
        <f t="shared" si="57"/>
        <v>434.49986341254618</v>
      </c>
      <c r="K289">
        <f t="shared" si="58"/>
        <v>21.826352826627623</v>
      </c>
      <c r="L289">
        <f t="shared" si="59"/>
        <v>3.3766016130302778E-2</v>
      </c>
      <c r="M289" s="46">
        <f t="shared" si="60"/>
        <v>21.826431182031833</v>
      </c>
      <c r="N289" s="8">
        <f t="shared" si="48"/>
        <v>-5.8174371859426919E-6</v>
      </c>
      <c r="O289" s="5">
        <f>SUM($N$41:N289)*0.1+$N$8</f>
        <v>-1.7607135077712751E-6</v>
      </c>
      <c r="P289" s="5">
        <f>SUM($O$41:O289)+0</f>
        <v>8.1860376325525782E-3</v>
      </c>
      <c r="Q289" s="8">
        <f t="shared" si="49"/>
        <v>-4.2078287614622015E-6</v>
      </c>
      <c r="R289" s="5">
        <f>SUM($Q$41:Q289)*0.1+$T$8</f>
        <v>-1.6758646322962887E-5</v>
      </c>
      <c r="S289" s="5">
        <f>SUM($R$41:R289)+0</f>
        <v>9.0529090401696554E-3</v>
      </c>
      <c r="T289">
        <f t="shared" si="61"/>
        <v>1.6850885396162592E-5</v>
      </c>
      <c r="U289">
        <f t="shared" si="62"/>
        <v>1.2205178172036346E-2</v>
      </c>
      <c r="W289" s="1"/>
    </row>
    <row r="290" spans="2:23" x14ac:dyDescent="0.2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-352.05762848491884</v>
      </c>
      <c r="F290">
        <f t="shared" si="53"/>
        <v>-19098.593171027438</v>
      </c>
      <c r="G290">
        <f t="shared" si="54"/>
        <v>7076.3583325468389</v>
      </c>
      <c r="H290">
        <f t="shared" si="55"/>
        <v>5118.4229698353329</v>
      </c>
      <c r="I290" s="2">
        <f t="shared" si="56"/>
        <v>8733.4472545921417</v>
      </c>
      <c r="J290" s="46">
        <f t="shared" si="57"/>
        <v>434.49986341254618</v>
      </c>
      <c r="K290">
        <f t="shared" si="58"/>
        <v>21.718301575010656</v>
      </c>
      <c r="L290">
        <f t="shared" si="59"/>
        <v>3.3766016130302778E-2</v>
      </c>
      <c r="M290" s="46">
        <f t="shared" si="60"/>
        <v>21.718380320241337</v>
      </c>
      <c r="N290" s="8">
        <f t="shared" si="48"/>
        <v>-5.7886379919528759E-6</v>
      </c>
      <c r="O290" s="5">
        <f>SUM($N$41:N290)*0.1+$N$8</f>
        <v>-2.3395773069665604E-6</v>
      </c>
      <c r="P290" s="5">
        <f>SUM($O$41:O290)+0</f>
        <v>8.1836980552456116E-3</v>
      </c>
      <c r="Q290" s="8">
        <f t="shared" si="49"/>
        <v>-4.1869979260094175E-6</v>
      </c>
      <c r="R290" s="5">
        <f>SUM($Q$41:Q290)*0.1+$T$8</f>
        <v>-1.7177346115563824E-5</v>
      </c>
      <c r="S290" s="5">
        <f>SUM($R$41:R290)+0</f>
        <v>9.0357316940540919E-3</v>
      </c>
      <c r="T290">
        <f t="shared" si="61"/>
        <v>1.7335940746009388E-5</v>
      </c>
      <c r="U290">
        <f t="shared" si="62"/>
        <v>1.2190872040439291E-2</v>
      </c>
      <c r="W290" s="1"/>
    </row>
    <row r="291" spans="2:23" x14ac:dyDescent="0.2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-352.05762848491884</v>
      </c>
      <c r="F291">
        <f t="shared" si="53"/>
        <v>-19098.593171027438</v>
      </c>
      <c r="G291">
        <f t="shared" si="54"/>
        <v>7041.1525696983472</v>
      </c>
      <c r="H291">
        <f t="shared" si="55"/>
        <v>5092.9581789406284</v>
      </c>
      <c r="I291" s="2">
        <f t="shared" si="56"/>
        <v>8689.9972682508869</v>
      </c>
      <c r="J291" s="46">
        <f t="shared" si="57"/>
        <v>434.49986341254618</v>
      </c>
      <c r="K291">
        <f t="shared" si="58"/>
        <v>21.610250323393686</v>
      </c>
      <c r="L291">
        <f t="shared" si="59"/>
        <v>3.3766016130302778E-2</v>
      </c>
      <c r="M291" s="46">
        <f t="shared" si="60"/>
        <v>21.610329462349085</v>
      </c>
      <c r="N291" s="8">
        <f t="shared" si="48"/>
        <v>-5.7598387979630607E-6</v>
      </c>
      <c r="O291" s="5">
        <f>SUM($N$41:N291)*0.1+$N$8</f>
        <v>-2.9155611867628668E-6</v>
      </c>
      <c r="P291" s="5">
        <f>SUM($O$41:O291)+0</f>
        <v>8.1807824940588487E-3</v>
      </c>
      <c r="Q291" s="8">
        <f t="shared" si="49"/>
        <v>-4.1661670905566335E-6</v>
      </c>
      <c r="R291" s="5">
        <f>SUM($Q$41:Q291)*0.1+$T$8</f>
        <v>-1.7593962824619491E-5</v>
      </c>
      <c r="S291" s="5">
        <f>SUM($R$41:R291)+0</f>
        <v>9.0181377312294718E-3</v>
      </c>
      <c r="T291">
        <f t="shared" si="61"/>
        <v>1.7833901000842488E-5</v>
      </c>
      <c r="U291">
        <f t="shared" si="62"/>
        <v>1.2175878216971634E-2</v>
      </c>
      <c r="W291" s="1"/>
    </row>
    <row r="292" spans="2:23" x14ac:dyDescent="0.2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-352.05762848491884</v>
      </c>
      <c r="F292">
        <f t="shared" si="53"/>
        <v>-19098.593171027438</v>
      </c>
      <c r="G292">
        <f t="shared" si="54"/>
        <v>7005.9468068498554</v>
      </c>
      <c r="H292">
        <f t="shared" si="55"/>
        <v>5067.4933880459266</v>
      </c>
      <c r="I292" s="2">
        <f t="shared" si="56"/>
        <v>8646.547281909634</v>
      </c>
      <c r="J292" s="46">
        <f t="shared" si="57"/>
        <v>434.49986341254618</v>
      </c>
      <c r="K292">
        <f t="shared" si="58"/>
        <v>21.502199071776722</v>
      </c>
      <c r="L292">
        <f t="shared" si="59"/>
        <v>3.3766016130302778E-2</v>
      </c>
      <c r="M292" s="46">
        <f t="shared" si="60"/>
        <v>21.502278608413846</v>
      </c>
      <c r="N292" s="8">
        <f t="shared" si="48"/>
        <v>-5.7310396039732456E-6</v>
      </c>
      <c r="O292" s="5">
        <f>SUM($N$41:N292)*0.1+$N$8</f>
        <v>-3.4886651471601875E-6</v>
      </c>
      <c r="P292" s="5">
        <f>SUM($O$41:O292)+0</f>
        <v>8.177293828911688E-3</v>
      </c>
      <c r="Q292" s="8">
        <f t="shared" si="49"/>
        <v>-4.145336255103852E-6</v>
      </c>
      <c r="R292" s="5">
        <f>SUM($Q$41:Q292)*0.1+$T$8</f>
        <v>-1.8008496450129874E-5</v>
      </c>
      <c r="S292" s="5">
        <f>SUM($R$41:R292)+0</f>
        <v>9.0001292347793426E-3</v>
      </c>
      <c r="T292">
        <f t="shared" si="61"/>
        <v>1.8343302017449051E-5</v>
      </c>
      <c r="U292">
        <f t="shared" si="62"/>
        <v>1.2160199858846357E-2</v>
      </c>
      <c r="W292" s="1"/>
    </row>
    <row r="293" spans="2:23" x14ac:dyDescent="0.2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-352.05762848491884</v>
      </c>
      <c r="F293">
        <f t="shared" si="53"/>
        <v>-19098.593171027438</v>
      </c>
      <c r="G293">
        <f t="shared" si="54"/>
        <v>6970.7410440013628</v>
      </c>
      <c r="H293">
        <f t="shared" si="55"/>
        <v>5042.0285971512221</v>
      </c>
      <c r="I293" s="2">
        <f t="shared" si="56"/>
        <v>8603.0972955683774</v>
      </c>
      <c r="J293" s="46">
        <f t="shared" si="57"/>
        <v>434.49986341254618</v>
      </c>
      <c r="K293">
        <f t="shared" si="58"/>
        <v>21.394147820159748</v>
      </c>
      <c r="L293">
        <f t="shared" si="59"/>
        <v>3.3766016130302778E-2</v>
      </c>
      <c r="M293" s="46">
        <f t="shared" si="60"/>
        <v>21.394227758495564</v>
      </c>
      <c r="N293" s="8">
        <f t="shared" si="48"/>
        <v>-5.7022404099834296E-6</v>
      </c>
      <c r="O293" s="5">
        <f>SUM($N$41:N293)*0.1+$N$8</f>
        <v>-4.0588891881585362E-6</v>
      </c>
      <c r="P293" s="5">
        <f>SUM($O$41:O293)+0</f>
        <v>8.1732349397235296E-3</v>
      </c>
      <c r="Q293" s="8">
        <f t="shared" si="49"/>
        <v>-4.1245054196510671E-6</v>
      </c>
      <c r="R293" s="5">
        <f>SUM($Q$41:Q293)*0.1+$T$8</f>
        <v>-1.8420946992094987E-5</v>
      </c>
      <c r="S293" s="5">
        <f>SUM($R$41:R293)+0</f>
        <v>8.9817082877872469E-3</v>
      </c>
      <c r="T293">
        <f t="shared" si="61"/>
        <v>1.8862817115354844E-5</v>
      </c>
      <c r="U293">
        <f t="shared" si="62"/>
        <v>1.2143840131804419E-2</v>
      </c>
      <c r="W293" s="1"/>
    </row>
    <row r="294" spans="2:23" x14ac:dyDescent="0.2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-352.05762848491884</v>
      </c>
      <c r="F294">
        <f t="shared" si="53"/>
        <v>-19098.593171027438</v>
      </c>
      <c r="G294">
        <f t="shared" si="54"/>
        <v>6935.5352811528701</v>
      </c>
      <c r="H294">
        <f t="shared" si="55"/>
        <v>5016.5638062565176</v>
      </c>
      <c r="I294" s="2">
        <f t="shared" si="56"/>
        <v>8559.6473092271208</v>
      </c>
      <c r="J294" s="46">
        <f t="shared" si="57"/>
        <v>434.49986341254618</v>
      </c>
      <c r="K294">
        <f t="shared" si="58"/>
        <v>21.286096568542774</v>
      </c>
      <c r="L294">
        <f t="shared" si="59"/>
        <v>3.3766016130302778E-2</v>
      </c>
      <c r="M294" s="46">
        <f t="shared" si="60"/>
        <v>21.286176912655414</v>
      </c>
      <c r="N294" s="8">
        <f t="shared" si="48"/>
        <v>-5.6734412159936136E-6</v>
      </c>
      <c r="O294" s="5">
        <f>SUM($N$41:N294)*0.1+$N$8</f>
        <v>-4.6262333097578991E-6</v>
      </c>
      <c r="P294" s="5">
        <f>SUM($O$41:O294)+0</f>
        <v>8.168608706413772E-3</v>
      </c>
      <c r="Q294" s="8">
        <f t="shared" si="49"/>
        <v>-4.1036745841982831E-6</v>
      </c>
      <c r="R294" s="5">
        <f>SUM($Q$41:Q294)*0.1+$T$8</f>
        <v>-1.8831314450514817E-5</v>
      </c>
      <c r="S294" s="5">
        <f>SUM($R$41:R294)+0</f>
        <v>8.9628769733367322E-3</v>
      </c>
      <c r="T294">
        <f t="shared" si="61"/>
        <v>1.9391246441899542E-5</v>
      </c>
      <c r="U294">
        <f t="shared" si="62"/>
        <v>1.2126802209884876E-2</v>
      </c>
      <c r="W294" s="1"/>
    </row>
    <row r="295" spans="2:23" x14ac:dyDescent="0.2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-352.05762848491884</v>
      </c>
      <c r="F295">
        <f t="shared" si="53"/>
        <v>-19098.593171027438</v>
      </c>
      <c r="G295">
        <f t="shared" si="54"/>
        <v>6900.3295183043774</v>
      </c>
      <c r="H295">
        <f t="shared" si="55"/>
        <v>4991.0990153618159</v>
      </c>
      <c r="I295" s="2">
        <f t="shared" si="56"/>
        <v>8516.1973228858678</v>
      </c>
      <c r="J295" s="46">
        <f t="shared" si="57"/>
        <v>434.49986341254618</v>
      </c>
      <c r="K295">
        <f t="shared" si="58"/>
        <v>21.178045316925807</v>
      </c>
      <c r="L295">
        <f t="shared" si="59"/>
        <v>3.3766016130302778E-2</v>
      </c>
      <c r="M295" s="46">
        <f t="shared" si="60"/>
        <v>21.17812607095583</v>
      </c>
      <c r="N295" s="8">
        <f t="shared" si="48"/>
        <v>-5.6446420220037976E-6</v>
      </c>
      <c r="O295" s="5">
        <f>SUM($N$41:N295)*0.1+$N$8</f>
        <v>-5.1906975119582764E-6</v>
      </c>
      <c r="P295" s="5">
        <f>SUM($O$41:O295)+0</f>
        <v>8.1634180089018137E-3</v>
      </c>
      <c r="Q295" s="8">
        <f t="shared" si="49"/>
        <v>-4.0828437487455008E-6</v>
      </c>
      <c r="R295" s="5">
        <f>SUM($Q$41:Q295)*0.1+$T$8</f>
        <v>-1.9239598825389364E-5</v>
      </c>
      <c r="S295" s="5">
        <f>SUM($R$41:R295)+0</f>
        <v>8.9436373745113429E-3</v>
      </c>
      <c r="T295">
        <f t="shared" si="61"/>
        <v>1.9927506206813074E-5</v>
      </c>
      <c r="U295">
        <f t="shared" si="62"/>
        <v>1.2109089275202267E-2</v>
      </c>
      <c r="W295" s="1"/>
    </row>
    <row r="296" spans="2:23" x14ac:dyDescent="0.2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-352.05762848491884</v>
      </c>
      <c r="F296">
        <f t="shared" si="53"/>
        <v>-19098.593171027438</v>
      </c>
      <c r="G296">
        <f t="shared" si="54"/>
        <v>6865.1237554558847</v>
      </c>
      <c r="H296">
        <f t="shared" si="55"/>
        <v>4965.6342244671114</v>
      </c>
      <c r="I296" s="2">
        <f t="shared" si="56"/>
        <v>8472.7473365446112</v>
      </c>
      <c r="J296" s="46">
        <f t="shared" si="57"/>
        <v>434.49986341254618</v>
      </c>
      <c r="K296">
        <f t="shared" si="58"/>
        <v>21.069994065308833</v>
      </c>
      <c r="L296">
        <f t="shared" si="59"/>
        <v>3.3766016130302778E-2</v>
      </c>
      <c r="M296" s="46">
        <f t="shared" si="60"/>
        <v>21.070075233460496</v>
      </c>
      <c r="N296" s="8">
        <f t="shared" si="48"/>
        <v>-5.6158428280139816E-6</v>
      </c>
      <c r="O296" s="5">
        <f>SUM($N$41:N296)*0.1+$N$8</f>
        <v>-5.7522817947596681E-6</v>
      </c>
      <c r="P296" s="5">
        <f>SUM($O$41:O296)+0</f>
        <v>8.1576657271070548E-3</v>
      </c>
      <c r="Q296" s="8">
        <f t="shared" si="49"/>
        <v>-4.0620129132927168E-6</v>
      </c>
      <c r="R296" s="5">
        <f>SUM($Q$41:Q296)*0.1+$T$8</f>
        <v>-1.9645800116718641E-5</v>
      </c>
      <c r="S296" s="5">
        <f>SUM($R$41:R296)+0</f>
        <v>8.9239915743946248E-3</v>
      </c>
      <c r="T296">
        <f t="shared" si="61"/>
        <v>2.0470618165370229E-5</v>
      </c>
      <c r="U296">
        <f t="shared" si="62"/>
        <v>1.2090704517731105E-2</v>
      </c>
      <c r="W296" s="1"/>
    </row>
    <row r="297" spans="2:23" x14ac:dyDescent="0.2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-352.05762848491884</v>
      </c>
      <c r="F297">
        <f t="shared" si="53"/>
        <v>-19098.593171027438</v>
      </c>
      <c r="G297">
        <f t="shared" si="54"/>
        <v>6829.917992607393</v>
      </c>
      <c r="H297">
        <f t="shared" si="55"/>
        <v>4940.1694335724078</v>
      </c>
      <c r="I297" s="2">
        <f t="shared" si="56"/>
        <v>8429.2973502033565</v>
      </c>
      <c r="J297" s="46">
        <f t="shared" si="57"/>
        <v>434.49986341254618</v>
      </c>
      <c r="K297">
        <f t="shared" si="58"/>
        <v>20.961942813691866</v>
      </c>
      <c r="L297">
        <f t="shared" si="59"/>
        <v>3.3766016130302778E-2</v>
      </c>
      <c r="M297" s="46">
        <f t="shared" si="60"/>
        <v>20.962024400234441</v>
      </c>
      <c r="N297" s="8">
        <f t="shared" ref="N297:N360" si="64">-G297/($G$18*$B$31)</f>
        <v>-5.5870436340241656E-6</v>
      </c>
      <c r="O297" s="5">
        <f>SUM($N$41:N297)*0.1+$N$8</f>
        <v>-6.3109861581620876E-6</v>
      </c>
      <c r="P297" s="5">
        <f>SUM($O$41:O297)+0</f>
        <v>8.1513547409488921E-3</v>
      </c>
      <c r="Q297" s="8">
        <f t="shared" ref="Q297:Q360" si="65">-H297/($G$18*$B$31)</f>
        <v>-4.0411820778399336E-6</v>
      </c>
      <c r="R297" s="5">
        <f>SUM($Q$41:Q297)*0.1+$T$8</f>
        <v>-2.0049918324502634E-5</v>
      </c>
      <c r="S297" s="5">
        <f>SUM($R$41:R297)+0</f>
        <v>8.9039416560701221E-3</v>
      </c>
      <c r="T297">
        <f t="shared" si="61"/>
        <v>2.1019699596039425E-5</v>
      </c>
      <c r="U297">
        <f t="shared" si="62"/>
        <v>1.2071651135097086E-2</v>
      </c>
      <c r="W297" s="1"/>
    </row>
    <row r="298" spans="2:23" x14ac:dyDescent="0.2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-352.05762848491884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6794.7122297589003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8385.8473638620999</v>
      </c>
      <c r="J298" s="46">
        <f t="shared" ref="J298:J361" si="73">SQRT(D298*D298+E298*E298)</f>
        <v>434.49986341254618</v>
      </c>
      <c r="K298">
        <f t="shared" ref="K298:K361" si="74">32*I298/(PI()*$G$11^3)</f>
        <v>20.853891562074892</v>
      </c>
      <c r="L298">
        <f t="shared" ref="L298:L361" si="75">16*J298/(PI()*$G$11^4)</f>
        <v>3.3766016130302778E-2</v>
      </c>
      <c r="M298" s="46">
        <f t="shared" ref="M298:M361" si="76">SQRT(K298^2+3*L298^2)</f>
        <v>20.853973571344007</v>
      </c>
      <c r="N298" s="8">
        <f t="shared" si="64"/>
        <v>-5.5582444400343496E-6</v>
      </c>
      <c r="O298" s="5">
        <f>SUM($N$41:N298)*0.1+$N$8</f>
        <v>-6.8668106021655214E-6</v>
      </c>
      <c r="P298" s="5">
        <f>SUM($O$41:O298)+0</f>
        <v>8.1444879303467273E-3</v>
      </c>
      <c r="Q298" s="8">
        <f t="shared" si="65"/>
        <v>-4.0203512423871487E-6</v>
      </c>
      <c r="R298" s="5">
        <f>SUM($Q$41:Q298)*0.1+$T$8</f>
        <v>-2.0451953448741357E-5</v>
      </c>
      <c r="S298" s="5">
        <f>SUM($R$41:R298)+0</f>
        <v>8.8834897026213808E-3</v>
      </c>
      <c r="T298">
        <f t="shared" ref="T298:T361" si="77">SQRT(SUMSQ(O298,R298))</f>
        <v>2.1573953919379178E-5</v>
      </c>
      <c r="U298">
        <f t="shared" ref="U298:U361" si="78">SQRT(SUMSQ(S298,P298))</f>
        <v>1.2051932332374905E-2</v>
      </c>
      <c r="W298" s="1"/>
    </row>
    <row r="299" spans="2:23" x14ac:dyDescent="0.2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-352.05762848491884</v>
      </c>
      <c r="F299">
        <f t="shared" si="69"/>
        <v>-19098.593171027438</v>
      </c>
      <c r="G299">
        <f t="shared" si="70"/>
        <v>6759.5064669104077</v>
      </c>
      <c r="H299">
        <f t="shared" si="71"/>
        <v>4889.2398517830015</v>
      </c>
      <c r="I299" s="2">
        <f t="shared" si="72"/>
        <v>8342.3973775208451</v>
      </c>
      <c r="J299" s="46">
        <f t="shared" si="73"/>
        <v>434.49986341254618</v>
      </c>
      <c r="K299">
        <f t="shared" si="74"/>
        <v>20.745840310457922</v>
      </c>
      <c r="L299">
        <f t="shared" si="75"/>
        <v>3.3766016130302778E-2</v>
      </c>
      <c r="M299" s="46">
        <f t="shared" si="76"/>
        <v>20.745922746856955</v>
      </c>
      <c r="N299" s="8">
        <f t="shared" si="64"/>
        <v>-5.5294452460445336E-6</v>
      </c>
      <c r="O299" s="5">
        <f>SUM($N$41:N299)*0.1+$N$8</f>
        <v>-7.4197551267699764E-6</v>
      </c>
      <c r="P299" s="5">
        <f>SUM($O$41:O299)+0</f>
        <v>8.1370681752199574E-3</v>
      </c>
      <c r="Q299" s="8">
        <f t="shared" si="65"/>
        <v>-3.9995204069343672E-6</v>
      </c>
      <c r="R299" s="5">
        <f>SUM($Q$41:Q299)*0.1+$T$8</f>
        <v>-2.0851905489434783E-5</v>
      </c>
      <c r="S299" s="5">
        <f>SUM($R$41:R299)+0</f>
        <v>8.8626377971319469E-3</v>
      </c>
      <c r="T299">
        <f t="shared" si="77"/>
        <v>2.2132662033328702E-5</v>
      </c>
      <c r="U299">
        <f t="shared" si="78"/>
        <v>1.2031551321892339E-2</v>
      </c>
      <c r="W299" s="1"/>
    </row>
    <row r="300" spans="2:23" x14ac:dyDescent="0.2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-352.05762848491884</v>
      </c>
      <c r="F300">
        <f t="shared" si="69"/>
        <v>-19098.593171027438</v>
      </c>
      <c r="G300">
        <f t="shared" si="70"/>
        <v>6724.3007040619159</v>
      </c>
      <c r="H300">
        <f t="shared" si="71"/>
        <v>4863.775060888297</v>
      </c>
      <c r="I300" s="2">
        <f t="shared" si="72"/>
        <v>8298.9473911795903</v>
      </c>
      <c r="J300" s="46">
        <f t="shared" si="73"/>
        <v>434.49986341254618</v>
      </c>
      <c r="K300">
        <f t="shared" si="74"/>
        <v>20.637789058840955</v>
      </c>
      <c r="L300">
        <f t="shared" si="75"/>
        <v>3.3766016130302778E-2</v>
      </c>
      <c r="M300" s="46">
        <f t="shared" si="76"/>
        <v>20.637871926842443</v>
      </c>
      <c r="N300" s="8">
        <f t="shared" si="64"/>
        <v>-5.5006460520547184E-6</v>
      </c>
      <c r="O300" s="5">
        <f>SUM($N$41:N300)*0.1+$N$8</f>
        <v>-7.9698197319754457E-6</v>
      </c>
      <c r="P300" s="5">
        <f>SUM($O$41:O300)+0</f>
        <v>8.1290983554879823E-3</v>
      </c>
      <c r="Q300" s="8">
        <f t="shared" si="65"/>
        <v>-3.9786895714815824E-6</v>
      </c>
      <c r="R300" s="5">
        <f>SUM($Q$41:Q300)*0.1+$T$8</f>
        <v>-2.1249774446582939E-5</v>
      </c>
      <c r="S300" s="5">
        <f>SUM($R$41:R300)+0</f>
        <v>8.8413880226853644E-3</v>
      </c>
      <c r="T300">
        <f t="shared" si="77"/>
        <v>2.2695174389963044E-5</v>
      </c>
      <c r="U300">
        <f t="shared" si="78"/>
        <v>1.2010511323040398E-2</v>
      </c>
      <c r="W300" s="1"/>
    </row>
    <row r="301" spans="2:23" x14ac:dyDescent="0.2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-352.05762848491884</v>
      </c>
      <c r="F301">
        <f t="shared" si="69"/>
        <v>-19098.593171027438</v>
      </c>
      <c r="G301">
        <f t="shared" si="70"/>
        <v>6689.0949412134232</v>
      </c>
      <c r="H301">
        <f t="shared" si="71"/>
        <v>4838.3102699935926</v>
      </c>
      <c r="I301" s="2">
        <f t="shared" si="72"/>
        <v>8255.4974048383338</v>
      </c>
      <c r="J301" s="46">
        <f t="shared" si="73"/>
        <v>434.49986341254618</v>
      </c>
      <c r="K301">
        <f t="shared" si="74"/>
        <v>20.529737807223981</v>
      </c>
      <c r="L301">
        <f t="shared" si="75"/>
        <v>3.3766016130302778E-2</v>
      </c>
      <c r="M301" s="46">
        <f t="shared" si="76"/>
        <v>20.529821111371078</v>
      </c>
      <c r="N301" s="8">
        <f t="shared" si="64"/>
        <v>-5.4718468580649024E-6</v>
      </c>
      <c r="O301" s="5">
        <f>SUM($N$41:N301)*0.1+$N$8</f>
        <v>-8.5170044177819361E-6</v>
      </c>
      <c r="P301" s="5">
        <f>SUM($O$41:O301)+0</f>
        <v>8.1205813510702007E-3</v>
      </c>
      <c r="Q301" s="8">
        <f t="shared" si="65"/>
        <v>-3.9578587360287983E-6</v>
      </c>
      <c r="R301" s="5">
        <f>SUM($Q$41:Q301)*0.1+$T$8</f>
        <v>-2.1645560320185812E-5</v>
      </c>
      <c r="S301" s="5">
        <f>SUM($R$41:R301)+0</f>
        <v>8.8197424623651793E-3</v>
      </c>
      <c r="T301">
        <f t="shared" si="77"/>
        <v>2.3260903805039897E-5</v>
      </c>
      <c r="U301">
        <f t="shared" si="78"/>
        <v>1.198881556208938E-2</v>
      </c>
      <c r="W301" s="1"/>
    </row>
    <row r="302" spans="2:23" x14ac:dyDescent="0.2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-352.05762848491884</v>
      </c>
      <c r="F302">
        <f t="shared" si="69"/>
        <v>-19098.593171027438</v>
      </c>
      <c r="G302">
        <f t="shared" si="70"/>
        <v>6653.8891783649306</v>
      </c>
      <c r="H302">
        <f t="shared" si="71"/>
        <v>4812.845479098889</v>
      </c>
      <c r="I302" s="2">
        <f t="shared" si="72"/>
        <v>8212.047418497079</v>
      </c>
      <c r="J302" s="46">
        <f t="shared" si="73"/>
        <v>434.49986341254618</v>
      </c>
      <c r="K302">
        <f t="shared" si="74"/>
        <v>20.42168655560701</v>
      </c>
      <c r="L302">
        <f t="shared" si="75"/>
        <v>3.3766016130302778E-2</v>
      </c>
      <c r="M302" s="46">
        <f t="shared" si="76"/>
        <v>20.421770300514989</v>
      </c>
      <c r="N302" s="8">
        <f t="shared" si="64"/>
        <v>-5.4430476640750864E-6</v>
      </c>
      <c r="O302" s="5">
        <f>SUM($N$41:N302)*0.1+$N$8</f>
        <v>-9.0613091841894476E-6</v>
      </c>
      <c r="P302" s="5">
        <f>SUM($O$41:O302)+0</f>
        <v>8.1115200418860108E-3</v>
      </c>
      <c r="Q302" s="8">
        <f t="shared" si="65"/>
        <v>-3.9370279005760152E-6</v>
      </c>
      <c r="R302" s="5">
        <f>SUM($Q$41:Q302)*0.1+$T$8</f>
        <v>-2.2039263110243415E-5</v>
      </c>
      <c r="S302" s="5">
        <f>SUM($R$41:R302)+0</f>
        <v>8.7977031992549359E-3</v>
      </c>
      <c r="T302">
        <f t="shared" si="77"/>
        <v>2.3829318970000218E-5</v>
      </c>
      <c r="U302">
        <f t="shared" si="78"/>
        <v>1.1966467272010523E-2</v>
      </c>
      <c r="W302" s="1"/>
    </row>
    <row r="303" spans="2:23" x14ac:dyDescent="0.2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-352.05762848491884</v>
      </c>
      <c r="F303">
        <f t="shared" si="69"/>
        <v>-19098.593171027438</v>
      </c>
      <c r="G303">
        <f t="shared" si="70"/>
        <v>6618.6834155164379</v>
      </c>
      <c r="H303">
        <f t="shared" si="71"/>
        <v>4787.3806882041863</v>
      </c>
      <c r="I303" s="2">
        <f t="shared" si="72"/>
        <v>8168.5974321558242</v>
      </c>
      <c r="J303" s="46">
        <f t="shared" si="73"/>
        <v>434.49986341254618</v>
      </c>
      <c r="K303">
        <f t="shared" si="74"/>
        <v>20.31363530399004</v>
      </c>
      <c r="L303">
        <f t="shared" si="75"/>
        <v>3.3766016130302778E-2</v>
      </c>
      <c r="M303" s="46">
        <f t="shared" si="76"/>
        <v>20.313719494347815</v>
      </c>
      <c r="N303" s="8">
        <f t="shared" si="64"/>
        <v>-5.4142484700852704E-6</v>
      </c>
      <c r="O303" s="5">
        <f>SUM($N$41:N303)*0.1+$N$8</f>
        <v>-9.6027340311979735E-6</v>
      </c>
      <c r="P303" s="5">
        <f>SUM($O$41:O303)+0</f>
        <v>8.101917307854813E-3</v>
      </c>
      <c r="Q303" s="8">
        <f t="shared" si="65"/>
        <v>-3.916197065123232E-6</v>
      </c>
      <c r="R303" s="5">
        <f>SUM($Q$41:Q303)*0.1+$T$8</f>
        <v>-2.2430882816755734E-5</v>
      </c>
      <c r="S303" s="5">
        <f>SUM($R$41:R303)+0</f>
        <v>8.7752723164381801E-3</v>
      </c>
      <c r="T303">
        <f t="shared" si="77"/>
        <v>2.4399938623139104E-5</v>
      </c>
      <c r="U303">
        <f t="shared" si="78"/>
        <v>1.1943469692303142E-2</v>
      </c>
      <c r="W303" s="1"/>
    </row>
    <row r="304" spans="2:23" x14ac:dyDescent="0.2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-352.05762848491884</v>
      </c>
      <c r="F304">
        <f t="shared" si="69"/>
        <v>-19098.593171027438</v>
      </c>
      <c r="G304">
        <f t="shared" si="70"/>
        <v>6583.4776526679461</v>
      </c>
      <c r="H304">
        <f t="shared" si="71"/>
        <v>4761.9158973094827</v>
      </c>
      <c r="I304" s="2">
        <f t="shared" si="72"/>
        <v>8125.1474458145694</v>
      </c>
      <c r="J304" s="46">
        <f t="shared" si="73"/>
        <v>434.49986341254618</v>
      </c>
      <c r="K304">
        <f t="shared" si="74"/>
        <v>20.205584052373073</v>
      </c>
      <c r="L304">
        <f t="shared" si="75"/>
        <v>3.3766016130302778E-2</v>
      </c>
      <c r="M304" s="46">
        <f t="shared" si="76"/>
        <v>20.205668692944784</v>
      </c>
      <c r="N304" s="8">
        <f t="shared" si="64"/>
        <v>-5.3854492760954553E-6</v>
      </c>
      <c r="O304" s="5">
        <f>SUM($N$41:N304)*0.1+$N$8</f>
        <v>-1.0141278958807514E-5</v>
      </c>
      <c r="P304" s="5">
        <f>SUM($O$41:O304)+0</f>
        <v>8.0917760288960056E-3</v>
      </c>
      <c r="Q304" s="8">
        <f t="shared" si="65"/>
        <v>-3.8953662296704488E-6</v>
      </c>
      <c r="R304" s="5">
        <f>SUM($Q$41:Q304)*0.1+$T$8</f>
        <v>-2.2820419439722783E-5</v>
      </c>
      <c r="S304" s="5">
        <f>SUM($R$41:R304)+0</f>
        <v>8.7524518969984578E-3</v>
      </c>
      <c r="T304">
        <f t="shared" si="77"/>
        <v>2.4972326329864214E-5</v>
      </c>
      <c r="U304">
        <f t="shared" si="78"/>
        <v>1.1919826068827008E-2</v>
      </c>
      <c r="W304" s="1"/>
    </row>
    <row r="305" spans="2:23" x14ac:dyDescent="0.2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-352.05762848491884</v>
      </c>
      <c r="F305">
        <f t="shared" si="69"/>
        <v>-19098.593171027438</v>
      </c>
      <c r="G305">
        <f t="shared" si="70"/>
        <v>6548.2718898194535</v>
      </c>
      <c r="H305">
        <f t="shared" si="71"/>
        <v>4736.4511064147782</v>
      </c>
      <c r="I305" s="2">
        <f t="shared" si="72"/>
        <v>8081.6974594733138</v>
      </c>
      <c r="J305" s="46">
        <f t="shared" si="73"/>
        <v>434.49986341254618</v>
      </c>
      <c r="K305">
        <f t="shared" si="74"/>
        <v>20.097532800756099</v>
      </c>
      <c r="L305">
        <f t="shared" si="75"/>
        <v>3.3766016130302778E-2</v>
      </c>
      <c r="M305" s="46">
        <f t="shared" si="76"/>
        <v>20.097617896382726</v>
      </c>
      <c r="N305" s="8">
        <f t="shared" si="64"/>
        <v>-5.3566500821056384E-6</v>
      </c>
      <c r="O305" s="5">
        <f>SUM($N$41:N305)*0.1+$N$8</f>
        <v>-1.0676943967018082E-5</v>
      </c>
      <c r="P305" s="5">
        <f>SUM($O$41:O305)+0</f>
        <v>8.081099084928987E-3</v>
      </c>
      <c r="Q305" s="8">
        <f t="shared" si="65"/>
        <v>-3.8745353942176639E-6</v>
      </c>
      <c r="R305" s="5">
        <f>SUM($Q$41:Q305)*0.1+$T$8</f>
        <v>-2.3207872979144549E-5</v>
      </c>
      <c r="S305" s="5">
        <f>SUM($R$41:R305)+0</f>
        <v>8.7292440240193132E-3</v>
      </c>
      <c r="T305">
        <f t="shared" si="77"/>
        <v>2.5546085819376547E-5</v>
      </c>
      <c r="U305">
        <f t="shared" si="78"/>
        <v>1.1895539653639806E-2</v>
      </c>
      <c r="W305" s="1"/>
    </row>
    <row r="306" spans="2:23" x14ac:dyDescent="0.2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-352.05762848491884</v>
      </c>
      <c r="F306">
        <f t="shared" si="69"/>
        <v>-19098.593171027438</v>
      </c>
      <c r="G306">
        <f t="shared" si="70"/>
        <v>6513.0661269709617</v>
      </c>
      <c r="H306">
        <f t="shared" si="71"/>
        <v>4710.9863155200756</v>
      </c>
      <c r="I306" s="2">
        <f t="shared" si="72"/>
        <v>8038.2474731320599</v>
      </c>
      <c r="J306" s="46">
        <f t="shared" si="73"/>
        <v>434.49986341254618</v>
      </c>
      <c r="K306">
        <f t="shared" si="74"/>
        <v>19.989481549139132</v>
      </c>
      <c r="L306">
        <f t="shared" si="75"/>
        <v>3.3766016130302778E-2</v>
      </c>
      <c r="M306" s="46">
        <f t="shared" si="76"/>
        <v>19.989567104740154</v>
      </c>
      <c r="N306" s="8">
        <f t="shared" si="64"/>
        <v>-5.3278508881158233E-6</v>
      </c>
      <c r="O306" s="5">
        <f>SUM($N$41:N306)*0.1+$N$8</f>
        <v>-1.1209729055829664E-5</v>
      </c>
      <c r="P306" s="5">
        <f>SUM($O$41:O306)+0</f>
        <v>8.0698893558731576E-3</v>
      </c>
      <c r="Q306" s="8">
        <f t="shared" si="65"/>
        <v>-3.8537045587648816E-6</v>
      </c>
      <c r="R306" s="5">
        <f>SUM($Q$41:Q306)*0.1+$T$8</f>
        <v>-2.3593243435021045E-5</v>
      </c>
      <c r="S306" s="5">
        <f>SUM($R$41:R306)+0</f>
        <v>8.7056507805842922E-3</v>
      </c>
      <c r="T306">
        <f t="shared" si="77"/>
        <v>2.6120856825327828E-5</v>
      </c>
      <c r="U306">
        <f t="shared" si="78"/>
        <v>1.1870613704839475E-2</v>
      </c>
      <c r="W306" s="1"/>
    </row>
    <row r="307" spans="2:23" x14ac:dyDescent="0.2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-352.05762848491884</v>
      </c>
      <c r="F307">
        <f t="shared" si="69"/>
        <v>-19098.593171027438</v>
      </c>
      <c r="G307">
        <f t="shared" si="70"/>
        <v>6477.860364122469</v>
      </c>
      <c r="H307">
        <f t="shared" si="71"/>
        <v>4685.521524625372</v>
      </c>
      <c r="I307" s="2">
        <f t="shared" si="72"/>
        <v>7994.7974867908042</v>
      </c>
      <c r="J307" s="46">
        <f t="shared" si="73"/>
        <v>434.49986341254618</v>
      </c>
      <c r="K307">
        <f t="shared" si="74"/>
        <v>19.881430297522162</v>
      </c>
      <c r="L307">
        <f t="shared" si="75"/>
        <v>3.3766016130302778E-2</v>
      </c>
      <c r="M307" s="46">
        <f t="shared" si="76"/>
        <v>19.881516318097269</v>
      </c>
      <c r="N307" s="8">
        <f t="shared" si="64"/>
        <v>-5.2990516941260073E-6</v>
      </c>
      <c r="O307" s="5">
        <f>SUM($N$41:N307)*0.1+$N$8</f>
        <v>-1.1739634225242261E-5</v>
      </c>
      <c r="P307" s="5">
        <f>SUM($O$41:O307)+0</f>
        <v>8.0581497216479156E-3</v>
      </c>
      <c r="Q307" s="8">
        <f t="shared" si="65"/>
        <v>-3.8328737233120976E-6</v>
      </c>
      <c r="R307" s="5">
        <f>SUM($Q$41:Q307)*0.1+$T$8</f>
        <v>-2.3976530807352244E-5</v>
      </c>
      <c r="S307" s="5">
        <f>SUM($R$41:R307)+0</f>
        <v>8.6816742497769408E-3</v>
      </c>
      <c r="T307">
        <f t="shared" si="77"/>
        <v>2.6696311380008864E-5</v>
      </c>
      <c r="U307">
        <f t="shared" si="78"/>
        <v>1.1845051486411294E-2</v>
      </c>
      <c r="W307" s="1"/>
    </row>
    <row r="308" spans="2:23" x14ac:dyDescent="0.2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-352.05762848491884</v>
      </c>
      <c r="F308">
        <f t="shared" si="69"/>
        <v>-19098.593171027438</v>
      </c>
      <c r="G308">
        <f t="shared" si="70"/>
        <v>6442.6546012739764</v>
      </c>
      <c r="H308">
        <f t="shared" si="71"/>
        <v>4660.0567337306675</v>
      </c>
      <c r="I308" s="2">
        <f t="shared" si="72"/>
        <v>7951.3475004495476</v>
      </c>
      <c r="J308" s="46">
        <f t="shared" si="73"/>
        <v>434.49986341254618</v>
      </c>
      <c r="K308">
        <f t="shared" si="74"/>
        <v>19.773379045905187</v>
      </c>
      <c r="L308">
        <f t="shared" si="75"/>
        <v>3.3766016130302778E-2</v>
      </c>
      <c r="M308" s="46">
        <f t="shared" si="76"/>
        <v>19.773465536536033</v>
      </c>
      <c r="N308" s="8">
        <f t="shared" si="64"/>
        <v>-5.2702525001361913E-6</v>
      </c>
      <c r="O308" s="5">
        <f>SUM($N$41:N308)*0.1+$N$8</f>
        <v>-1.2266659475255879E-5</v>
      </c>
      <c r="P308" s="5">
        <f>SUM($O$41:O308)+0</f>
        <v>8.0458830621726596E-3</v>
      </c>
      <c r="Q308" s="8">
        <f t="shared" si="65"/>
        <v>-3.8120428878593136E-6</v>
      </c>
      <c r="R308" s="5">
        <f>SUM($Q$41:Q308)*0.1+$T$8</f>
        <v>-2.4357735096138187E-5</v>
      </c>
      <c r="S308" s="5">
        <f>SUM($R$41:R308)+0</f>
        <v>8.6573165146808032E-3</v>
      </c>
      <c r="T308">
        <f t="shared" si="77"/>
        <v>2.7272150514683046E-5</v>
      </c>
      <c r="U308">
        <f t="shared" si="78"/>
        <v>1.181885626807949E-2</v>
      </c>
      <c r="W308" s="1"/>
    </row>
    <row r="309" spans="2:23" x14ac:dyDescent="0.2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-352.05762848491884</v>
      </c>
      <c r="F309">
        <f t="shared" si="69"/>
        <v>-19098.593171027438</v>
      </c>
      <c r="G309">
        <f t="shared" si="70"/>
        <v>6407.4488384254837</v>
      </c>
      <c r="H309">
        <f t="shared" si="71"/>
        <v>4634.5919428359639</v>
      </c>
      <c r="I309" s="2">
        <f t="shared" si="72"/>
        <v>7907.8975141082929</v>
      </c>
      <c r="J309" s="46">
        <f t="shared" si="73"/>
        <v>434.49986341254618</v>
      </c>
      <c r="K309">
        <f t="shared" si="74"/>
        <v>19.665327794288217</v>
      </c>
      <c r="L309">
        <f t="shared" si="75"/>
        <v>3.3766016130302778E-2</v>
      </c>
      <c r="M309" s="46">
        <f t="shared" si="76"/>
        <v>19.665414760140212</v>
      </c>
      <c r="N309" s="8">
        <f t="shared" si="64"/>
        <v>-5.2414533061463753E-6</v>
      </c>
      <c r="O309" s="5">
        <f>SUM($N$41:N309)*0.1+$N$8</f>
        <v>-1.2790804805870518E-5</v>
      </c>
      <c r="P309" s="5">
        <f>SUM($O$41:O309)+0</f>
        <v>8.0330922573667897E-3</v>
      </c>
      <c r="Q309" s="8">
        <f t="shared" si="65"/>
        <v>-3.79121205240653E-6</v>
      </c>
      <c r="R309" s="5">
        <f>SUM($Q$41:Q309)*0.1+$T$8</f>
        <v>-2.4736856301378832E-5</v>
      </c>
      <c r="S309" s="5">
        <f>SUM($R$41:R309)+0</f>
        <v>8.6325796583794235E-3</v>
      </c>
      <c r="T309">
        <f t="shared" si="77"/>
        <v>2.7848101322297468E-5</v>
      </c>
      <c r="U309">
        <f t="shared" si="78"/>
        <v>1.1792031325163297E-2</v>
      </c>
      <c r="W309" s="1"/>
    </row>
    <row r="310" spans="2:23" x14ac:dyDescent="0.2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-352.05762848491884</v>
      </c>
      <c r="F310">
        <f t="shared" si="69"/>
        <v>-19098.593171027438</v>
      </c>
      <c r="G310">
        <f t="shared" si="70"/>
        <v>6372.2430755769919</v>
      </c>
      <c r="H310">
        <f t="shared" si="71"/>
        <v>4609.1271519412612</v>
      </c>
      <c r="I310" s="2">
        <f t="shared" si="72"/>
        <v>7864.4475277670381</v>
      </c>
      <c r="J310" s="46">
        <f t="shared" si="73"/>
        <v>434.49986341254618</v>
      </c>
      <c r="K310">
        <f t="shared" si="74"/>
        <v>19.55727654267125</v>
      </c>
      <c r="L310">
        <f t="shared" si="75"/>
        <v>3.3766016130302778E-2</v>
      </c>
      <c r="M310" s="46">
        <f t="shared" si="76"/>
        <v>19.557363988995423</v>
      </c>
      <c r="N310" s="8">
        <f t="shared" si="64"/>
        <v>-5.2126541121565601E-6</v>
      </c>
      <c r="O310" s="5">
        <f>SUM($N$41:N310)*0.1+$N$8</f>
        <v>-1.3312070217086171E-5</v>
      </c>
      <c r="P310" s="5">
        <f>SUM($O$41:O310)+0</f>
        <v>8.0197801871497044E-3</v>
      </c>
      <c r="Q310" s="8">
        <f t="shared" si="65"/>
        <v>-3.7703812169537472E-6</v>
      </c>
      <c r="R310" s="5">
        <f>SUM($Q$41:Q310)*0.1+$T$8</f>
        <v>-2.5113894423074208E-5</v>
      </c>
      <c r="S310" s="5">
        <f>SUM($R$41:R310)+0</f>
        <v>8.6074657639563495E-3</v>
      </c>
      <c r="T310">
        <f t="shared" si="77"/>
        <v>2.8423914342643773E-5</v>
      </c>
      <c r="U310">
        <f t="shared" si="78"/>
        <v>1.1764579938437224E-2</v>
      </c>
      <c r="W310" s="1"/>
    </row>
    <row r="311" spans="2:23" x14ac:dyDescent="0.2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-352.05762848491884</v>
      </c>
      <c r="F311">
        <f t="shared" si="69"/>
        <v>-19098.593171027438</v>
      </c>
      <c r="G311">
        <f t="shared" si="70"/>
        <v>6337.0373127284993</v>
      </c>
      <c r="H311">
        <f t="shared" si="71"/>
        <v>4583.6623610465576</v>
      </c>
      <c r="I311" s="2">
        <f t="shared" si="72"/>
        <v>7820.9975414257833</v>
      </c>
      <c r="J311" s="46">
        <f t="shared" si="73"/>
        <v>434.49986341254618</v>
      </c>
      <c r="K311">
        <f t="shared" si="74"/>
        <v>19.44922529105428</v>
      </c>
      <c r="L311">
        <f t="shared" si="75"/>
        <v>3.3766016130302778E-2</v>
      </c>
      <c r="M311" s="46">
        <f t="shared" si="76"/>
        <v>19.449313223189176</v>
      </c>
      <c r="N311" s="8">
        <f t="shared" si="64"/>
        <v>-5.1838549181667441E-6</v>
      </c>
      <c r="O311" s="5">
        <f>SUM($N$41:N311)*0.1+$N$8</f>
        <v>-1.3830455708902852E-5</v>
      </c>
      <c r="P311" s="5">
        <f>SUM($O$41:O311)+0</f>
        <v>8.0059497314408021E-3</v>
      </c>
      <c r="Q311" s="8">
        <f t="shared" si="65"/>
        <v>-3.7495503815009636E-6</v>
      </c>
      <c r="R311" s="5">
        <f>SUM($Q$41:Q311)*0.1+$T$8</f>
        <v>-2.54888494612243E-5</v>
      </c>
      <c r="S311" s="5">
        <f>SUM($R$41:R311)+0</f>
        <v>8.5819769144951253E-3</v>
      </c>
      <c r="T311">
        <f t="shared" si="77"/>
        <v>2.8999361233876821E-5</v>
      </c>
      <c r="U311">
        <f t="shared" si="78"/>
        <v>1.173650539399545E-2</v>
      </c>
      <c r="W311" s="1"/>
    </row>
    <row r="312" spans="2:23" x14ac:dyDescent="0.2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-352.05762848491884</v>
      </c>
      <c r="F312">
        <f t="shared" si="69"/>
        <v>-19098.593171027438</v>
      </c>
      <c r="G312">
        <f t="shared" si="70"/>
        <v>6301.8315498800075</v>
      </c>
      <c r="H312">
        <f t="shared" si="71"/>
        <v>4558.1975701518531</v>
      </c>
      <c r="I312" s="2">
        <f t="shared" si="72"/>
        <v>7777.5475550845276</v>
      </c>
      <c r="J312" s="46">
        <f t="shared" si="73"/>
        <v>434.49986341254618</v>
      </c>
      <c r="K312">
        <f t="shared" si="74"/>
        <v>19.341174039437309</v>
      </c>
      <c r="L312">
        <f t="shared" si="75"/>
        <v>3.3766016130302778E-2</v>
      </c>
      <c r="M312" s="46">
        <f t="shared" si="76"/>
        <v>19.341262462810942</v>
      </c>
      <c r="N312" s="8">
        <f t="shared" si="64"/>
        <v>-5.1550557241769281E-6</v>
      </c>
      <c r="O312" s="5">
        <f>SUM($N$41:N312)*0.1+$N$8</f>
        <v>-1.4345961281320541E-5</v>
      </c>
      <c r="P312" s="5">
        <f>SUM($O$41:O312)+0</f>
        <v>7.9916037701594812E-3</v>
      </c>
      <c r="Q312" s="8">
        <f t="shared" si="65"/>
        <v>-3.7287195460481796E-6</v>
      </c>
      <c r="R312" s="5">
        <f>SUM($Q$41:Q312)*0.1+$T$8</f>
        <v>-2.5861721415829122E-5</v>
      </c>
      <c r="S312" s="5">
        <f>SUM($R$41:R312)+0</f>
        <v>8.5561151930792969E-3</v>
      </c>
      <c r="T312">
        <f t="shared" si="77"/>
        <v>2.9574232697994088E-5</v>
      </c>
      <c r="U312">
        <f t="shared" si="78"/>
        <v>1.1707810983120183E-2</v>
      </c>
      <c r="W312" s="1"/>
    </row>
    <row r="313" spans="2:23" x14ac:dyDescent="0.2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-352.05762848491884</v>
      </c>
      <c r="F313">
        <f t="shared" si="69"/>
        <v>-19098.593171027438</v>
      </c>
      <c r="G313">
        <f t="shared" si="70"/>
        <v>6266.6257870315148</v>
      </c>
      <c r="H313">
        <f t="shared" si="71"/>
        <v>4532.7327792571505</v>
      </c>
      <c r="I313" s="2">
        <f t="shared" si="72"/>
        <v>7734.0975687432729</v>
      </c>
      <c r="J313" s="46">
        <f t="shared" si="73"/>
        <v>434.49986341254618</v>
      </c>
      <c r="K313">
        <f t="shared" si="74"/>
        <v>19.233122787820339</v>
      </c>
      <c r="L313">
        <f t="shared" si="75"/>
        <v>3.3766016130302778E-2</v>
      </c>
      <c r="M313" s="46">
        <f t="shared" si="76"/>
        <v>19.233211707952208</v>
      </c>
      <c r="N313" s="8">
        <f t="shared" si="64"/>
        <v>-5.1262565301871121E-6</v>
      </c>
      <c r="O313" s="5">
        <f>SUM($N$41:N313)*0.1+$N$8</f>
        <v>-1.4858586934339258E-5</v>
      </c>
      <c r="P313" s="5">
        <f>SUM($O$41:O313)+0</f>
        <v>7.976745183225142E-3</v>
      </c>
      <c r="Q313" s="8">
        <f t="shared" si="65"/>
        <v>-3.7078887105953968E-6</v>
      </c>
      <c r="R313" s="5">
        <f>SUM($Q$41:Q313)*0.1+$T$8</f>
        <v>-2.6232510286888661E-5</v>
      </c>
      <c r="S313" s="5">
        <f>SUM($R$41:R313)+0</f>
        <v>8.5298826827924085E-3</v>
      </c>
      <c r="T313">
        <f t="shared" si="77"/>
        <v>3.0148336631347289E-5</v>
      </c>
      <c r="U313">
        <f t="shared" si="78"/>
        <v>1.1678500002153844E-2</v>
      </c>
      <c r="W313" s="1"/>
    </row>
    <row r="314" spans="2:23" x14ac:dyDescent="0.2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-352.05762848491884</v>
      </c>
      <c r="F314">
        <f t="shared" si="69"/>
        <v>-19098.593171027438</v>
      </c>
      <c r="G314">
        <f t="shared" si="70"/>
        <v>6231.4200241830222</v>
      </c>
      <c r="H314">
        <f t="shared" si="71"/>
        <v>4507.2679883624469</v>
      </c>
      <c r="I314" s="2">
        <f t="shared" si="72"/>
        <v>7690.6475824020181</v>
      </c>
      <c r="J314" s="46">
        <f t="shared" si="73"/>
        <v>434.49986341254618</v>
      </c>
      <c r="K314">
        <f t="shared" si="74"/>
        <v>19.125071536203372</v>
      </c>
      <c r="L314">
        <f t="shared" si="75"/>
        <v>3.3766016130302778E-2</v>
      </c>
      <c r="M314" s="46">
        <f t="shared" si="76"/>
        <v>19.125160958706527</v>
      </c>
      <c r="N314" s="8">
        <f t="shared" si="64"/>
        <v>-5.0974573361972961E-6</v>
      </c>
      <c r="O314" s="5">
        <f>SUM($N$41:N314)*0.1+$N$8</f>
        <v>-1.5368332667958982E-5</v>
      </c>
      <c r="P314" s="5">
        <f>SUM($O$41:O314)+0</f>
        <v>7.9613768505571829E-3</v>
      </c>
      <c r="Q314" s="8">
        <f t="shared" si="65"/>
        <v>-3.6870578751426132E-6</v>
      </c>
      <c r="R314" s="5">
        <f>SUM($Q$41:Q314)*0.1+$T$8</f>
        <v>-2.6601216074402929E-5</v>
      </c>
      <c r="S314" s="5">
        <f>SUM($R$41:R314)+0</f>
        <v>8.5032814667180059E-3</v>
      </c>
      <c r="T314">
        <f t="shared" si="77"/>
        <v>3.0721496474457878E-5</v>
      </c>
      <c r="U314">
        <f t="shared" si="78"/>
        <v>1.1648575752374955E-2</v>
      </c>
      <c r="W314" s="1"/>
    </row>
    <row r="315" spans="2:23" x14ac:dyDescent="0.2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-352.05762848491884</v>
      </c>
      <c r="F315">
        <f t="shared" si="69"/>
        <v>-19098.593171027438</v>
      </c>
      <c r="G315">
        <f t="shared" si="70"/>
        <v>6196.2142613345295</v>
      </c>
      <c r="H315">
        <f t="shared" si="71"/>
        <v>4481.8031974677424</v>
      </c>
      <c r="I315" s="2">
        <f t="shared" si="72"/>
        <v>7647.1975960607615</v>
      </c>
      <c r="J315" s="46">
        <f t="shared" si="73"/>
        <v>434.49986341254618</v>
      </c>
      <c r="K315">
        <f t="shared" si="74"/>
        <v>19.017020284586398</v>
      </c>
      <c r="L315">
        <f t="shared" si="75"/>
        <v>3.3766016130302778E-2</v>
      </c>
      <c r="M315" s="46">
        <f t="shared" si="76"/>
        <v>19.017110215169559</v>
      </c>
      <c r="N315" s="8">
        <f t="shared" si="64"/>
        <v>-5.0686581422074801E-6</v>
      </c>
      <c r="O315" s="5">
        <f>SUM($N$41:N315)*0.1+$N$8</f>
        <v>-1.5875198482179734E-5</v>
      </c>
      <c r="P315" s="5">
        <f>SUM($O$41:O315)+0</f>
        <v>7.945501652075004E-3</v>
      </c>
      <c r="Q315" s="8">
        <f t="shared" si="65"/>
        <v>-3.6662270396898288E-6</v>
      </c>
      <c r="R315" s="5">
        <f>SUM($Q$41:Q315)*0.1+$T$8</f>
        <v>-2.6967838778371915E-5</v>
      </c>
      <c r="S315" s="5">
        <f>SUM($R$41:R315)+0</f>
        <v>8.4763136279396335E-3</v>
      </c>
      <c r="T315">
        <f t="shared" si="77"/>
        <v>3.1293549738322457E-5</v>
      </c>
      <c r="U315">
        <f t="shared" si="78"/>
        <v>1.1618041539877612E-2</v>
      </c>
      <c r="W315" s="1"/>
    </row>
    <row r="316" spans="2:23" x14ac:dyDescent="0.2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-352.05762848491884</v>
      </c>
      <c r="F316">
        <f t="shared" si="69"/>
        <v>-19098.593171027438</v>
      </c>
      <c r="G316">
        <f t="shared" si="70"/>
        <v>6161.0084984860378</v>
      </c>
      <c r="H316">
        <f t="shared" si="71"/>
        <v>4456.3384065730388</v>
      </c>
      <c r="I316" s="2">
        <f t="shared" si="72"/>
        <v>7603.7476097195067</v>
      </c>
      <c r="J316" s="46">
        <f t="shared" si="73"/>
        <v>434.49986341254618</v>
      </c>
      <c r="K316">
        <f t="shared" si="74"/>
        <v>18.908969032969427</v>
      </c>
      <c r="L316">
        <f t="shared" si="75"/>
        <v>3.3766016130302778E-2</v>
      </c>
      <c r="M316" s="46">
        <f t="shared" si="76"/>
        <v>18.909059477439186</v>
      </c>
      <c r="N316" s="8">
        <f t="shared" si="64"/>
        <v>-5.039858948217665E-6</v>
      </c>
      <c r="O316" s="5">
        <f>SUM($N$41:N316)*0.1+$N$8</f>
        <v>-1.63791843770015E-5</v>
      </c>
      <c r="P316" s="5">
        <f>SUM($O$41:O316)+0</f>
        <v>7.9291224676980021E-3</v>
      </c>
      <c r="Q316" s="8">
        <f t="shared" si="65"/>
        <v>-3.6453962042370456E-6</v>
      </c>
      <c r="R316" s="5">
        <f>SUM($Q$41:Q316)*0.1+$T$8</f>
        <v>-2.733237839879563E-5</v>
      </c>
      <c r="S316" s="5">
        <f>SUM($R$41:R316)+0</f>
        <v>8.4489812495408372E-3</v>
      </c>
      <c r="T316">
        <f t="shared" si="77"/>
        <v>3.1864346687022472E-5</v>
      </c>
      <c r="U316">
        <f t="shared" si="78"/>
        <v>1.158690067545441E-2</v>
      </c>
      <c r="W316" s="1"/>
    </row>
    <row r="317" spans="2:23" x14ac:dyDescent="0.2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-352.05762848491884</v>
      </c>
      <c r="F317">
        <f t="shared" si="69"/>
        <v>-19098.593171027438</v>
      </c>
      <c r="G317">
        <f t="shared" si="70"/>
        <v>6125.8027356375451</v>
      </c>
      <c r="H317">
        <f t="shared" si="71"/>
        <v>4430.8736156783361</v>
      </c>
      <c r="I317" s="2">
        <f t="shared" si="72"/>
        <v>7560.297623378252</v>
      </c>
      <c r="J317" s="46">
        <f t="shared" si="73"/>
        <v>434.49986341254618</v>
      </c>
      <c r="K317">
        <f t="shared" si="74"/>
        <v>18.800917781352457</v>
      </c>
      <c r="L317">
        <f t="shared" si="75"/>
        <v>3.3766016130302778E-2</v>
      </c>
      <c r="M317" s="46">
        <f t="shared" si="76"/>
        <v>18.801008745615508</v>
      </c>
      <c r="N317" s="8">
        <f t="shared" si="64"/>
        <v>-5.011059754227849E-6</v>
      </c>
      <c r="O317" s="5">
        <f>SUM($N$41:N317)*0.1+$N$8</f>
        <v>-1.6880290352424288E-5</v>
      </c>
      <c r="P317" s="5">
        <f>SUM($O$41:O317)+0</f>
        <v>7.9122421773455773E-3</v>
      </c>
      <c r="Q317" s="8">
        <f t="shared" si="65"/>
        <v>-3.6245653687842624E-6</v>
      </c>
      <c r="R317" s="5">
        <f>SUM($Q$41:Q317)*0.1+$T$8</f>
        <v>-2.7694834935674048E-5</v>
      </c>
      <c r="S317" s="5">
        <f>SUM($R$41:R317)+0</f>
        <v>8.4212864146051628E-3</v>
      </c>
      <c r="T317">
        <f t="shared" si="77"/>
        <v>3.2433749158806482E-5</v>
      </c>
      <c r="U317">
        <f t="shared" si="78"/>
        <v>1.1555156474482712E-2</v>
      </c>
      <c r="W317" s="1"/>
    </row>
    <row r="318" spans="2:23" x14ac:dyDescent="0.2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-352.05762848491884</v>
      </c>
      <c r="F318">
        <f t="shared" si="69"/>
        <v>-19098.593171027438</v>
      </c>
      <c r="G318">
        <f t="shared" si="70"/>
        <v>6090.5969727890533</v>
      </c>
      <c r="H318">
        <f t="shared" si="71"/>
        <v>4405.4088247836316</v>
      </c>
      <c r="I318" s="2">
        <f t="shared" si="72"/>
        <v>7516.8476370369963</v>
      </c>
      <c r="J318" s="46">
        <f t="shared" si="73"/>
        <v>434.49986341254618</v>
      </c>
      <c r="K318">
        <f t="shared" si="74"/>
        <v>18.692866529735486</v>
      </c>
      <c r="L318">
        <f t="shared" si="75"/>
        <v>3.3766016130302778E-2</v>
      </c>
      <c r="M318" s="46">
        <f t="shared" si="76"/>
        <v>18.692958019800962</v>
      </c>
      <c r="N318" s="8">
        <f t="shared" si="64"/>
        <v>-4.9822605602380338E-6</v>
      </c>
      <c r="O318" s="5">
        <f>SUM($N$41:N318)*0.1+$N$8</f>
        <v>-1.7378516408448096E-5</v>
      </c>
      <c r="P318" s="5">
        <f>SUM($O$41:O318)+0</f>
        <v>7.8948636609371299E-3</v>
      </c>
      <c r="Q318" s="8">
        <f t="shared" si="65"/>
        <v>-3.6037345333314784E-6</v>
      </c>
      <c r="R318" s="5">
        <f>SUM($Q$41:Q318)*0.1+$T$8</f>
        <v>-2.8055208389007197E-5</v>
      </c>
      <c r="S318" s="5">
        <f>SUM($R$41:R318)+0</f>
        <v>8.3932312062161563E-3</v>
      </c>
      <c r="T318">
        <f t="shared" si="77"/>
        <v>3.3001629509909347E-5</v>
      </c>
      <c r="U318">
        <f t="shared" si="78"/>
        <v>1.1522812256814147E-2</v>
      </c>
      <c r="W318" s="1"/>
    </row>
    <row r="319" spans="2:23" x14ac:dyDescent="0.2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-352.05762848491884</v>
      </c>
      <c r="F319">
        <f t="shared" si="69"/>
        <v>-19098.593171027438</v>
      </c>
      <c r="G319">
        <f t="shared" si="70"/>
        <v>6055.3912099405607</v>
      </c>
      <c r="H319">
        <f t="shared" si="71"/>
        <v>4379.9440338889281</v>
      </c>
      <c r="I319" s="2">
        <f t="shared" si="72"/>
        <v>7473.3976506957406</v>
      </c>
      <c r="J319" s="46">
        <f t="shared" si="73"/>
        <v>434.49986341254618</v>
      </c>
      <c r="K319">
        <f t="shared" si="74"/>
        <v>18.584815278118516</v>
      </c>
      <c r="L319">
        <f t="shared" si="75"/>
        <v>3.3766016130302778E-2</v>
      </c>
      <c r="M319" s="46">
        <f t="shared" si="76"/>
        <v>18.584907300100351</v>
      </c>
      <c r="N319" s="8">
        <f t="shared" si="64"/>
        <v>-4.9534613662482178E-6</v>
      </c>
      <c r="O319" s="5">
        <f>SUM($N$41:N319)*0.1+$N$8</f>
        <v>-1.7873862545072913E-5</v>
      </c>
      <c r="P319" s="5">
        <f>SUM($O$41:O319)+0</f>
        <v>7.8769897983920565E-3</v>
      </c>
      <c r="Q319" s="8">
        <f t="shared" si="65"/>
        <v>-3.5829036978786948E-6</v>
      </c>
      <c r="R319" s="5">
        <f>SUM($Q$41:Q319)*0.1+$T$8</f>
        <v>-2.8413498758795061E-5</v>
      </c>
      <c r="S319" s="5">
        <f>SUM($R$41:R319)+0</f>
        <v>8.3648177074573619E-3</v>
      </c>
      <c r="T319">
        <f t="shared" si="77"/>
        <v>3.3567869667231023E-5</v>
      </c>
      <c r="U319">
        <f t="shared" si="78"/>
        <v>1.1489871346667235E-2</v>
      </c>
      <c r="W319" s="1"/>
    </row>
    <row r="320" spans="2:23" x14ac:dyDescent="0.2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-352.05762848491884</v>
      </c>
      <c r="F320">
        <f t="shared" si="69"/>
        <v>-19098.593171027438</v>
      </c>
      <c r="G320">
        <f t="shared" si="70"/>
        <v>6020.185447092068</v>
      </c>
      <c r="H320">
        <f t="shared" si="71"/>
        <v>4354.4792429942236</v>
      </c>
      <c r="I320" s="2">
        <f t="shared" si="72"/>
        <v>7429.9476643544849</v>
      </c>
      <c r="J320" s="46">
        <f t="shared" si="73"/>
        <v>434.49986341254618</v>
      </c>
      <c r="K320">
        <f t="shared" si="74"/>
        <v>18.476764026501542</v>
      </c>
      <c r="L320">
        <f t="shared" si="75"/>
        <v>3.3766016130302778E-2</v>
      </c>
      <c r="M320" s="46">
        <f t="shared" si="76"/>
        <v>18.476856586620933</v>
      </c>
      <c r="N320" s="8">
        <f t="shared" si="64"/>
        <v>-4.9246621722584018E-6</v>
      </c>
      <c r="O320" s="5">
        <f>SUM($N$41:N320)*0.1+$N$8</f>
        <v>-1.8366328762298757E-5</v>
      </c>
      <c r="P320" s="5">
        <f>SUM($O$41:O320)+0</f>
        <v>7.8586234696297573E-3</v>
      </c>
      <c r="Q320" s="8">
        <f t="shared" si="65"/>
        <v>-3.5620728624259104E-6</v>
      </c>
      <c r="R320" s="5">
        <f>SUM($Q$41:Q320)*0.1+$T$8</f>
        <v>-2.8769706045037656E-5</v>
      </c>
      <c r="S320" s="5">
        <f>SUM($R$41:R320)+0</f>
        <v>8.3360480014123238E-3</v>
      </c>
      <c r="T320">
        <f t="shared" si="77"/>
        <v>3.4132360277641492E-5</v>
      </c>
      <c r="U320">
        <f t="shared" si="78"/>
        <v>1.1456337072523051E-2</v>
      </c>
      <c r="W320" s="1"/>
    </row>
    <row r="321" spans="2:23" x14ac:dyDescent="0.2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-352.05762848491884</v>
      </c>
      <c r="F321">
        <f t="shared" si="69"/>
        <v>-19098.593171027438</v>
      </c>
      <c r="G321">
        <f t="shared" si="70"/>
        <v>5984.9796842435753</v>
      </c>
      <c r="H321">
        <f t="shared" si="71"/>
        <v>4329.0144520995218</v>
      </c>
      <c r="I321" s="2">
        <f t="shared" si="72"/>
        <v>7386.4976780132301</v>
      </c>
      <c r="J321" s="46">
        <f t="shared" si="73"/>
        <v>434.49986341254618</v>
      </c>
      <c r="K321">
        <f t="shared" si="74"/>
        <v>18.368712774884575</v>
      </c>
      <c r="L321">
        <f t="shared" si="75"/>
        <v>3.3766016130302778E-2</v>
      </c>
      <c r="M321" s="46">
        <f t="shared" si="76"/>
        <v>18.368805879472504</v>
      </c>
      <c r="N321" s="8">
        <f t="shared" si="64"/>
        <v>-4.8958629782685858E-6</v>
      </c>
      <c r="O321" s="5">
        <f>SUM($N$41:N321)*0.1+$N$8</f>
        <v>-1.8855915060125615E-5</v>
      </c>
      <c r="P321" s="5">
        <f>SUM($O$41:O321)+0</f>
        <v>7.8397675545696325E-3</v>
      </c>
      <c r="Q321" s="8">
        <f t="shared" si="65"/>
        <v>-3.5412420269731285E-6</v>
      </c>
      <c r="R321" s="5">
        <f>SUM($Q$41:Q321)*0.1+$T$8</f>
        <v>-2.9123830247734968E-5</v>
      </c>
      <c r="S321" s="5">
        <f>SUM($R$41:R321)+0</f>
        <v>8.3069241711645897E-3</v>
      </c>
      <c r="T321">
        <f t="shared" si="77"/>
        <v>3.4694999943126588E-5</v>
      </c>
      <c r="U321">
        <f t="shared" si="78"/>
        <v>1.1422212767023788E-2</v>
      </c>
      <c r="W321" s="1"/>
    </row>
    <row r="322" spans="2:23" x14ac:dyDescent="0.2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-352.05762848491884</v>
      </c>
      <c r="F322">
        <f t="shared" si="69"/>
        <v>-19098.593171027438</v>
      </c>
      <c r="G322">
        <f t="shared" si="70"/>
        <v>5949.7739213950827</v>
      </c>
      <c r="H322">
        <f t="shared" si="71"/>
        <v>4303.5496612048173</v>
      </c>
      <c r="I322" s="2">
        <f t="shared" si="72"/>
        <v>7343.0476916719745</v>
      </c>
      <c r="J322" s="46">
        <f t="shared" si="73"/>
        <v>434.49986341254618</v>
      </c>
      <c r="K322">
        <f t="shared" si="74"/>
        <v>18.260661523267601</v>
      </c>
      <c r="L322">
        <f t="shared" si="75"/>
        <v>3.3766016130302778E-2</v>
      </c>
      <c r="M322" s="46">
        <f t="shared" si="76"/>
        <v>18.260755178767436</v>
      </c>
      <c r="N322" s="8">
        <f t="shared" si="64"/>
        <v>-4.867063784278769E-6</v>
      </c>
      <c r="O322" s="5">
        <f>SUM($N$41:N322)*0.1+$N$8</f>
        <v>-1.9342621438553488E-5</v>
      </c>
      <c r="P322" s="5">
        <f>SUM($O$41:O322)+0</f>
        <v>7.8204249331310788E-3</v>
      </c>
      <c r="Q322" s="8">
        <f t="shared" si="65"/>
        <v>-3.5204111915203445E-6</v>
      </c>
      <c r="R322" s="5">
        <f>SUM($Q$41:Q322)*0.1+$T$8</f>
        <v>-2.9475871366886996E-5</v>
      </c>
      <c r="S322" s="5">
        <f>SUM($R$41:R322)+0</f>
        <v>8.277448299797702E-3</v>
      </c>
      <c r="T322">
        <f t="shared" si="77"/>
        <v>3.5255694532266097E-5</v>
      </c>
      <c r="U322">
        <f t="shared" si="78"/>
        <v>1.1387501766874159E-2</v>
      </c>
      <c r="W322" s="1"/>
    </row>
    <row r="323" spans="2:23" x14ac:dyDescent="0.2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-352.05762848491884</v>
      </c>
      <c r="F323">
        <f t="shared" si="69"/>
        <v>-19098.593171027438</v>
      </c>
      <c r="G323">
        <f t="shared" si="70"/>
        <v>5914.5681585465909</v>
      </c>
      <c r="H323">
        <f t="shared" si="71"/>
        <v>4278.0848703101137</v>
      </c>
      <c r="I323" s="2">
        <f t="shared" si="72"/>
        <v>7299.5977053307206</v>
      </c>
      <c r="J323" s="46">
        <f t="shared" si="73"/>
        <v>434.49986341254618</v>
      </c>
      <c r="K323">
        <f t="shared" si="74"/>
        <v>18.152610271650634</v>
      </c>
      <c r="L323">
        <f t="shared" si="75"/>
        <v>3.3766016130302778E-2</v>
      </c>
      <c r="M323" s="46">
        <f t="shared" si="76"/>
        <v>18.152704484620799</v>
      </c>
      <c r="N323" s="8">
        <f t="shared" si="64"/>
        <v>-4.8382645902889539E-6</v>
      </c>
      <c r="O323" s="5">
        <f>SUM($N$41:N323)*0.1+$N$8</f>
        <v>-1.9826447897582389E-5</v>
      </c>
      <c r="P323" s="5">
        <f>SUM($O$41:O323)+0</f>
        <v>7.8005984852334963E-3</v>
      </c>
      <c r="Q323" s="8">
        <f t="shared" si="65"/>
        <v>-3.4995803560675609E-6</v>
      </c>
      <c r="R323" s="5">
        <f>SUM($Q$41:Q323)*0.1+$T$8</f>
        <v>-2.9825829402493754E-5</v>
      </c>
      <c r="S323" s="5">
        <f>SUM($R$41:R323)+0</f>
        <v>8.2476224703952085E-3</v>
      </c>
      <c r="T323">
        <f t="shared" si="77"/>
        <v>3.5814356559656495E-5</v>
      </c>
      <c r="U323">
        <f t="shared" si="78"/>
        <v>1.1352207412745553E-2</v>
      </c>
      <c r="W323" s="1"/>
    </row>
    <row r="324" spans="2:23" x14ac:dyDescent="0.2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-352.05762848491884</v>
      </c>
      <c r="F324">
        <f t="shared" si="69"/>
        <v>-19098.593171027438</v>
      </c>
      <c r="G324">
        <f t="shared" si="70"/>
        <v>5879.3623956980991</v>
      </c>
      <c r="H324">
        <f t="shared" si="71"/>
        <v>4252.6200794154111</v>
      </c>
      <c r="I324" s="2">
        <f t="shared" si="72"/>
        <v>7256.1477189894658</v>
      </c>
      <c r="J324" s="46">
        <f t="shared" si="73"/>
        <v>434.49986341254618</v>
      </c>
      <c r="K324">
        <f t="shared" si="74"/>
        <v>18.044559020033667</v>
      </c>
      <c r="L324">
        <f t="shared" si="75"/>
        <v>3.3766016130302778E-2</v>
      </c>
      <c r="M324" s="46">
        <f t="shared" si="76"/>
        <v>18.044653797150399</v>
      </c>
      <c r="N324" s="8">
        <f t="shared" si="64"/>
        <v>-4.8094653962991387E-6</v>
      </c>
      <c r="O324" s="5">
        <f>SUM($N$41:N324)*0.1+$N$8</f>
        <v>-2.0307394437212297E-5</v>
      </c>
      <c r="P324" s="5">
        <f>SUM($O$41:O324)+0</f>
        <v>7.7802910907962836E-3</v>
      </c>
      <c r="Q324" s="8">
        <f t="shared" si="65"/>
        <v>-3.4787495206147781E-6</v>
      </c>
      <c r="R324" s="5">
        <f>SUM($Q$41:Q324)*0.1+$T$8</f>
        <v>-3.0173704354555228E-5</v>
      </c>
      <c r="S324" s="5">
        <f>SUM($R$41:R324)+0</f>
        <v>8.2174487660406532E-3</v>
      </c>
      <c r="T324">
        <f t="shared" si="77"/>
        <v>3.6370904625876797E-5</v>
      </c>
      <c r="U324">
        <f t="shared" si="78"/>
        <v>1.1316333049182808E-2</v>
      </c>
      <c r="W324" s="1"/>
    </row>
    <row r="325" spans="2:23" x14ac:dyDescent="0.2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-352.05762848491884</v>
      </c>
      <c r="F325">
        <f t="shared" si="69"/>
        <v>-19098.593171027438</v>
      </c>
      <c r="G325">
        <f t="shared" si="70"/>
        <v>5844.1566328496065</v>
      </c>
      <c r="H325">
        <f t="shared" si="71"/>
        <v>4227.1552885207066</v>
      </c>
      <c r="I325" s="2">
        <f t="shared" si="72"/>
        <v>7212.6977326482101</v>
      </c>
      <c r="J325" s="46">
        <f t="shared" si="73"/>
        <v>434.49986341254618</v>
      </c>
      <c r="K325">
        <f t="shared" si="74"/>
        <v>17.936507768416696</v>
      </c>
      <c r="L325">
        <f t="shared" si="75"/>
        <v>3.3766016130302778E-2</v>
      </c>
      <c r="M325" s="46">
        <f t="shared" si="76"/>
        <v>17.936603116476888</v>
      </c>
      <c r="N325" s="8">
        <f t="shared" si="64"/>
        <v>-4.7806662023093227E-6</v>
      </c>
      <c r="O325" s="5">
        <f>SUM($N$41:N325)*0.1+$N$8</f>
        <v>-2.078546105744324E-5</v>
      </c>
      <c r="P325" s="5">
        <f>SUM($O$41:O325)+0</f>
        <v>7.7595056297388408E-3</v>
      </c>
      <c r="Q325" s="8">
        <f t="shared" si="65"/>
        <v>-3.4579186851619937E-6</v>
      </c>
      <c r="R325" s="5">
        <f>SUM($Q$41:Q325)*0.1+$T$8</f>
        <v>-3.0519496223071419E-5</v>
      </c>
      <c r="S325" s="5">
        <f>SUM($R$41:R325)+0</f>
        <v>8.1869292698175822E-3</v>
      </c>
      <c r="T325">
        <f t="shared" si="77"/>
        <v>3.692526291146158E-5</v>
      </c>
      <c r="U325">
        <f t="shared" si="78"/>
        <v>1.1279882024513582E-2</v>
      </c>
      <c r="W325" s="1"/>
    </row>
    <row r="326" spans="2:23" x14ac:dyDescent="0.2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-352.05762848491884</v>
      </c>
      <c r="F326">
        <f t="shared" si="69"/>
        <v>-19098.593171027438</v>
      </c>
      <c r="G326">
        <f t="shared" si="70"/>
        <v>5808.9508700011138</v>
      </c>
      <c r="H326">
        <f t="shared" si="71"/>
        <v>4201.690497626003</v>
      </c>
      <c r="I326" s="2">
        <f t="shared" si="72"/>
        <v>7169.2477463069545</v>
      </c>
      <c r="J326" s="46">
        <f t="shared" si="73"/>
        <v>434.49986341254618</v>
      </c>
      <c r="K326">
        <f t="shared" si="74"/>
        <v>17.828456516799722</v>
      </c>
      <c r="L326">
        <f t="shared" si="75"/>
        <v>3.3766016130302778E-2</v>
      </c>
      <c r="M326" s="46">
        <f t="shared" si="76"/>
        <v>17.828552442723847</v>
      </c>
      <c r="N326" s="8">
        <f t="shared" si="64"/>
        <v>-4.7518670083195067E-6</v>
      </c>
      <c r="O326" s="5">
        <f>SUM($N$41:N326)*0.1+$N$8</f>
        <v>-2.126064775827519E-5</v>
      </c>
      <c r="P326" s="5">
        <f>SUM($O$41:O326)+0</f>
        <v>7.7382449819805655E-3</v>
      </c>
      <c r="Q326" s="8">
        <f t="shared" si="65"/>
        <v>-3.4370878497092101E-6</v>
      </c>
      <c r="R326" s="5">
        <f>SUM($Q$41:Q326)*0.1+$T$8</f>
        <v>-3.0863205008042354E-5</v>
      </c>
      <c r="S326" s="5">
        <f>SUM($R$41:R326)+0</f>
        <v>8.1560660648095397E-3</v>
      </c>
      <c r="T326">
        <f t="shared" si="77"/>
        <v>3.7477360719104842E-5</v>
      </c>
      <c r="U326">
        <f t="shared" si="78"/>
        <v>1.1242857690760173E-2</v>
      </c>
      <c r="W326" s="1"/>
    </row>
    <row r="327" spans="2:23" x14ac:dyDescent="0.2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-352.05762848491884</v>
      </c>
      <c r="F327">
        <f t="shared" si="69"/>
        <v>-19098.593171027438</v>
      </c>
      <c r="G327">
        <f t="shared" si="70"/>
        <v>5773.7451071526211</v>
      </c>
      <c r="H327">
        <f t="shared" si="71"/>
        <v>4176.2257067312985</v>
      </c>
      <c r="I327" s="2">
        <f t="shared" si="72"/>
        <v>7125.7977599656979</v>
      </c>
      <c r="J327" s="46">
        <f t="shared" si="73"/>
        <v>434.49986341254618</v>
      </c>
      <c r="K327">
        <f t="shared" si="74"/>
        <v>17.720405265182748</v>
      </c>
      <c r="L327">
        <f t="shared" si="75"/>
        <v>3.3766016130302778E-2</v>
      </c>
      <c r="M327" s="46">
        <f t="shared" si="76"/>
        <v>17.720501776017866</v>
      </c>
      <c r="N327" s="8">
        <f t="shared" si="64"/>
        <v>-4.7230678143296907E-6</v>
      </c>
      <c r="O327" s="5">
        <f>SUM($N$41:N327)*0.1+$N$8</f>
        <v>-2.1732954539708155E-5</v>
      </c>
      <c r="P327" s="5">
        <f>SUM($O$41:O327)+0</f>
        <v>7.7165120274408569E-3</v>
      </c>
      <c r="Q327" s="8">
        <f t="shared" si="65"/>
        <v>-3.416257014256426E-6</v>
      </c>
      <c r="R327" s="5">
        <f>SUM($Q$41:Q327)*0.1+$T$8</f>
        <v>-3.1204830709467992E-5</v>
      </c>
      <c r="S327" s="5">
        <f>SUM($R$41:R327)+0</f>
        <v>8.1248612341000715E-3</v>
      </c>
      <c r="T327">
        <f t="shared" si="77"/>
        <v>3.8027132058986224E-5</v>
      </c>
      <c r="U327">
        <f t="shared" si="78"/>
        <v>1.1205263403553775E-2</v>
      </c>
      <c r="W327" s="1"/>
    </row>
    <row r="328" spans="2:23" x14ac:dyDescent="0.2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-352.05762848491884</v>
      </c>
      <c r="F328">
        <f t="shared" si="69"/>
        <v>-19098.593171027438</v>
      </c>
      <c r="G328">
        <f t="shared" si="70"/>
        <v>5738.5393443041285</v>
      </c>
      <c r="H328">
        <f t="shared" si="71"/>
        <v>4150.7609158365967</v>
      </c>
      <c r="I328" s="2">
        <f t="shared" si="72"/>
        <v>7082.347773624444</v>
      </c>
      <c r="J328" s="46">
        <f t="shared" si="73"/>
        <v>434.49986341254618</v>
      </c>
      <c r="K328">
        <f t="shared" si="74"/>
        <v>17.612354013565781</v>
      </c>
      <c r="L328">
        <f t="shared" si="75"/>
        <v>3.3766016130302778E-2</v>
      </c>
      <c r="M328" s="46">
        <f t="shared" si="76"/>
        <v>17.612451116488657</v>
      </c>
      <c r="N328" s="8">
        <f t="shared" si="64"/>
        <v>-4.6942686203398747E-6</v>
      </c>
      <c r="O328" s="5">
        <f>SUM($N$41:N328)*0.1+$N$8</f>
        <v>-2.2202381401742147E-5</v>
      </c>
      <c r="P328" s="5">
        <f>SUM($O$41:O328)+0</f>
        <v>7.6943096460391144E-3</v>
      </c>
      <c r="Q328" s="8">
        <f t="shared" si="65"/>
        <v>-3.3954261788036437E-6</v>
      </c>
      <c r="R328" s="5">
        <f>SUM($Q$41:Q328)*0.1+$T$8</f>
        <v>-3.1544373327348359E-5</v>
      </c>
      <c r="S328" s="5">
        <f>SUM($R$41:R328)+0</f>
        <v>8.0933168607727236E-3</v>
      </c>
      <c r="T328">
        <f t="shared" si="77"/>
        <v>3.8574515272697232E-5</v>
      </c>
      <c r="U328">
        <f t="shared" si="78"/>
        <v>1.1167102522051036E-2</v>
      </c>
      <c r="W328" s="1"/>
    </row>
    <row r="329" spans="2:23" x14ac:dyDescent="0.2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-352.05762848491884</v>
      </c>
      <c r="F329">
        <f t="shared" si="69"/>
        <v>-19098.593171027438</v>
      </c>
      <c r="G329">
        <f t="shared" si="70"/>
        <v>5703.3335814556358</v>
      </c>
      <c r="H329">
        <f t="shared" si="71"/>
        <v>4125.2961249418922</v>
      </c>
      <c r="I329" s="2">
        <f t="shared" si="72"/>
        <v>7038.8977872831883</v>
      </c>
      <c r="J329" s="46">
        <f t="shared" si="73"/>
        <v>434.49986341254618</v>
      </c>
      <c r="K329">
        <f t="shared" si="74"/>
        <v>17.504302761948811</v>
      </c>
      <c r="L329">
        <f t="shared" si="75"/>
        <v>3.3766016130302778E-2</v>
      </c>
      <c r="M329" s="46">
        <f t="shared" si="76"/>
        <v>17.504400464269111</v>
      </c>
      <c r="N329" s="8">
        <f t="shared" si="64"/>
        <v>-4.6654694263500587E-6</v>
      </c>
      <c r="O329" s="5">
        <f>SUM($N$41:N329)*0.1+$N$8</f>
        <v>-2.2668928344377154E-5</v>
      </c>
      <c r="P329" s="5">
        <f>SUM($O$41:O329)+0</f>
        <v>7.6716407176947374E-3</v>
      </c>
      <c r="Q329" s="8">
        <f t="shared" si="65"/>
        <v>-3.3745953433508597E-6</v>
      </c>
      <c r="R329" s="5">
        <f>SUM($Q$41:Q329)*0.1+$T$8</f>
        <v>-3.188183286168343E-5</v>
      </c>
      <c r="S329" s="5">
        <f>SUM($R$41:R329)+0</f>
        <v>8.0614350279110403E-3</v>
      </c>
      <c r="T329">
        <f t="shared" si="77"/>
        <v>3.9119452691759678E-5</v>
      </c>
      <c r="U329">
        <f t="shared" si="78"/>
        <v>1.1128378408852876E-2</v>
      </c>
      <c r="W329" s="1"/>
    </row>
    <row r="330" spans="2:23" x14ac:dyDescent="0.2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-352.05762848491884</v>
      </c>
      <c r="F330">
        <f t="shared" si="69"/>
        <v>-19098.593171027438</v>
      </c>
      <c r="G330">
        <f t="shared" si="70"/>
        <v>5668.1278186071449</v>
      </c>
      <c r="H330">
        <f t="shared" si="71"/>
        <v>4099.8313340471877</v>
      </c>
      <c r="I330" s="2">
        <f t="shared" si="72"/>
        <v>6995.4478009419336</v>
      </c>
      <c r="J330" s="46">
        <f t="shared" si="73"/>
        <v>434.49986341254618</v>
      </c>
      <c r="K330">
        <f t="shared" si="74"/>
        <v>17.39625151033184</v>
      </c>
      <c r="L330">
        <f t="shared" si="75"/>
        <v>3.3766016130302778E-2</v>
      </c>
      <c r="M330" s="46">
        <f t="shared" si="76"/>
        <v>17.396349819495434</v>
      </c>
      <c r="N330" s="8">
        <f t="shared" si="64"/>
        <v>-4.6366702323602436E-6</v>
      </c>
      <c r="O330" s="5">
        <f>SUM($N$41:N330)*0.1+$N$8</f>
        <v>-2.3132595367613169E-5</v>
      </c>
      <c r="P330" s="5">
        <f>SUM($O$41:O330)+0</f>
        <v>7.6485081223271242E-3</v>
      </c>
      <c r="Q330" s="8">
        <f t="shared" si="65"/>
        <v>-3.3537645078980752E-6</v>
      </c>
      <c r="R330" s="5">
        <f>SUM($Q$41:Q330)*0.1+$T$8</f>
        <v>-3.2217209312473258E-5</v>
      </c>
      <c r="S330" s="5">
        <f>SUM($R$41:R330)+0</f>
        <v>8.0292178185985674E-3</v>
      </c>
      <c r="T330">
        <f t="shared" si="77"/>
        <v>3.9661890327182237E-5</v>
      </c>
      <c r="U330">
        <f t="shared" si="78"/>
        <v>1.1089094429925499E-2</v>
      </c>
      <c r="W330" s="1"/>
    </row>
    <row r="331" spans="2:23" x14ac:dyDescent="0.2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-352.05762848491884</v>
      </c>
      <c r="F331">
        <f t="shared" si="69"/>
        <v>-19098.593171027438</v>
      </c>
      <c r="G331">
        <f t="shared" si="70"/>
        <v>5632.9220557586523</v>
      </c>
      <c r="H331">
        <f t="shared" si="71"/>
        <v>4074.3665431524842</v>
      </c>
      <c r="I331" s="2">
        <f t="shared" si="72"/>
        <v>6951.9978146006779</v>
      </c>
      <c r="J331" s="46">
        <f t="shared" si="73"/>
        <v>434.49986341254618</v>
      </c>
      <c r="K331">
        <f t="shared" si="74"/>
        <v>17.28820025871487</v>
      </c>
      <c r="L331">
        <f t="shared" si="75"/>
        <v>3.3766016130302778E-2</v>
      </c>
      <c r="M331" s="46">
        <f t="shared" si="76"/>
        <v>17.288299182307231</v>
      </c>
      <c r="N331" s="8">
        <f t="shared" si="64"/>
        <v>-4.6078710383704276E-6</v>
      </c>
      <c r="O331" s="5">
        <f>SUM($N$41:N331)*0.1+$N$8</f>
        <v>-2.3593382471450218E-5</v>
      </c>
      <c r="P331" s="5">
        <f>SUM($O$41:O331)+0</f>
        <v>7.6249147398556741E-3</v>
      </c>
      <c r="Q331" s="8">
        <f t="shared" si="65"/>
        <v>-3.3329336724452916E-6</v>
      </c>
      <c r="R331" s="5">
        <f>SUM($Q$41:Q331)*0.1+$T$8</f>
        <v>-3.2550502679717789E-5</v>
      </c>
      <c r="S331" s="5">
        <f>SUM($R$41:R331)+0</f>
        <v>7.9966673159188491E-3</v>
      </c>
      <c r="T331">
        <f t="shared" si="77"/>
        <v>4.0201777586898439E-5</v>
      </c>
      <c r="U331">
        <f t="shared" si="78"/>
        <v>1.1049253954523495E-2</v>
      </c>
      <c r="W331" s="1"/>
    </row>
    <row r="332" spans="2:23" x14ac:dyDescent="0.2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-352.05762848491884</v>
      </c>
      <c r="F332">
        <f t="shared" si="69"/>
        <v>-19098.593171027438</v>
      </c>
      <c r="G332">
        <f t="shared" si="70"/>
        <v>5597.7162929101596</v>
      </c>
      <c r="H332">
        <f t="shared" si="71"/>
        <v>4048.9017522577815</v>
      </c>
      <c r="I332" s="2">
        <f t="shared" si="72"/>
        <v>6908.5478282594231</v>
      </c>
      <c r="J332" s="46">
        <f t="shared" si="73"/>
        <v>434.49986341254618</v>
      </c>
      <c r="K332">
        <f t="shared" si="74"/>
        <v>17.180149007097899</v>
      </c>
      <c r="L332">
        <f t="shared" si="75"/>
        <v>3.3766016130302778E-2</v>
      </c>
      <c r="M332" s="46">
        <f t="shared" si="76"/>
        <v>17.180248552847623</v>
      </c>
      <c r="N332" s="8">
        <f t="shared" si="64"/>
        <v>-4.5790718443806116E-6</v>
      </c>
      <c r="O332" s="5">
        <f>SUM($N$41:N332)*0.1+$N$8</f>
        <v>-2.4051289655888275E-5</v>
      </c>
      <c r="P332" s="5">
        <f>SUM($O$41:O332)+0</f>
        <v>7.6008634501997857E-3</v>
      </c>
      <c r="Q332" s="8">
        <f t="shared" si="65"/>
        <v>-3.3121028369925089E-6</v>
      </c>
      <c r="R332" s="5">
        <f>SUM($Q$41:Q332)*0.1+$T$8</f>
        <v>-3.2881712963417036E-5</v>
      </c>
      <c r="S332" s="5">
        <f>SUM($R$41:R332)+0</f>
        <v>7.9637856029554314E-3</v>
      </c>
      <c r="T332">
        <f t="shared" si="77"/>
        <v>4.0739067018280944E-5</v>
      </c>
      <c r="U332">
        <f t="shared" si="78"/>
        <v>1.100886035511502E-2</v>
      </c>
      <c r="W332" s="1"/>
    </row>
    <row r="333" spans="2:23" x14ac:dyDescent="0.2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-352.05762848491884</v>
      </c>
      <c r="F333">
        <f t="shared" si="69"/>
        <v>-19098.593171027438</v>
      </c>
      <c r="G333">
        <f t="shared" si="70"/>
        <v>5562.5105300616669</v>
      </c>
      <c r="H333">
        <f t="shared" si="71"/>
        <v>4023.4369613630779</v>
      </c>
      <c r="I333" s="2">
        <f t="shared" si="72"/>
        <v>6865.0978419181683</v>
      </c>
      <c r="J333" s="46">
        <f t="shared" si="73"/>
        <v>434.49986341254618</v>
      </c>
      <c r="K333">
        <f t="shared" si="74"/>
        <v>17.072097755480932</v>
      </c>
      <c r="L333">
        <f t="shared" si="75"/>
        <v>3.3766016130302778E-2</v>
      </c>
      <c r="M333" s="46">
        <f t="shared" si="76"/>
        <v>17.072197931263361</v>
      </c>
      <c r="N333" s="8">
        <f t="shared" si="64"/>
        <v>-4.5502726503907956E-6</v>
      </c>
      <c r="O333" s="5">
        <f>SUM($N$41:N333)*0.1+$N$8</f>
        <v>-2.4506316920927359E-5</v>
      </c>
      <c r="P333" s="5">
        <f>SUM($O$41:O333)+0</f>
        <v>7.5763571332788581E-3</v>
      </c>
      <c r="Q333" s="8">
        <f t="shared" si="65"/>
        <v>-3.2912720015397253E-6</v>
      </c>
      <c r="R333" s="5">
        <f>SUM($Q$41:Q333)*0.1+$T$8</f>
        <v>-3.3210840163571E-5</v>
      </c>
      <c r="S333" s="5">
        <f>SUM($R$41:R333)+0</f>
        <v>7.9305747627918602E-3</v>
      </c>
      <c r="T333">
        <f t="shared" si="77"/>
        <v>4.1273714073235413E-5</v>
      </c>
      <c r="U333">
        <f t="shared" si="78"/>
        <v>1.0967917007308937E-2</v>
      </c>
      <c r="W333" s="1"/>
    </row>
    <row r="334" spans="2:23" x14ac:dyDescent="0.2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-352.05762848491884</v>
      </c>
      <c r="F334">
        <f t="shared" si="69"/>
        <v>-19098.593171027438</v>
      </c>
      <c r="G334">
        <f t="shared" si="70"/>
        <v>5527.3047672131743</v>
      </c>
      <c r="H334">
        <f t="shared" si="71"/>
        <v>3997.9721704683734</v>
      </c>
      <c r="I334" s="2">
        <f t="shared" si="72"/>
        <v>6821.6478555769118</v>
      </c>
      <c r="J334" s="46">
        <f t="shared" si="73"/>
        <v>434.49986341254618</v>
      </c>
      <c r="K334">
        <f t="shared" si="74"/>
        <v>16.964046503863958</v>
      </c>
      <c r="L334">
        <f t="shared" si="75"/>
        <v>3.3766016130302778E-2</v>
      </c>
      <c r="M334" s="46">
        <f t="shared" si="76"/>
        <v>16.964147317704917</v>
      </c>
      <c r="N334" s="8">
        <f t="shared" si="64"/>
        <v>-4.5214734564009796E-6</v>
      </c>
      <c r="O334" s="5">
        <f>SUM($N$41:N334)*0.1+$N$8</f>
        <v>-2.4958464266567458E-5</v>
      </c>
      <c r="P334" s="5">
        <f>SUM($O$41:O334)+0</f>
        <v>7.5513986690122908E-3</v>
      </c>
      <c r="Q334" s="8">
        <f t="shared" si="65"/>
        <v>-3.2704411660869413E-6</v>
      </c>
      <c r="R334" s="5">
        <f>SUM($Q$41:Q334)*0.1+$T$8</f>
        <v>-3.3537884280179707E-5</v>
      </c>
      <c r="S334" s="5">
        <f>SUM($R$41:R334)+0</f>
        <v>7.8970368785116797E-3</v>
      </c>
      <c r="T334">
        <f t="shared" si="77"/>
        <v>4.1805676893649859E-5</v>
      </c>
      <c r="U334">
        <f t="shared" si="78"/>
        <v>1.0926427289783889E-2</v>
      </c>
      <c r="W334" s="1"/>
    </row>
    <row r="335" spans="2:23" x14ac:dyDescent="0.2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-352.05762848491884</v>
      </c>
      <c r="F335">
        <f t="shared" si="69"/>
        <v>-19098.593171027438</v>
      </c>
      <c r="G335">
        <f t="shared" si="70"/>
        <v>5492.0990043646816</v>
      </c>
      <c r="H335">
        <f t="shared" si="71"/>
        <v>3972.5073795736716</v>
      </c>
      <c r="I335" s="2">
        <f t="shared" si="72"/>
        <v>6778.197869235657</v>
      </c>
      <c r="J335" s="46">
        <f t="shared" si="73"/>
        <v>434.49986341254618</v>
      </c>
      <c r="K335">
        <f t="shared" si="74"/>
        <v>16.855995252246988</v>
      </c>
      <c r="L335">
        <f t="shared" si="75"/>
        <v>3.3766016130302778E-2</v>
      </c>
      <c r="M335" s="46">
        <f t="shared" si="76"/>
        <v>16.856096712326639</v>
      </c>
      <c r="N335" s="8">
        <f t="shared" si="64"/>
        <v>-4.4926742624111636E-6</v>
      </c>
      <c r="O335" s="5">
        <f>SUM($N$41:N335)*0.1+$N$8</f>
        <v>-2.5407731692808572E-5</v>
      </c>
      <c r="P335" s="5">
        <f>SUM($O$41:O335)+0</f>
        <v>7.5259909373194822E-3</v>
      </c>
      <c r="Q335" s="8">
        <f t="shared" si="65"/>
        <v>-3.2496103306341589E-6</v>
      </c>
      <c r="R335" s="5">
        <f>SUM($Q$41:Q335)*0.1+$T$8</f>
        <v>-3.3862845313243131E-5</v>
      </c>
      <c r="S335" s="5">
        <f>SUM($R$41:R335)+0</f>
        <v>7.8631740331984359E-3</v>
      </c>
      <c r="T335">
        <f t="shared" si="77"/>
        <v>4.2334916115216075E-5</v>
      </c>
      <c r="U335">
        <f t="shared" si="78"/>
        <v>1.0884394584219241E-2</v>
      </c>
      <c r="W335" s="1"/>
    </row>
    <row r="336" spans="2:23" x14ac:dyDescent="0.2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-352.05762848491884</v>
      </c>
      <c r="F336">
        <f t="shared" si="69"/>
        <v>-19098.593171027438</v>
      </c>
      <c r="G336">
        <f t="shared" si="70"/>
        <v>5456.8932415161898</v>
      </c>
      <c r="H336">
        <f t="shared" si="71"/>
        <v>3947.0425886789671</v>
      </c>
      <c r="I336" s="2">
        <f t="shared" si="72"/>
        <v>6734.7478828944022</v>
      </c>
      <c r="J336" s="46">
        <f t="shared" si="73"/>
        <v>434.49986341254618</v>
      </c>
      <c r="K336">
        <f t="shared" si="74"/>
        <v>16.747944000630017</v>
      </c>
      <c r="L336">
        <f t="shared" si="75"/>
        <v>3.3766016130302778E-2</v>
      </c>
      <c r="M336" s="46">
        <f t="shared" si="76"/>
        <v>16.748046115286847</v>
      </c>
      <c r="N336" s="8">
        <f t="shared" si="64"/>
        <v>-4.4638750684213484E-6</v>
      </c>
      <c r="O336" s="5">
        <f>SUM($N$41:N336)*0.1+$N$8</f>
        <v>-2.5854119199650713E-5</v>
      </c>
      <c r="P336" s="5">
        <f>SUM($O$41:O336)+0</f>
        <v>7.5001368181198316E-3</v>
      </c>
      <c r="Q336" s="8">
        <f t="shared" si="65"/>
        <v>-3.2287794951813749E-6</v>
      </c>
      <c r="R336" s="5">
        <f>SUM($Q$41:Q336)*0.1+$T$8</f>
        <v>-3.4185723262761272E-5</v>
      </c>
      <c r="S336" s="5">
        <f>SUM($R$41:R336)+0</f>
        <v>7.8289883099356746E-3</v>
      </c>
      <c r="T336">
        <f t="shared" si="77"/>
        <v>4.28613946878522E-5</v>
      </c>
      <c r="U336">
        <f t="shared" si="78"/>
        <v>1.0841822275227819E-2</v>
      </c>
      <c r="W336" s="1"/>
    </row>
    <row r="337" spans="2:23" x14ac:dyDescent="0.2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-352.05762848491884</v>
      </c>
      <c r="F337">
        <f t="shared" si="69"/>
        <v>-19098.593171027438</v>
      </c>
      <c r="G337">
        <f t="shared" si="70"/>
        <v>5421.6874786676972</v>
      </c>
      <c r="H337">
        <f t="shared" si="71"/>
        <v>3921.5777977842627</v>
      </c>
      <c r="I337" s="2">
        <f t="shared" si="72"/>
        <v>6691.2978965531456</v>
      </c>
      <c r="J337" s="46">
        <f t="shared" si="73"/>
        <v>434.49986341254618</v>
      </c>
      <c r="K337">
        <f t="shared" si="74"/>
        <v>16.639892749013047</v>
      </c>
      <c r="L337">
        <f t="shared" si="75"/>
        <v>3.3766016130302778E-2</v>
      </c>
      <c r="M337" s="46">
        <f t="shared" si="76"/>
        <v>16.639995526747981</v>
      </c>
      <c r="N337" s="8">
        <f t="shared" si="64"/>
        <v>-4.4350758744315324E-6</v>
      </c>
      <c r="O337" s="5">
        <f>SUM($N$41:N337)*0.1+$N$8</f>
        <v>-2.6297626787093862E-5</v>
      </c>
      <c r="P337" s="5">
        <f>SUM($O$41:O337)+0</f>
        <v>7.4738391913327373E-3</v>
      </c>
      <c r="Q337" s="8">
        <f t="shared" si="65"/>
        <v>-3.2079486597285905E-6</v>
      </c>
      <c r="R337" s="5">
        <f>SUM($Q$41:Q337)*0.1+$T$8</f>
        <v>-3.4506518128734115E-5</v>
      </c>
      <c r="S337" s="5">
        <f>SUM($R$41:R337)+0</f>
        <v>7.7944817918069401E-3</v>
      </c>
      <c r="T337">
        <f t="shared" si="77"/>
        <v>4.3385077711143183E-5</v>
      </c>
      <c r="U337">
        <f t="shared" si="78"/>
        <v>1.0798713750290408E-2</v>
      </c>
      <c r="W337" s="1"/>
    </row>
    <row r="338" spans="2:23" x14ac:dyDescent="0.2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-352.05762848491884</v>
      </c>
      <c r="F338">
        <f t="shared" si="69"/>
        <v>-19098.593171027438</v>
      </c>
      <c r="G338">
        <f t="shared" si="70"/>
        <v>5386.4817158192054</v>
      </c>
      <c r="H338">
        <f t="shared" si="71"/>
        <v>3896.1130068895591</v>
      </c>
      <c r="I338" s="2">
        <f t="shared" si="72"/>
        <v>6647.8479102118918</v>
      </c>
      <c r="J338" s="46">
        <f t="shared" si="73"/>
        <v>434.49986341254618</v>
      </c>
      <c r="K338">
        <f t="shared" si="74"/>
        <v>16.53184149739608</v>
      </c>
      <c r="L338">
        <f t="shared" si="75"/>
        <v>3.3766016130302778E-2</v>
      </c>
      <c r="M338" s="46">
        <f t="shared" si="76"/>
        <v>16.531944946876727</v>
      </c>
      <c r="N338" s="8">
        <f t="shared" si="64"/>
        <v>-4.4062766804417164E-6</v>
      </c>
      <c r="O338" s="5">
        <f>SUM($N$41:N338)*0.1+$N$8</f>
        <v>-2.6738254455138032E-5</v>
      </c>
      <c r="P338" s="5">
        <f>SUM($O$41:O338)+0</f>
        <v>7.4471009368775997E-3</v>
      </c>
      <c r="Q338" s="8">
        <f t="shared" si="65"/>
        <v>-3.1871178242758069E-6</v>
      </c>
      <c r="R338" s="5">
        <f>SUM($Q$41:Q338)*0.1+$T$8</f>
        <v>-3.4825229911161689E-5</v>
      </c>
      <c r="S338" s="5">
        <f>SUM($R$41:R338)+0</f>
        <v>7.7596565618957784E-3</v>
      </c>
      <c r="T338">
        <f t="shared" si="77"/>
        <v>4.3905932283382614E-5</v>
      </c>
      <c r="U338">
        <f t="shared" si="78"/>
        <v>1.0755072399691945E-2</v>
      </c>
      <c r="W338" s="1"/>
    </row>
    <row r="339" spans="2:23" x14ac:dyDescent="0.2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-352.05762848491884</v>
      </c>
      <c r="F339">
        <f t="shared" si="69"/>
        <v>-19098.593171027438</v>
      </c>
      <c r="G339">
        <f t="shared" si="70"/>
        <v>5351.2759529707128</v>
      </c>
      <c r="H339">
        <f t="shared" si="71"/>
        <v>3870.6482159948564</v>
      </c>
      <c r="I339" s="2">
        <f t="shared" si="72"/>
        <v>6604.3979238706361</v>
      </c>
      <c r="J339" s="46">
        <f t="shared" si="73"/>
        <v>434.49986341254618</v>
      </c>
      <c r="K339">
        <f t="shared" si="74"/>
        <v>16.423790245779106</v>
      </c>
      <c r="L339">
        <f t="shared" si="75"/>
        <v>3.3766016130302778E-2</v>
      </c>
      <c r="M339" s="46">
        <f t="shared" si="76"/>
        <v>16.423894375844142</v>
      </c>
      <c r="N339" s="8">
        <f t="shared" si="64"/>
        <v>-4.3774774864519004E-6</v>
      </c>
      <c r="O339" s="5">
        <f>SUM($N$41:N339)*0.1+$N$8</f>
        <v>-2.7176002203783229E-5</v>
      </c>
      <c r="P339" s="5">
        <f>SUM($O$41:O339)+0</f>
        <v>7.4199249346738163E-3</v>
      </c>
      <c r="Q339" s="8">
        <f t="shared" si="65"/>
        <v>-3.1662869888230241E-6</v>
      </c>
      <c r="R339" s="5">
        <f>SUM($Q$41:Q339)*0.1+$T$8</f>
        <v>-3.5141858610044006E-5</v>
      </c>
      <c r="S339" s="5">
        <f>SUM($R$41:R339)+0</f>
        <v>7.7245147032857344E-3</v>
      </c>
      <c r="T339">
        <f t="shared" si="77"/>
        <v>4.4423927362946598E-5</v>
      </c>
      <c r="U339">
        <f t="shared" si="78"/>
        <v>1.0710901616459361E-2</v>
      </c>
      <c r="W339" s="1"/>
    </row>
    <row r="340" spans="2:23" x14ac:dyDescent="0.2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-352.05762848491884</v>
      </c>
      <c r="F340">
        <f t="shared" si="69"/>
        <v>-19098.593171027438</v>
      </c>
      <c r="G340">
        <f t="shared" si="70"/>
        <v>5316.0701901222201</v>
      </c>
      <c r="H340">
        <f t="shared" si="71"/>
        <v>3845.1834251001528</v>
      </c>
      <c r="I340" s="2">
        <f t="shared" si="72"/>
        <v>6560.9479375293813</v>
      </c>
      <c r="J340" s="46">
        <f t="shared" si="73"/>
        <v>434.49986341254618</v>
      </c>
      <c r="K340">
        <f t="shared" si="74"/>
        <v>16.315738994162139</v>
      </c>
      <c r="L340">
        <f t="shared" si="75"/>
        <v>3.3766016130302778E-2</v>
      </c>
      <c r="M340" s="46">
        <f t="shared" si="76"/>
        <v>16.31584381382584</v>
      </c>
      <c r="N340" s="8">
        <f t="shared" si="64"/>
        <v>-4.3486782924620844E-6</v>
      </c>
      <c r="O340" s="5">
        <f>SUM($N$41:N340)*0.1+$N$8</f>
        <v>-2.7610870033029428E-5</v>
      </c>
      <c r="P340" s="5">
        <f>SUM($O$41:O340)+0</f>
        <v>7.3923140646407872E-3</v>
      </c>
      <c r="Q340" s="8">
        <f t="shared" si="65"/>
        <v>-3.1454561533702409E-6</v>
      </c>
      <c r="R340" s="5">
        <f>SUM($Q$41:Q340)*0.1+$T$8</f>
        <v>-3.5456404225381026E-5</v>
      </c>
      <c r="S340" s="5">
        <f>SUM($R$41:R340)+0</f>
        <v>7.6890582990603532E-3</v>
      </c>
      <c r="T340">
        <f t="shared" si="77"/>
        <v>4.493903364086126E-5</v>
      </c>
      <c r="U340">
        <f t="shared" si="78"/>
        <v>1.066620479630102E-2</v>
      </c>
      <c r="W340" s="1"/>
    </row>
    <row r="341" spans="2:23" x14ac:dyDescent="0.2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-352.05762848491884</v>
      </c>
      <c r="F341">
        <f t="shared" si="69"/>
        <v>-19098.593171027438</v>
      </c>
      <c r="G341">
        <f t="shared" si="70"/>
        <v>5280.8644272737274</v>
      </c>
      <c r="H341">
        <f t="shared" si="71"/>
        <v>3819.7186342054483</v>
      </c>
      <c r="I341" s="2">
        <f t="shared" si="72"/>
        <v>6517.4979511881247</v>
      </c>
      <c r="J341" s="46">
        <f t="shared" si="73"/>
        <v>434.49986341254618</v>
      </c>
      <c r="K341">
        <f t="shared" si="74"/>
        <v>16.207687742545165</v>
      </c>
      <c r="L341">
        <f t="shared" si="75"/>
        <v>3.3766016130302778E-2</v>
      </c>
      <c r="M341" s="46">
        <f t="shared" si="76"/>
        <v>16.207793261002088</v>
      </c>
      <c r="N341" s="8">
        <f t="shared" si="64"/>
        <v>-4.3198790984722684E-6</v>
      </c>
      <c r="O341" s="5">
        <f>SUM($N$41:N341)*0.1+$N$8</f>
        <v>-2.8042857942876668E-5</v>
      </c>
      <c r="P341" s="5">
        <f>SUM($O$41:O341)+0</f>
        <v>7.3642712066979109E-3</v>
      </c>
      <c r="Q341" s="8">
        <f t="shared" si="65"/>
        <v>-3.1246253179174565E-6</v>
      </c>
      <c r="R341" s="5">
        <f>SUM($Q$41:Q341)*0.1+$T$8</f>
        <v>-3.5768866757172763E-5</v>
      </c>
      <c r="S341" s="5">
        <f>SUM($R$41:R341)+0</f>
        <v>7.6532894323031809E-3</v>
      </c>
      <c r="T341">
        <f t="shared" si="77"/>
        <v>4.5451223423542073E-5</v>
      </c>
      <c r="U341">
        <f t="shared" si="78"/>
        <v>1.0620985337547711E-2</v>
      </c>
      <c r="W341" s="1"/>
    </row>
    <row r="342" spans="2:23" x14ac:dyDescent="0.2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-352.05762848491884</v>
      </c>
      <c r="F342">
        <f t="shared" si="69"/>
        <v>-19098.593171027438</v>
      </c>
      <c r="G342">
        <f t="shared" si="70"/>
        <v>5245.6586644252357</v>
      </c>
      <c r="H342">
        <f t="shared" si="71"/>
        <v>3794.2538433107457</v>
      </c>
      <c r="I342" s="2">
        <f t="shared" si="72"/>
        <v>6474.0479648468709</v>
      </c>
      <c r="J342" s="46">
        <f t="shared" si="73"/>
        <v>434.49986341254618</v>
      </c>
      <c r="K342">
        <f t="shared" si="74"/>
        <v>16.099636490928198</v>
      </c>
      <c r="L342">
        <f t="shared" si="75"/>
        <v>3.3766016130302778E-2</v>
      </c>
      <c r="M342" s="46">
        <f t="shared" si="76"/>
        <v>16.099742717558026</v>
      </c>
      <c r="N342" s="8">
        <f t="shared" si="64"/>
        <v>-4.2910799044824533E-6</v>
      </c>
      <c r="O342" s="5">
        <f>SUM($N$41:N342)*0.1+$N$8</f>
        <v>-2.8471965933324909E-5</v>
      </c>
      <c r="P342" s="5">
        <f>SUM($O$41:O342)+0</f>
        <v>7.3357992407645858E-3</v>
      </c>
      <c r="Q342" s="8">
        <f t="shared" si="65"/>
        <v>-3.1037944824646737E-6</v>
      </c>
      <c r="R342" s="5">
        <f>SUM($Q$41:Q342)*0.1+$T$8</f>
        <v>-3.607924620541923E-5</v>
      </c>
      <c r="S342" s="5">
        <f>SUM($R$41:R342)+0</f>
        <v>7.6172101860977615E-3</v>
      </c>
      <c r="T342">
        <f t="shared" si="77"/>
        <v>4.5960470524785449E-5</v>
      </c>
      <c r="U342">
        <f t="shared" si="78"/>
        <v>1.0575246641095127E-2</v>
      </c>
      <c r="W342" s="1"/>
    </row>
    <row r="343" spans="2:23" x14ac:dyDescent="0.2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-352.05762848491884</v>
      </c>
      <c r="F343">
        <f t="shared" si="69"/>
        <v>-19098.593171027438</v>
      </c>
      <c r="G343">
        <f t="shared" si="70"/>
        <v>5210.452901576743</v>
      </c>
      <c r="H343">
        <f t="shared" si="71"/>
        <v>3768.7890524160421</v>
      </c>
      <c r="I343" s="2">
        <f t="shared" si="72"/>
        <v>6430.5979785056152</v>
      </c>
      <c r="J343" s="46">
        <f t="shared" si="73"/>
        <v>434.49986341254618</v>
      </c>
      <c r="K343">
        <f t="shared" si="74"/>
        <v>15.991585239311226</v>
      </c>
      <c r="L343">
        <f t="shared" si="75"/>
        <v>3.3766016130302778E-2</v>
      </c>
      <c r="M343" s="46">
        <f t="shared" si="76"/>
        <v>15.991692183683771</v>
      </c>
      <c r="N343" s="8">
        <f t="shared" si="64"/>
        <v>-4.2622807104926373E-6</v>
      </c>
      <c r="O343" s="5">
        <f>SUM($N$41:N343)*0.1+$N$8</f>
        <v>-2.8898194004374164E-5</v>
      </c>
      <c r="P343" s="5">
        <f>SUM($O$41:O343)+0</f>
        <v>7.3069010467602113E-3</v>
      </c>
      <c r="Q343" s="8">
        <f t="shared" si="65"/>
        <v>-3.0829636470118901E-6</v>
      </c>
      <c r="R343" s="5">
        <f>SUM($Q$41:Q343)*0.1+$T$8</f>
        <v>-3.6387542570120426E-5</v>
      </c>
      <c r="S343" s="5">
        <f>SUM($R$41:R343)+0</f>
        <v>7.580822643527641E-3</v>
      </c>
      <c r="T343">
        <f t="shared" si="77"/>
        <v>4.6466750166186282E-5</v>
      </c>
      <c r="U343">
        <f t="shared" si="78"/>
        <v>1.0528992110347831E-2</v>
      </c>
      <c r="W343" s="1"/>
    </row>
    <row r="344" spans="2:23" x14ac:dyDescent="0.2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-352.05762848491884</v>
      </c>
      <c r="F344">
        <f t="shared" si="69"/>
        <v>-19098.593171027438</v>
      </c>
      <c r="G344">
        <f t="shared" si="70"/>
        <v>5175.2471387282503</v>
      </c>
      <c r="H344">
        <f t="shared" si="71"/>
        <v>3743.3242615213376</v>
      </c>
      <c r="I344" s="2">
        <f t="shared" si="72"/>
        <v>6387.1479921643595</v>
      </c>
      <c r="J344" s="46">
        <f t="shared" si="73"/>
        <v>434.49986341254618</v>
      </c>
      <c r="K344">
        <f t="shared" si="74"/>
        <v>15.883533987694253</v>
      </c>
      <c r="L344">
        <f t="shared" si="75"/>
        <v>3.3766016130302778E-2</v>
      </c>
      <c r="M344" s="46">
        <f t="shared" si="76"/>
        <v>15.883641659574621</v>
      </c>
      <c r="N344" s="8">
        <f t="shared" si="64"/>
        <v>-4.2334815165028213E-6</v>
      </c>
      <c r="O344" s="5">
        <f>SUM($N$41:N344)*0.1+$N$8</f>
        <v>-2.932154215602446E-5</v>
      </c>
      <c r="P344" s="5">
        <f>SUM($O$41:O344)+0</f>
        <v>7.2775795046041867E-3</v>
      </c>
      <c r="Q344" s="8">
        <f t="shared" si="65"/>
        <v>-3.0621328115591057E-6</v>
      </c>
      <c r="R344" s="5">
        <f>SUM($Q$41:Q344)*0.1+$T$8</f>
        <v>-3.669375585127634E-5</v>
      </c>
      <c r="S344" s="5">
        <f>SUM($R$41:R344)+0</f>
        <v>7.5441288876763645E-3</v>
      </c>
      <c r="T344">
        <f t="shared" si="77"/>
        <v>4.6970038885236156E-5</v>
      </c>
      <c r="U344">
        <f t="shared" si="78"/>
        <v>1.0482225151164612E-2</v>
      </c>
      <c r="W344" s="1"/>
    </row>
    <row r="345" spans="2:23" x14ac:dyDescent="0.2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-352.05762848491884</v>
      </c>
      <c r="F345">
        <f t="shared" si="69"/>
        <v>-19098.593171027438</v>
      </c>
      <c r="G345">
        <f t="shared" si="70"/>
        <v>5140.0413758797586</v>
      </c>
      <c r="H345">
        <f t="shared" si="71"/>
        <v>3717.859470626634</v>
      </c>
      <c r="I345" s="2">
        <f t="shared" si="72"/>
        <v>6343.6980058231047</v>
      </c>
      <c r="J345" s="46">
        <f t="shared" si="73"/>
        <v>434.49986341254618</v>
      </c>
      <c r="K345">
        <f t="shared" si="74"/>
        <v>15.775482736077285</v>
      </c>
      <c r="L345">
        <f t="shared" si="75"/>
        <v>3.3766016130302778E-2</v>
      </c>
      <c r="M345" s="46">
        <f t="shared" si="76"/>
        <v>15.775591145431235</v>
      </c>
      <c r="N345" s="8">
        <f t="shared" si="64"/>
        <v>-4.2046823225130061E-6</v>
      </c>
      <c r="O345" s="5">
        <f>SUM($N$41:N345)*0.1+$N$8</f>
        <v>-2.9742010388275758E-5</v>
      </c>
      <c r="P345" s="5">
        <f>SUM($O$41:O345)+0</f>
        <v>7.2478374942159113E-3</v>
      </c>
      <c r="Q345" s="8">
        <f t="shared" si="65"/>
        <v>-3.0413019761063225E-6</v>
      </c>
      <c r="R345" s="5">
        <f>SUM($Q$41:Q345)*0.1+$T$8</f>
        <v>-3.6997886048886969E-5</v>
      </c>
      <c r="S345" s="5">
        <f>SUM($R$41:R345)+0</f>
        <v>7.5071310016274779E-3</v>
      </c>
      <c r="T345">
        <f t="shared" si="77"/>
        <v>4.7470314450430265E-5</v>
      </c>
      <c r="U345">
        <f t="shared" si="78"/>
        <v>1.0434949171805215E-2</v>
      </c>
      <c r="W345" s="1"/>
    </row>
    <row r="346" spans="2:23" x14ac:dyDescent="0.2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-352.05762848491884</v>
      </c>
      <c r="F346">
        <f t="shared" si="69"/>
        <v>-19098.593171027438</v>
      </c>
      <c r="G346">
        <f t="shared" si="70"/>
        <v>5104.8356130312659</v>
      </c>
      <c r="H346">
        <f t="shared" si="71"/>
        <v>3692.3946797319313</v>
      </c>
      <c r="I346" s="2">
        <f t="shared" si="72"/>
        <v>6300.24801948185</v>
      </c>
      <c r="J346" s="46">
        <f t="shared" si="73"/>
        <v>434.49986341254618</v>
      </c>
      <c r="K346">
        <f t="shared" si="74"/>
        <v>15.667431484460314</v>
      </c>
      <c r="L346">
        <f t="shared" si="75"/>
        <v>3.3766016130302778E-2</v>
      </c>
      <c r="M346" s="46">
        <f t="shared" si="76"/>
        <v>15.667540641459791</v>
      </c>
      <c r="N346" s="8">
        <f t="shared" si="64"/>
        <v>-4.1758831285231901E-6</v>
      </c>
      <c r="O346" s="5">
        <f>SUM($N$41:N346)*0.1+$N$8</f>
        <v>-3.0159598701128069E-5</v>
      </c>
      <c r="P346" s="5">
        <f>SUM($O$41:O346)+0</f>
        <v>7.2176778955147835E-3</v>
      </c>
      <c r="Q346" s="8">
        <f t="shared" si="65"/>
        <v>-3.0204711406535398E-6</v>
      </c>
      <c r="R346" s="5">
        <f>SUM($Q$41:Q346)*0.1+$T$8</f>
        <v>-3.7299933162952316E-5</v>
      </c>
      <c r="S346" s="5">
        <f>SUM($R$41:R346)+0</f>
        <v>7.4698310684645254E-3</v>
      </c>
      <c r="T346">
        <f t="shared" si="77"/>
        <v>4.7967555782776718E-5</v>
      </c>
      <c r="U346">
        <f t="shared" si="78"/>
        <v>1.0387167582878432E-2</v>
      </c>
      <c r="W346" s="1"/>
    </row>
    <row r="347" spans="2:23" x14ac:dyDescent="0.2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-352.05762848491884</v>
      </c>
      <c r="F347">
        <f t="shared" si="69"/>
        <v>-19098.593171027438</v>
      </c>
      <c r="G347">
        <f t="shared" si="70"/>
        <v>5069.6298501827732</v>
      </c>
      <c r="H347">
        <f t="shared" si="71"/>
        <v>3666.9298888372277</v>
      </c>
      <c r="I347" s="2">
        <f t="shared" si="72"/>
        <v>6256.7980331405952</v>
      </c>
      <c r="J347" s="46">
        <f t="shared" si="73"/>
        <v>434.49986341254618</v>
      </c>
      <c r="K347">
        <f t="shared" si="74"/>
        <v>15.559380232843345</v>
      </c>
      <c r="L347">
        <f t="shared" si="75"/>
        <v>3.3766016130302778E-2</v>
      </c>
      <c r="M347" s="46">
        <f t="shared" si="76"/>
        <v>15.559490147872204</v>
      </c>
      <c r="N347" s="8">
        <f t="shared" si="64"/>
        <v>-4.1470839345333733E-6</v>
      </c>
      <c r="O347" s="5">
        <f>SUM($N$41:N347)*0.1+$N$8</f>
        <v>-3.0574307094581409E-5</v>
      </c>
      <c r="P347" s="5">
        <f>SUM($O$41:O347)+0</f>
        <v>7.1871035884202017E-3</v>
      </c>
      <c r="Q347" s="8">
        <f t="shared" si="65"/>
        <v>-2.9996403052007562E-6</v>
      </c>
      <c r="R347" s="5">
        <f>SUM($Q$41:Q347)*0.1+$T$8</f>
        <v>-3.7599897193472392E-5</v>
      </c>
      <c r="S347" s="5">
        <f>SUM($R$41:R347)+0</f>
        <v>7.432231171271053E-3</v>
      </c>
      <c r="T347">
        <f t="shared" si="77"/>
        <v>4.8461742883159538E-5</v>
      </c>
      <c r="U347">
        <f t="shared" si="78"/>
        <v>1.0338883797291448E-2</v>
      </c>
      <c r="W347" s="1"/>
    </row>
    <row r="348" spans="2:23" x14ac:dyDescent="0.2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-352.05762848491884</v>
      </c>
      <c r="F348">
        <f t="shared" si="69"/>
        <v>-19098.593171027438</v>
      </c>
      <c r="G348">
        <f t="shared" si="70"/>
        <v>5034.4240873342806</v>
      </c>
      <c r="H348">
        <f t="shared" si="71"/>
        <v>3641.4650979425232</v>
      </c>
      <c r="I348" s="2">
        <f t="shared" si="72"/>
        <v>6213.3480467993386</v>
      </c>
      <c r="J348" s="46">
        <f t="shared" si="73"/>
        <v>434.49986341254618</v>
      </c>
      <c r="K348">
        <f t="shared" si="74"/>
        <v>15.451328981226371</v>
      </c>
      <c r="L348">
        <f t="shared" si="75"/>
        <v>3.3766016130302778E-2</v>
      </c>
      <c r="M348" s="46">
        <f t="shared" si="76"/>
        <v>15.451439664886308</v>
      </c>
      <c r="N348" s="8">
        <f t="shared" si="64"/>
        <v>-4.1182847405435573E-6</v>
      </c>
      <c r="O348" s="5">
        <f>SUM($N$41:N348)*0.1+$N$8</f>
        <v>-3.0986135568635763E-5</v>
      </c>
      <c r="P348" s="5">
        <f>SUM($O$41:O348)+0</f>
        <v>7.1561174528515662E-3</v>
      </c>
      <c r="Q348" s="8">
        <f t="shared" si="65"/>
        <v>-2.9788094697479717E-6</v>
      </c>
      <c r="R348" s="5">
        <f>SUM($Q$41:Q348)*0.1+$T$8</f>
        <v>-3.7897778140447198E-5</v>
      </c>
      <c r="S348" s="5">
        <f>SUM($R$41:R348)+0</f>
        <v>7.3943333931306057E-3</v>
      </c>
      <c r="T348">
        <f t="shared" si="77"/>
        <v>4.8952856765059501E-5</v>
      </c>
      <c r="U348">
        <f t="shared" si="78"/>
        <v>1.0290101230200467E-2</v>
      </c>
      <c r="W348" s="1"/>
    </row>
    <row r="349" spans="2:23" x14ac:dyDescent="0.2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-352.05762848491884</v>
      </c>
      <c r="F349">
        <f t="shared" si="69"/>
        <v>-19098.593171027438</v>
      </c>
      <c r="G349">
        <f t="shared" si="70"/>
        <v>4999.2183244857888</v>
      </c>
      <c r="H349">
        <f t="shared" si="71"/>
        <v>3616.0003070478188</v>
      </c>
      <c r="I349" s="2">
        <f t="shared" si="72"/>
        <v>6169.8980604580829</v>
      </c>
      <c r="J349" s="46">
        <f t="shared" si="73"/>
        <v>434.49986341254618</v>
      </c>
      <c r="K349">
        <f t="shared" si="74"/>
        <v>15.343277729609401</v>
      </c>
      <c r="L349">
        <f t="shared" si="75"/>
        <v>3.3766016130302778E-2</v>
      </c>
      <c r="M349" s="46">
        <f t="shared" si="76"/>
        <v>15.343389192726089</v>
      </c>
      <c r="N349" s="8">
        <f t="shared" si="64"/>
        <v>-4.0894855465537421E-6</v>
      </c>
      <c r="O349" s="5">
        <f>SUM($N$41:N349)*0.1+$N$8</f>
        <v>-3.1395084123291144E-5</v>
      </c>
      <c r="P349" s="5">
        <f>SUM($O$41:O349)+0</f>
        <v>7.1247223687282753E-3</v>
      </c>
      <c r="Q349" s="8">
        <f t="shared" si="65"/>
        <v>-2.9579786342951877E-6</v>
      </c>
      <c r="R349" s="5">
        <f>SUM($Q$41:Q349)*0.1+$T$8</f>
        <v>-3.8193576003876721E-5</v>
      </c>
      <c r="S349" s="5">
        <f>SUM($R$41:R349)+0</f>
        <v>7.3561398171267285E-3</v>
      </c>
      <c r="T349">
        <f t="shared" si="77"/>
        <v>4.9440879392183504E-5</v>
      </c>
      <c r="U349">
        <f t="shared" si="78"/>
        <v>1.0240823298962554E-2</v>
      </c>
      <c r="W349" s="1"/>
    </row>
    <row r="350" spans="2:23" x14ac:dyDescent="0.2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-352.05762848491884</v>
      </c>
      <c r="F350">
        <f t="shared" si="69"/>
        <v>-19098.593171027438</v>
      </c>
      <c r="G350">
        <f t="shared" si="70"/>
        <v>4964.0125616372961</v>
      </c>
      <c r="H350">
        <f t="shared" si="71"/>
        <v>3590.535516153117</v>
      </c>
      <c r="I350" s="2">
        <f t="shared" si="72"/>
        <v>6126.448074116829</v>
      </c>
      <c r="J350" s="46">
        <f t="shared" si="73"/>
        <v>434.49986341254618</v>
      </c>
      <c r="K350">
        <f t="shared" si="74"/>
        <v>15.235226477992434</v>
      </c>
      <c r="L350">
        <f t="shared" si="75"/>
        <v>3.3766016130302778E-2</v>
      </c>
      <c r="M350" s="46">
        <f t="shared" si="76"/>
        <v>15.235338731621876</v>
      </c>
      <c r="N350" s="8">
        <f t="shared" si="64"/>
        <v>-4.0606863525639261E-6</v>
      </c>
      <c r="O350" s="5">
        <f>SUM($N$41:N350)*0.1+$N$8</f>
        <v>-3.180115275854754E-5</v>
      </c>
      <c r="P350" s="5">
        <f>SUM($O$41:O350)+0</f>
        <v>7.0929212159697276E-3</v>
      </c>
      <c r="Q350" s="8">
        <f t="shared" si="65"/>
        <v>-2.9371477988424054E-6</v>
      </c>
      <c r="R350" s="5">
        <f>SUM($Q$41:Q350)*0.1+$T$8</f>
        <v>-3.8487290783760947E-5</v>
      </c>
      <c r="S350" s="5">
        <f>SUM($R$41:R350)+0</f>
        <v>7.3176525263429675E-3</v>
      </c>
      <c r="T350">
        <f t="shared" si="77"/>
        <v>4.9925793620595016E-5</v>
      </c>
      <c r="U350">
        <f t="shared" si="78"/>
        <v>1.019105342308866E-2</v>
      </c>
      <c r="W350" s="1"/>
    </row>
    <row r="351" spans="2:23" x14ac:dyDescent="0.2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-352.05762848491884</v>
      </c>
      <c r="F351">
        <f t="shared" si="69"/>
        <v>-19098.593171027438</v>
      </c>
      <c r="G351">
        <f t="shared" si="70"/>
        <v>4928.8067987888044</v>
      </c>
      <c r="H351">
        <f t="shared" si="71"/>
        <v>3565.0707252584125</v>
      </c>
      <c r="I351" s="2">
        <f t="shared" si="72"/>
        <v>6082.9980877755734</v>
      </c>
      <c r="J351" s="46">
        <f t="shared" si="73"/>
        <v>434.49986341254618</v>
      </c>
      <c r="K351">
        <f t="shared" si="74"/>
        <v>15.127175226375462</v>
      </c>
      <c r="L351">
        <f t="shared" si="75"/>
        <v>3.3766016130302778E-2</v>
      </c>
      <c r="M351" s="46">
        <f t="shared" si="76"/>
        <v>15.127288281810571</v>
      </c>
      <c r="N351" s="8">
        <f t="shared" si="64"/>
        <v>-4.031887158574111E-6</v>
      </c>
      <c r="O351" s="5">
        <f>SUM($N$41:N351)*0.1+$N$8</f>
        <v>-3.2204341474404937E-5</v>
      </c>
      <c r="P351" s="5">
        <f>SUM($O$41:O351)+0</f>
        <v>7.0607168744953224E-3</v>
      </c>
      <c r="Q351" s="8">
        <f t="shared" si="65"/>
        <v>-2.9163169633896213E-6</v>
      </c>
      <c r="R351" s="5">
        <f>SUM($Q$41:Q351)*0.1+$T$8</f>
        <v>-3.8778922480099917E-5</v>
      </c>
      <c r="S351" s="5">
        <f>SUM($R$41:R351)+0</f>
        <v>7.2788736038628676E-3</v>
      </c>
      <c r="T351">
        <f t="shared" si="77"/>
        <v>5.0407583144976081E-5</v>
      </c>
      <c r="U351">
        <f t="shared" si="78"/>
        <v>1.0140795024197787E-2</v>
      </c>
      <c r="W351" s="1"/>
    </row>
    <row r="352" spans="2:23" x14ac:dyDescent="0.2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-352.05762848491884</v>
      </c>
      <c r="F352">
        <f t="shared" si="69"/>
        <v>-19098.593171027438</v>
      </c>
      <c r="G352">
        <f t="shared" si="70"/>
        <v>4893.6010359403117</v>
      </c>
      <c r="H352">
        <f t="shared" si="71"/>
        <v>3539.605934363708</v>
      </c>
      <c r="I352" s="2">
        <f t="shared" si="72"/>
        <v>6039.5481014343177</v>
      </c>
      <c r="J352" s="46">
        <f t="shared" si="73"/>
        <v>434.49986341254618</v>
      </c>
      <c r="K352">
        <f t="shared" si="74"/>
        <v>15.019123974758491</v>
      </c>
      <c r="L352">
        <f t="shared" si="75"/>
        <v>3.3766016130302778E-2</v>
      </c>
      <c r="M352" s="46">
        <f t="shared" si="76"/>
        <v>15.019237843535912</v>
      </c>
      <c r="N352" s="8">
        <f t="shared" si="64"/>
        <v>-4.003087964584295E-6</v>
      </c>
      <c r="O352" s="5">
        <f>SUM($N$41:N352)*0.1+$N$8</f>
        <v>-3.2604650270863376E-5</v>
      </c>
      <c r="P352" s="5">
        <f>SUM($O$41:O352)+0</f>
        <v>7.0281122242244589E-3</v>
      </c>
      <c r="Q352" s="8">
        <f t="shared" si="65"/>
        <v>-2.8954861279368369E-6</v>
      </c>
      <c r="R352" s="5">
        <f>SUM($Q$41:Q352)*0.1+$T$8</f>
        <v>-3.9068471092893617E-5</v>
      </c>
      <c r="S352" s="5">
        <f>SUM($R$41:R352)+0</f>
        <v>7.239805132769974E-3</v>
      </c>
      <c r="T352">
        <f t="shared" si="77"/>
        <v>5.0886232448684731E-5</v>
      </c>
      <c r="U352">
        <f t="shared" si="78"/>
        <v>1.0090051525972289E-2</v>
      </c>
      <c r="W352" s="1"/>
    </row>
    <row r="353" spans="2:23" x14ac:dyDescent="0.2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-352.05762848491884</v>
      </c>
      <c r="F353">
        <f t="shared" si="69"/>
        <v>-19098.593171027438</v>
      </c>
      <c r="G353">
        <f t="shared" si="70"/>
        <v>4858.395273091819</v>
      </c>
      <c r="H353">
        <f t="shared" si="71"/>
        <v>3514.1411434690071</v>
      </c>
      <c r="I353" s="2">
        <f t="shared" si="72"/>
        <v>5996.0981150930638</v>
      </c>
      <c r="J353" s="46">
        <f t="shared" si="73"/>
        <v>434.49986341254618</v>
      </c>
      <c r="K353">
        <f t="shared" si="74"/>
        <v>14.911072723141523</v>
      </c>
      <c r="L353">
        <f t="shared" si="75"/>
        <v>3.3766016130302778E-2</v>
      </c>
      <c r="M353" s="46">
        <f t="shared" si="76"/>
        <v>14.911187417048687</v>
      </c>
      <c r="N353" s="8">
        <f t="shared" si="64"/>
        <v>-3.974288770594479E-6</v>
      </c>
      <c r="O353" s="5">
        <f>SUM($N$41:N353)*0.1+$N$8</f>
        <v>-3.3002079147922828E-5</v>
      </c>
      <c r="P353" s="5">
        <f>SUM($O$41:O353)+0</f>
        <v>6.9951101450765364E-3</v>
      </c>
      <c r="Q353" s="8">
        <f t="shared" si="65"/>
        <v>-2.8746552924840554E-6</v>
      </c>
      <c r="R353" s="5">
        <f>SUM($Q$41:Q353)*0.1+$T$8</f>
        <v>-3.9355936622142019E-5</v>
      </c>
      <c r="S353" s="5">
        <f>SUM($R$41:R353)+0</f>
        <v>7.2004491961478317E-3</v>
      </c>
      <c r="T353">
        <f t="shared" si="77"/>
        <v>5.1361726757302679E-5</v>
      </c>
      <c r="U353">
        <f t="shared" si="78"/>
        <v>1.0038826354114242E-2</v>
      </c>
      <c r="W353" s="1"/>
    </row>
    <row r="354" spans="2:23" x14ac:dyDescent="0.2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-352.05762848491884</v>
      </c>
      <c r="F354">
        <f t="shared" si="69"/>
        <v>-19098.593171027438</v>
      </c>
      <c r="G354">
        <f t="shared" si="70"/>
        <v>4823.1895102433264</v>
      </c>
      <c r="H354">
        <f t="shared" si="71"/>
        <v>3488.6763525743027</v>
      </c>
      <c r="I354" s="2">
        <f t="shared" si="72"/>
        <v>5952.6481287518081</v>
      </c>
      <c r="J354" s="46">
        <f t="shared" si="73"/>
        <v>434.49986341254618</v>
      </c>
      <c r="K354">
        <f t="shared" si="74"/>
        <v>14.803021471524552</v>
      </c>
      <c r="L354">
        <f t="shared" si="75"/>
        <v>3.3766016130302778E-2</v>
      </c>
      <c r="M354" s="46">
        <f t="shared" si="76"/>
        <v>14.803137002607011</v>
      </c>
      <c r="N354" s="8">
        <f t="shared" si="64"/>
        <v>-3.945489576604663E-6</v>
      </c>
      <c r="O354" s="5">
        <f>SUM($N$41:N354)*0.1+$N$8</f>
        <v>-3.3396628105583282E-5</v>
      </c>
      <c r="P354" s="5">
        <f>SUM($O$41:O354)+0</f>
        <v>6.9617135169709535E-3</v>
      </c>
      <c r="Q354" s="8">
        <f t="shared" si="65"/>
        <v>-2.8538244570312714E-6</v>
      </c>
      <c r="R354" s="5">
        <f>SUM($Q$41:Q354)*0.1+$T$8</f>
        <v>-3.9641319067845138E-5</v>
      </c>
      <c r="S354" s="5">
        <f>SUM($R$41:R354)+0</f>
        <v>7.1608078770799867E-3</v>
      </c>
      <c r="T354">
        <f t="shared" si="77"/>
        <v>5.1834051995395245E-5</v>
      </c>
      <c r="U354">
        <f t="shared" si="78"/>
        <v>9.9871229363028714E-3</v>
      </c>
      <c r="W354" s="1"/>
    </row>
    <row r="355" spans="2:23" x14ac:dyDescent="0.2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-352.05762848491884</v>
      </c>
      <c r="F355">
        <f t="shared" si="69"/>
        <v>-19098.593171027438</v>
      </c>
      <c r="G355">
        <f t="shared" si="70"/>
        <v>4787.9837473948346</v>
      </c>
      <c r="H355">
        <f t="shared" si="71"/>
        <v>3463.2115616795982</v>
      </c>
      <c r="I355" s="2">
        <f t="shared" si="72"/>
        <v>5909.1981424105534</v>
      </c>
      <c r="J355" s="46">
        <f t="shared" si="73"/>
        <v>434.49986341254618</v>
      </c>
      <c r="K355">
        <f t="shared" si="74"/>
        <v>14.694970219907583</v>
      </c>
      <c r="L355">
        <f t="shared" si="75"/>
        <v>3.3766016130302778E-2</v>
      </c>
      <c r="M355" s="46">
        <f t="shared" si="76"/>
        <v>14.695086600476591</v>
      </c>
      <c r="N355" s="8">
        <f t="shared" si="64"/>
        <v>-3.916690382614847E-6</v>
      </c>
      <c r="O355" s="5">
        <f>SUM($N$41:N355)*0.1+$N$8</f>
        <v>-3.3788297143844776E-5</v>
      </c>
      <c r="P355" s="5">
        <f>SUM($O$41:O355)+0</f>
        <v>6.9279252198271085E-3</v>
      </c>
      <c r="Q355" s="8">
        <f t="shared" si="65"/>
        <v>-2.8329936215784869E-6</v>
      </c>
      <c r="R355" s="5">
        <f>SUM($Q$41:Q355)*0.1+$T$8</f>
        <v>-3.9924618430002974E-5</v>
      </c>
      <c r="S355" s="5">
        <f>SUM($R$41:R355)+0</f>
        <v>7.120883258649984E-3</v>
      </c>
      <c r="T355">
        <f t="shared" si="77"/>
        <v>5.23031947462302E-5</v>
      </c>
      <c r="U355">
        <f t="shared" si="78"/>
        <v>9.934944702153007E-3</v>
      </c>
      <c r="W355" s="1"/>
    </row>
    <row r="356" spans="2:23" x14ac:dyDescent="0.2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-352.05762848491884</v>
      </c>
      <c r="F356">
        <f t="shared" si="69"/>
        <v>-19098.593171027438</v>
      </c>
      <c r="G356">
        <f t="shared" si="70"/>
        <v>4752.7779845463419</v>
      </c>
      <c r="H356">
        <f t="shared" si="71"/>
        <v>3437.7467707848937</v>
      </c>
      <c r="I356" s="2">
        <f t="shared" si="72"/>
        <v>5865.7481560692968</v>
      </c>
      <c r="J356" s="46">
        <f t="shared" si="73"/>
        <v>434.49986341254618</v>
      </c>
      <c r="K356">
        <f t="shared" si="74"/>
        <v>14.586918968290609</v>
      </c>
      <c r="L356">
        <f t="shared" si="75"/>
        <v>3.3766016130302778E-2</v>
      </c>
      <c r="M356" s="46">
        <f t="shared" si="76"/>
        <v>14.587036210931004</v>
      </c>
      <c r="N356" s="8">
        <f t="shared" si="64"/>
        <v>-3.887891188625031E-6</v>
      </c>
      <c r="O356" s="5">
        <f>SUM($N$41:N356)*0.1+$N$8</f>
        <v>-3.4177086262707272E-5</v>
      </c>
      <c r="P356" s="5">
        <f>SUM($O$41:O356)+0</f>
        <v>6.8937481335644016E-3</v>
      </c>
      <c r="Q356" s="8">
        <f t="shared" si="65"/>
        <v>-2.8121627861257029E-6</v>
      </c>
      <c r="R356" s="5">
        <f>SUM($Q$41:Q356)*0.1+$T$8</f>
        <v>-4.0205834708615553E-5</v>
      </c>
      <c r="S356" s="5">
        <f>SUM($R$41:R356)+0</f>
        <v>7.0806774239413686E-3</v>
      </c>
      <c r="T356">
        <f t="shared" si="77"/>
        <v>5.2769142214224489E-5</v>
      </c>
      <c r="U356">
        <f t="shared" si="78"/>
        <v>9.8822950831745377E-3</v>
      </c>
      <c r="W356" s="1"/>
    </row>
    <row r="357" spans="2:23" x14ac:dyDescent="0.2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-352.05762848491884</v>
      </c>
      <c r="F357">
        <f t="shared" si="69"/>
        <v>-19098.593171027438</v>
      </c>
      <c r="G357">
        <f t="shared" si="70"/>
        <v>4717.5722216978502</v>
      </c>
      <c r="H357">
        <f t="shared" si="71"/>
        <v>3412.281979890191</v>
      </c>
      <c r="I357" s="2">
        <f t="shared" si="72"/>
        <v>5822.298169728042</v>
      </c>
      <c r="J357" s="46">
        <f t="shared" si="73"/>
        <v>434.49986341254618</v>
      </c>
      <c r="K357">
        <f t="shared" si="74"/>
        <v>14.478867716673639</v>
      </c>
      <c r="L357">
        <f t="shared" si="75"/>
        <v>3.3766016130302778E-2</v>
      </c>
      <c r="M357" s="46">
        <f t="shared" si="76"/>
        <v>14.478985834251999</v>
      </c>
      <c r="N357" s="8">
        <f t="shared" si="64"/>
        <v>-3.8590919946352158E-6</v>
      </c>
      <c r="O357" s="5">
        <f>SUM($N$41:N357)*0.1+$N$8</f>
        <v>-3.4562995462170796E-5</v>
      </c>
      <c r="P357" s="5">
        <f>SUM($O$41:O357)+0</f>
        <v>6.8591851381022305E-3</v>
      </c>
      <c r="Q357" s="8">
        <f t="shared" si="65"/>
        <v>-2.7913319506729202E-6</v>
      </c>
      <c r="R357" s="5">
        <f>SUM($Q$41:Q357)*0.1+$T$8</f>
        <v>-4.0484967903682849E-5</v>
      </c>
      <c r="S357" s="5">
        <f>SUM($R$41:R357)+0</f>
        <v>7.0401924560376857E-3</v>
      </c>
      <c r="T357">
        <f t="shared" si="77"/>
        <v>5.3231882189908234E-5</v>
      </c>
      <c r="U357">
        <f t="shared" si="78"/>
        <v>9.829177512732816E-3</v>
      </c>
      <c r="W357" s="1"/>
    </row>
    <row r="358" spans="2:23" x14ac:dyDescent="0.2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-352.05762848491884</v>
      </c>
      <c r="F358">
        <f t="shared" si="69"/>
        <v>-19098.593171027438</v>
      </c>
      <c r="G358">
        <f t="shared" si="70"/>
        <v>4682.3664588493575</v>
      </c>
      <c r="H358">
        <f t="shared" si="71"/>
        <v>3386.8171889954883</v>
      </c>
      <c r="I358" s="2">
        <f t="shared" si="72"/>
        <v>5778.8481833867872</v>
      </c>
      <c r="J358" s="46">
        <f t="shared" si="73"/>
        <v>434.49986341254618</v>
      </c>
      <c r="K358">
        <f t="shared" si="74"/>
        <v>14.37081646505667</v>
      </c>
      <c r="L358">
        <f t="shared" si="75"/>
        <v>3.3766016130302778E-2</v>
      </c>
      <c r="M358" s="46">
        <f t="shared" si="76"/>
        <v>14.370935470729796</v>
      </c>
      <c r="N358" s="8">
        <f t="shared" si="64"/>
        <v>-3.8302928006453998E-6</v>
      </c>
      <c r="O358" s="5">
        <f>SUM($N$41:N358)*0.1+$N$8</f>
        <v>-3.4946024742235334E-5</v>
      </c>
      <c r="P358" s="5">
        <f>SUM($O$41:O358)+0</f>
        <v>6.8242391133599952E-3</v>
      </c>
      <c r="Q358" s="8">
        <f t="shared" si="65"/>
        <v>-2.7705011152201374E-6</v>
      </c>
      <c r="R358" s="5">
        <f>SUM($Q$41:Q358)*0.1+$T$8</f>
        <v>-4.0762018015204861E-5</v>
      </c>
      <c r="S358" s="5">
        <f>SUM($R$41:R358)+0</f>
        <v>6.9994304380224812E-3</v>
      </c>
      <c r="T358">
        <f t="shared" si="77"/>
        <v>5.3691403017213194E-5</v>
      </c>
      <c r="U358">
        <f t="shared" si="78"/>
        <v>9.7755954260100187E-3</v>
      </c>
      <c r="W358" s="1"/>
    </row>
    <row r="359" spans="2:23" x14ac:dyDescent="0.2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-352.05762848491884</v>
      </c>
      <c r="F359">
        <f t="shared" si="69"/>
        <v>-19098.593171027438</v>
      </c>
      <c r="G359">
        <f t="shared" si="70"/>
        <v>4647.1606960008648</v>
      </c>
      <c r="H359">
        <f t="shared" si="71"/>
        <v>3361.3523981007838</v>
      </c>
      <c r="I359" s="2">
        <f t="shared" si="72"/>
        <v>5735.3981970455316</v>
      </c>
      <c r="J359" s="46">
        <f t="shared" si="73"/>
        <v>434.49986341254618</v>
      </c>
      <c r="K359">
        <f t="shared" si="74"/>
        <v>14.2627652134397</v>
      </c>
      <c r="L359">
        <f t="shared" si="75"/>
        <v>3.3766016130302778E-2</v>
      </c>
      <c r="M359" s="46">
        <f t="shared" si="76"/>
        <v>14.262885120663405</v>
      </c>
      <c r="N359" s="8">
        <f t="shared" si="64"/>
        <v>-3.8014936066555838E-6</v>
      </c>
      <c r="O359" s="5">
        <f>SUM($N$41:N359)*0.1+$N$8</f>
        <v>-3.5326174102900899E-5</v>
      </c>
      <c r="P359" s="5">
        <f>SUM($O$41:O359)+0</f>
        <v>6.7889129392570942E-3</v>
      </c>
      <c r="Q359" s="8">
        <f t="shared" si="65"/>
        <v>-2.749670279767353E-6</v>
      </c>
      <c r="R359" s="5">
        <f>SUM($Q$41:Q359)*0.1+$T$8</f>
        <v>-4.1036985043181576E-5</v>
      </c>
      <c r="S359" s="5">
        <f>SUM($R$41:R359)+0</f>
        <v>6.9583934529792993E-3</v>
      </c>
      <c r="T359">
        <f t="shared" si="77"/>
        <v>5.4147693562909722E-5</v>
      </c>
      <c r="U359">
        <f t="shared" si="78"/>
        <v>9.7215522599674153E-3</v>
      </c>
      <c r="W359" s="1"/>
    </row>
    <row r="360" spans="2:23" x14ac:dyDescent="0.2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-352.05762848491884</v>
      </c>
      <c r="F360">
        <f t="shared" si="69"/>
        <v>-19098.593171027438</v>
      </c>
      <c r="G360">
        <f t="shared" si="70"/>
        <v>4611.9549331523722</v>
      </c>
      <c r="H360">
        <f t="shared" si="71"/>
        <v>3335.8876072060812</v>
      </c>
      <c r="I360" s="2">
        <f t="shared" si="72"/>
        <v>5691.9482107042768</v>
      </c>
      <c r="J360" s="46">
        <f t="shared" si="73"/>
        <v>434.49986341254618</v>
      </c>
      <c r="K360">
        <f t="shared" si="74"/>
        <v>14.154713961822729</v>
      </c>
      <c r="L360">
        <f t="shared" si="75"/>
        <v>3.3766016130302778E-2</v>
      </c>
      <c r="M360" s="46">
        <f t="shared" si="76"/>
        <v>14.15483478436097</v>
      </c>
      <c r="N360" s="8">
        <f t="shared" si="64"/>
        <v>-3.7726944126657678E-6</v>
      </c>
      <c r="O360" s="5">
        <f>SUM($N$41:N360)*0.1+$N$8</f>
        <v>-3.5703443544167479E-5</v>
      </c>
      <c r="P360" s="5">
        <f>SUM($O$41:O360)+0</f>
        <v>6.7532094957129269E-3</v>
      </c>
      <c r="Q360" s="8">
        <f t="shared" si="65"/>
        <v>-2.7288394443145702E-6</v>
      </c>
      <c r="R360" s="5">
        <f>SUM($Q$41:Q360)*0.1+$T$8</f>
        <v>-4.1309868987613049E-5</v>
      </c>
      <c r="S360" s="5">
        <f>SUM($R$41:R360)+0</f>
        <v>6.9170835839916858E-3</v>
      </c>
      <c r="T360">
        <f t="shared" si="77"/>
        <v>5.4600743188030958E-5</v>
      </c>
      <c r="U360">
        <f t="shared" si="78"/>
        <v>9.6670514533085273E-3</v>
      </c>
      <c r="W360" s="1"/>
    </row>
    <row r="361" spans="2:23" x14ac:dyDescent="0.2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-352.05762848491884</v>
      </c>
      <c r="F361">
        <f t="shared" si="69"/>
        <v>-19098.593171027438</v>
      </c>
      <c r="G361">
        <f t="shared" si="70"/>
        <v>4576.7491703038804</v>
      </c>
      <c r="H361">
        <f t="shared" si="71"/>
        <v>3310.4228163113767</v>
      </c>
      <c r="I361" s="2">
        <f t="shared" si="72"/>
        <v>5648.4982243630211</v>
      </c>
      <c r="J361" s="46">
        <f t="shared" si="73"/>
        <v>434.49986341254618</v>
      </c>
      <c r="K361">
        <f t="shared" si="74"/>
        <v>14.046662710205759</v>
      </c>
      <c r="L361">
        <f t="shared" si="75"/>
        <v>3.3766016130302778E-2</v>
      </c>
      <c r="M361" s="46">
        <f t="shared" si="76"/>
        <v>14.046784462140113</v>
      </c>
      <c r="N361" s="8">
        <f t="shared" ref="N361:N424" si="80">-G361/($G$18*$B$31)</f>
        <v>-3.7438952186759523E-6</v>
      </c>
      <c r="O361" s="5">
        <f>SUM($N$41:N361)*0.1+$N$8</f>
        <v>-3.6077833066035074E-5</v>
      </c>
      <c r="P361" s="5">
        <f>SUM($O$41:O361)+0</f>
        <v>6.7171316626468917E-3</v>
      </c>
      <c r="Q361" s="8">
        <f t="shared" ref="Q361:Q424" si="81">-H361/($G$18*$B$31)</f>
        <v>-2.7080086088617858E-6</v>
      </c>
      <c r="R361" s="5">
        <f>SUM($Q$41:Q361)*0.1+$T$8</f>
        <v>-4.1580669848499224E-5</v>
      </c>
      <c r="S361" s="5">
        <f>SUM($R$41:R361)+0</f>
        <v>6.8755029141431868E-3</v>
      </c>
      <c r="T361">
        <f t="shared" si="77"/>
        <v>5.5050541721136458E-5</v>
      </c>
      <c r="U361">
        <f t="shared" si="78"/>
        <v>9.6120964464431399E-3</v>
      </c>
      <c r="W361" s="1"/>
    </row>
    <row r="362" spans="2:23" x14ac:dyDescent="0.2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-352.05762848491884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4541.5434074553878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5605.0482380217654</v>
      </c>
      <c r="J362" s="46">
        <f t="shared" ref="J362:J425" si="89">SQRT(D362*D362+E362*E362)</f>
        <v>434.49986341254618</v>
      </c>
      <c r="K362">
        <f t="shared" ref="K362:K425" si="90">32*I362/(PI()*$G$11^3)</f>
        <v>13.938611458588786</v>
      </c>
      <c r="L362">
        <f t="shared" ref="L362:L425" si="91">16*J362/(PI()*$G$11^4)</f>
        <v>3.3766016130302778E-2</v>
      </c>
      <c r="M362" s="46">
        <f t="shared" ref="M362:M425" si="92">SQRT(K362^2+3*L362^2)</f>
        <v>13.93873415432831</v>
      </c>
      <c r="N362" s="8">
        <f t="shared" si="80"/>
        <v>-3.7150960246861363E-6</v>
      </c>
      <c r="O362" s="5">
        <f>SUM($N$41:N362)*0.1+$N$8</f>
        <v>-3.6449342668503683E-5</v>
      </c>
      <c r="P362" s="5">
        <f>SUM($O$41:O362)+0</f>
        <v>6.6806823199783878E-3</v>
      </c>
      <c r="Q362" s="8">
        <f t="shared" si="81"/>
        <v>-2.6871777734090017E-6</v>
      </c>
      <c r="R362" s="5">
        <f>SUM($Q$41:Q362)*0.1+$T$8</f>
        <v>-4.1849387625840129E-5</v>
      </c>
      <c r="S362" s="5">
        <f>SUM($R$41:R362)+0</f>
        <v>6.8336535265173465E-3</v>
      </c>
      <c r="T362">
        <f t="shared" ref="T362:T425" si="93">SQRT(SUMSQ(O362,R362))</f>
        <v>5.5497079433280307E-5</v>
      </c>
      <c r="U362">
        <f t="shared" ref="U362:U425" si="94">SQRT(SUMSQ(S362,P362))</f>
        <v>9.5566906814521721E-3</v>
      </c>
      <c r="W362" s="1"/>
    </row>
    <row r="363" spans="2:23" x14ac:dyDescent="0.2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-352.05762848491884</v>
      </c>
      <c r="F363">
        <f t="shared" si="85"/>
        <v>-19098.593171027438</v>
      </c>
      <c r="G363">
        <f t="shared" si="86"/>
        <v>4506.337644606896</v>
      </c>
      <c r="H363">
        <f t="shared" si="87"/>
        <v>3259.4932345219695</v>
      </c>
      <c r="I363" s="2">
        <f t="shared" si="88"/>
        <v>5561.5982516805107</v>
      </c>
      <c r="J363" s="46">
        <f t="shared" si="89"/>
        <v>434.49986341254618</v>
      </c>
      <c r="K363">
        <f t="shared" si="90"/>
        <v>13.830560206971818</v>
      </c>
      <c r="L363">
        <f t="shared" si="91"/>
        <v>3.3766016130302778E-2</v>
      </c>
      <c r="M363" s="46">
        <f t="shared" si="92"/>
        <v>13.830683861263269</v>
      </c>
      <c r="N363" s="8">
        <f t="shared" si="80"/>
        <v>-3.6862968306963211E-6</v>
      </c>
      <c r="O363" s="5">
        <f>SUM($N$41:N363)*0.1+$N$8</f>
        <v>-3.6817972351573306E-5</v>
      </c>
      <c r="P363" s="5">
        <f>SUM($O$41:O363)+0</f>
        <v>6.6438643476268147E-3</v>
      </c>
      <c r="Q363" s="8">
        <f t="shared" si="81"/>
        <v>-2.666346937956219E-6</v>
      </c>
      <c r="R363" s="5">
        <f>SUM($Q$41:Q363)*0.1+$T$8</f>
        <v>-4.2116022319635738E-5</v>
      </c>
      <c r="S363" s="5">
        <f>SUM($R$41:R363)+0</f>
        <v>6.7915375041977108E-3</v>
      </c>
      <c r="T363">
        <f t="shared" si="93"/>
        <v>5.594034701455893E-5</v>
      </c>
      <c r="U363">
        <f t="shared" si="94"/>
        <v>9.5008376020533445E-3</v>
      </c>
      <c r="W363" s="1"/>
    </row>
    <row r="364" spans="2:23" x14ac:dyDescent="0.2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-352.05762848491884</v>
      </c>
      <c r="F364">
        <f t="shared" si="85"/>
        <v>-19098.593171027438</v>
      </c>
      <c r="G364">
        <f t="shared" si="86"/>
        <v>4471.1318817584033</v>
      </c>
      <c r="H364">
        <f t="shared" si="87"/>
        <v>3234.0284436272668</v>
      </c>
      <c r="I364" s="2">
        <f t="shared" si="88"/>
        <v>5518.1482653392559</v>
      </c>
      <c r="J364" s="46">
        <f t="shared" si="89"/>
        <v>434.49986341254618</v>
      </c>
      <c r="K364">
        <f t="shared" si="90"/>
        <v>13.722508955354847</v>
      </c>
      <c r="L364">
        <f t="shared" si="91"/>
        <v>3.3766016130302778E-2</v>
      </c>
      <c r="M364" s="46">
        <f t="shared" si="92"/>
        <v>13.722633583293328</v>
      </c>
      <c r="N364" s="8">
        <f t="shared" si="80"/>
        <v>-3.6574976367065051E-6</v>
      </c>
      <c r="O364" s="5">
        <f>SUM($N$41:N364)*0.1+$N$8</f>
        <v>-3.7183722115243957E-5</v>
      </c>
      <c r="P364" s="5">
        <f>SUM($O$41:O364)+0</f>
        <v>6.6066806255115707E-3</v>
      </c>
      <c r="Q364" s="8">
        <f t="shared" si="81"/>
        <v>-2.6455161025034362E-6</v>
      </c>
      <c r="R364" s="5">
        <f>SUM($Q$41:Q364)*0.1+$T$8</f>
        <v>-4.238057392988609E-5</v>
      </c>
      <c r="S364" s="5">
        <f>SUM($R$41:R364)+0</f>
        <v>6.7491569302678247E-3</v>
      </c>
      <c r="T364">
        <f t="shared" si="93"/>
        <v>5.6380335552125113E-5</v>
      </c>
      <c r="U364">
        <f t="shared" si="94"/>
        <v>9.4445406535676561E-3</v>
      </c>
      <c r="W364" s="1"/>
    </row>
    <row r="365" spans="2:23" x14ac:dyDescent="0.2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-352.05762848491884</v>
      </c>
      <c r="F365">
        <f t="shared" si="85"/>
        <v>-19098.593171027438</v>
      </c>
      <c r="G365">
        <f t="shared" si="86"/>
        <v>4435.9261189099107</v>
      </c>
      <c r="H365">
        <f t="shared" si="87"/>
        <v>3208.5636527325623</v>
      </c>
      <c r="I365" s="2">
        <f t="shared" si="88"/>
        <v>5474.6982789980002</v>
      </c>
      <c r="J365" s="46">
        <f t="shared" si="89"/>
        <v>434.49986341254618</v>
      </c>
      <c r="K365">
        <f t="shared" si="90"/>
        <v>13.614457703737877</v>
      </c>
      <c r="L365">
        <f t="shared" si="91"/>
        <v>3.3766016130302778E-2</v>
      </c>
      <c r="M365" s="46">
        <f t="shared" si="92"/>
        <v>13.614583320777893</v>
      </c>
      <c r="N365" s="8">
        <f t="shared" si="80"/>
        <v>-3.6286984427166891E-6</v>
      </c>
      <c r="O365" s="5">
        <f>SUM($N$41:N365)*0.1+$N$8</f>
        <v>-3.7546591959515635E-5</v>
      </c>
      <c r="P365" s="5">
        <f>SUM($O$41:O365)+0</f>
        <v>6.5691340335520551E-3</v>
      </c>
      <c r="Q365" s="8">
        <f t="shared" si="81"/>
        <v>-2.6246852670506518E-6</v>
      </c>
      <c r="R365" s="5">
        <f>SUM($Q$41:Q365)*0.1+$T$8</f>
        <v>-4.2643042456591158E-5</v>
      </c>
      <c r="S365" s="5">
        <f>SUM($R$41:R365)+0</f>
        <v>6.7065138878112333E-3</v>
      </c>
      <c r="T365">
        <f t="shared" si="93"/>
        <v>5.6817036509562871E-5</v>
      </c>
      <c r="U365">
        <f t="shared" si="94"/>
        <v>9.3878032828866222E-3</v>
      </c>
      <c r="W365" s="1"/>
    </row>
    <row r="366" spans="2:23" x14ac:dyDescent="0.2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-352.05762848491884</v>
      </c>
      <c r="F366">
        <f t="shared" si="85"/>
        <v>-19098.593171027438</v>
      </c>
      <c r="G366">
        <f t="shared" si="86"/>
        <v>4400.720356061418</v>
      </c>
      <c r="H366">
        <f t="shared" si="87"/>
        <v>3183.0988618378578</v>
      </c>
      <c r="I366" s="2">
        <f t="shared" si="88"/>
        <v>5431.2482926567445</v>
      </c>
      <c r="J366" s="46">
        <f t="shared" si="89"/>
        <v>434.49986341254618</v>
      </c>
      <c r="K366">
        <f t="shared" si="90"/>
        <v>13.506406452120904</v>
      </c>
      <c r="L366">
        <f t="shared" si="91"/>
        <v>3.3766016130302778E-2</v>
      </c>
      <c r="M366" s="46">
        <f t="shared" si="92"/>
        <v>13.506533074087855</v>
      </c>
      <c r="N366" s="8">
        <f t="shared" si="80"/>
        <v>-3.5998992487268727E-6</v>
      </c>
      <c r="O366" s="5">
        <f>SUM($N$41:N366)*0.1+$N$8</f>
        <v>-3.7906581884388315E-5</v>
      </c>
      <c r="P366" s="5">
        <f>SUM($O$41:O366)+0</f>
        <v>6.5312274516676665E-3</v>
      </c>
      <c r="Q366" s="8">
        <f t="shared" si="81"/>
        <v>-2.6038544315978673E-6</v>
      </c>
      <c r="R366" s="5">
        <f>SUM($Q$41:Q366)*0.1+$T$8</f>
        <v>-4.2903427899750943E-5</v>
      </c>
      <c r="S366" s="5">
        <f>SUM($R$41:R366)+0</f>
        <v>6.6636104599114825E-3</v>
      </c>
      <c r="T366">
        <f t="shared" si="93"/>
        <v>5.7250441707527145E-5</v>
      </c>
      <c r="U366">
        <f t="shared" si="94"/>
        <v>9.3306289384402722E-3</v>
      </c>
      <c r="W366" s="1"/>
    </row>
    <row r="367" spans="2:23" x14ac:dyDescent="0.2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-352.05762848491884</v>
      </c>
      <c r="F367">
        <f t="shared" si="85"/>
        <v>-19098.593171027438</v>
      </c>
      <c r="G367">
        <f t="shared" si="86"/>
        <v>4365.5145932129253</v>
      </c>
      <c r="H367">
        <f t="shared" si="87"/>
        <v>3157.6340709431533</v>
      </c>
      <c r="I367" s="2">
        <f t="shared" si="88"/>
        <v>5387.7983063154879</v>
      </c>
      <c r="J367" s="46">
        <f t="shared" si="89"/>
        <v>434.49986341254618</v>
      </c>
      <c r="K367">
        <f t="shared" si="90"/>
        <v>13.39835520050393</v>
      </c>
      <c r="L367">
        <f t="shared" si="91"/>
        <v>3.3766016130302778E-2</v>
      </c>
      <c r="M367" s="46">
        <f t="shared" si="92"/>
        <v>13.398482843606088</v>
      </c>
      <c r="N367" s="8">
        <f t="shared" si="80"/>
        <v>-3.5711000547370567E-6</v>
      </c>
      <c r="O367" s="5">
        <f>SUM($N$41:N367)*0.1+$N$8</f>
        <v>-3.8263691889862023E-5</v>
      </c>
      <c r="P367" s="5">
        <f>SUM($O$41:O367)+0</f>
        <v>6.4929637597778041E-3</v>
      </c>
      <c r="Q367" s="8">
        <f t="shared" si="81"/>
        <v>-2.5830235961450833E-6</v>
      </c>
      <c r="R367" s="5">
        <f>SUM($Q$41:Q367)*0.1+$T$8</f>
        <v>-4.3161730259365445E-5</v>
      </c>
      <c r="S367" s="5">
        <f>SUM($R$41:R367)+0</f>
        <v>6.6204487296521175E-3</v>
      </c>
      <c r="T367">
        <f t="shared" si="93"/>
        <v>5.768054330555942E-5</v>
      </c>
      <c r="U367">
        <f t="shared" si="94"/>
        <v>9.2730210701658742E-3</v>
      </c>
      <c r="W367" s="1"/>
    </row>
    <row r="368" spans="2:23" x14ac:dyDescent="0.2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-352.05762848491884</v>
      </c>
      <c r="F368">
        <f t="shared" si="85"/>
        <v>-19098.593171027438</v>
      </c>
      <c r="G368">
        <f t="shared" si="86"/>
        <v>4330.3088303644336</v>
      </c>
      <c r="H368">
        <f t="shared" si="87"/>
        <v>3132.1692800484525</v>
      </c>
      <c r="I368" s="2">
        <f t="shared" si="88"/>
        <v>5344.348319974235</v>
      </c>
      <c r="J368" s="46">
        <f t="shared" si="89"/>
        <v>434.49986341254618</v>
      </c>
      <c r="K368">
        <f t="shared" si="90"/>
        <v>13.290303948886967</v>
      </c>
      <c r="L368">
        <f t="shared" si="91"/>
        <v>3.3766016130302778E-2</v>
      </c>
      <c r="M368" s="46">
        <f t="shared" si="92"/>
        <v>13.290432629727915</v>
      </c>
      <c r="N368" s="8">
        <f t="shared" si="80"/>
        <v>-3.5423008607472416E-6</v>
      </c>
      <c r="O368" s="5">
        <f>SUM($N$41:N368)*0.1+$N$8</f>
        <v>-3.8617921975936745E-5</v>
      </c>
      <c r="P368" s="5">
        <f>SUM($O$41:O368)+0</f>
        <v>6.4543458378018672E-3</v>
      </c>
      <c r="Q368" s="8">
        <f t="shared" si="81"/>
        <v>-2.5621927606923018E-6</v>
      </c>
      <c r="R368" s="5">
        <f>SUM($Q$41:Q368)*0.1+$T$8</f>
        <v>-4.341794953543469E-5</v>
      </c>
      <c r="S368" s="5">
        <f>SUM($R$41:R368)+0</f>
        <v>6.5770307801166824E-3</v>
      </c>
      <c r="T368">
        <f t="shared" si="93"/>
        <v>5.8107333784997327E-5</v>
      </c>
      <c r="U368">
        <f t="shared" si="94"/>
        <v>9.2149831294773693E-3</v>
      </c>
      <c r="W368" s="1"/>
    </row>
    <row r="369" spans="2:23" x14ac:dyDescent="0.2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-352.05762848491884</v>
      </c>
      <c r="F369">
        <f t="shared" si="85"/>
        <v>-19098.593171027438</v>
      </c>
      <c r="G369">
        <f t="shared" si="86"/>
        <v>4295.1030675159418</v>
      </c>
      <c r="H369">
        <f t="shared" si="87"/>
        <v>3106.704489153748</v>
      </c>
      <c r="I369" s="2">
        <f t="shared" si="88"/>
        <v>5300.8983336329793</v>
      </c>
      <c r="J369" s="46">
        <f t="shared" si="89"/>
        <v>434.49986341254618</v>
      </c>
      <c r="K369">
        <f t="shared" si="90"/>
        <v>13.182252697269995</v>
      </c>
      <c r="L369">
        <f t="shared" si="91"/>
        <v>3.3766016130302778E-2</v>
      </c>
      <c r="M369" s="46">
        <f t="shared" si="92"/>
        <v>13.182382432861596</v>
      </c>
      <c r="N369" s="8">
        <f t="shared" si="80"/>
        <v>-3.513501666757426E-6</v>
      </c>
      <c r="O369" s="5">
        <f>SUM($N$41:N369)*0.1+$N$8</f>
        <v>-3.8969272142612494E-5</v>
      </c>
      <c r="P369" s="5">
        <f>SUM($O$41:O369)+0</f>
        <v>6.4153765656592551E-3</v>
      </c>
      <c r="Q369" s="8">
        <f t="shared" si="81"/>
        <v>-2.5413619252395178E-6</v>
      </c>
      <c r="R369" s="5">
        <f>SUM($Q$41:Q369)*0.1+$T$8</f>
        <v>-4.3672085727958638E-5</v>
      </c>
      <c r="S369" s="5">
        <f>SUM($R$41:R369)+0</f>
        <v>6.533358694388724E-3</v>
      </c>
      <c r="T369">
        <f t="shared" si="93"/>
        <v>5.8530805932903087E-5</v>
      </c>
      <c r="U369">
        <f t="shared" si="94"/>
        <v>9.1565185692355083E-3</v>
      </c>
      <c r="W369" s="1"/>
    </row>
    <row r="370" spans="2:23" x14ac:dyDescent="0.2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-352.05762848491884</v>
      </c>
      <c r="F370">
        <f t="shared" si="85"/>
        <v>-19098.593171027438</v>
      </c>
      <c r="G370">
        <f t="shared" si="86"/>
        <v>4259.8973046674491</v>
      </c>
      <c r="H370">
        <f t="shared" si="87"/>
        <v>3081.2396982590435</v>
      </c>
      <c r="I370" s="2">
        <f t="shared" si="88"/>
        <v>5257.4483472917236</v>
      </c>
      <c r="J370" s="46">
        <f t="shared" si="89"/>
        <v>434.49986341254618</v>
      </c>
      <c r="K370">
        <f t="shared" si="90"/>
        <v>13.074201445653022</v>
      </c>
      <c r="L370">
        <f t="shared" si="91"/>
        <v>3.3766016130302778E-2</v>
      </c>
      <c r="M370" s="46">
        <f t="shared" si="92"/>
        <v>13.074332253428912</v>
      </c>
      <c r="N370" s="8">
        <f t="shared" si="80"/>
        <v>-3.48470247276761E-6</v>
      </c>
      <c r="O370" s="5">
        <f>SUM($N$41:N370)*0.1+$N$8</f>
        <v>-3.9317742389889245E-5</v>
      </c>
      <c r="P370" s="5">
        <f>SUM($O$41:O370)+0</f>
        <v>6.3760588232693654E-3</v>
      </c>
      <c r="Q370" s="8">
        <f t="shared" si="81"/>
        <v>-2.5205310897867334E-6</v>
      </c>
      <c r="R370" s="5">
        <f>SUM($Q$41:Q370)*0.1+$T$8</f>
        <v>-4.3924138836937316E-5</v>
      </c>
      <c r="S370" s="5">
        <f>SUM($R$41:R370)+0</f>
        <v>6.4894345555517865E-3</v>
      </c>
      <c r="T370">
        <f t="shared" si="93"/>
        <v>5.895095282694113E-5</v>
      </c>
      <c r="U370">
        <f t="shared" si="94"/>
        <v>9.0976308437186407E-3</v>
      </c>
      <c r="W370" s="1"/>
    </row>
    <row r="371" spans="2:23" x14ac:dyDescent="0.2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-352.05762848491884</v>
      </c>
      <c r="F371">
        <f t="shared" si="85"/>
        <v>-19098.593171027438</v>
      </c>
      <c r="G371">
        <f t="shared" si="86"/>
        <v>4224.6915418189565</v>
      </c>
      <c r="H371">
        <f t="shared" si="87"/>
        <v>3055.7749073643408</v>
      </c>
      <c r="I371" s="2">
        <f t="shared" si="88"/>
        <v>5213.9983609504689</v>
      </c>
      <c r="J371" s="46">
        <f t="shared" si="89"/>
        <v>434.49986341254618</v>
      </c>
      <c r="K371">
        <f t="shared" si="90"/>
        <v>12.966150194036054</v>
      </c>
      <c r="L371">
        <f t="shared" si="91"/>
        <v>3.3766016130302778E-2</v>
      </c>
      <c r="M371" s="46">
        <f t="shared" si="92"/>
        <v>12.966282091865699</v>
      </c>
      <c r="N371" s="8">
        <f t="shared" si="80"/>
        <v>-3.455903278777794E-6</v>
      </c>
      <c r="O371" s="5">
        <f>SUM($N$41:N371)*0.1+$N$8</f>
        <v>-3.9663332717767037E-5</v>
      </c>
      <c r="P371" s="5">
        <f>SUM($O$41:O371)+0</f>
        <v>6.3363954905515983E-3</v>
      </c>
      <c r="Q371" s="8">
        <f t="shared" si="81"/>
        <v>-2.4997002543339506E-6</v>
      </c>
      <c r="R371" s="5">
        <f>SUM($Q$41:Q371)*0.1+$T$8</f>
        <v>-4.4174108862370698E-5</v>
      </c>
      <c r="S371" s="5">
        <f>SUM($R$41:R371)+0</f>
        <v>6.4452604466894159E-3</v>
      </c>
      <c r="T371">
        <f t="shared" si="93"/>
        <v>5.9367767821140675E-5</v>
      </c>
      <c r="U371">
        <f t="shared" si="94"/>
        <v>9.0383234085941889E-3</v>
      </c>
      <c r="W371" s="1"/>
    </row>
    <row r="372" spans="2:23" x14ac:dyDescent="0.2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-352.05762848491884</v>
      </c>
      <c r="F372">
        <f t="shared" si="85"/>
        <v>-19098.593171027438</v>
      </c>
      <c r="G372">
        <f t="shared" si="86"/>
        <v>4189.4857789704638</v>
      </c>
      <c r="H372">
        <f t="shared" si="87"/>
        <v>3030.3101164696382</v>
      </c>
      <c r="I372" s="2">
        <f t="shared" si="88"/>
        <v>5170.5483746092141</v>
      </c>
      <c r="J372" s="46">
        <f t="shared" si="89"/>
        <v>434.49986341254618</v>
      </c>
      <c r="K372">
        <f t="shared" si="90"/>
        <v>12.858098942419085</v>
      </c>
      <c r="L372">
        <f t="shared" si="91"/>
        <v>3.3766016130302778E-2</v>
      </c>
      <c r="M372" s="46">
        <f t="shared" si="92"/>
        <v>12.858231948622436</v>
      </c>
      <c r="N372" s="8">
        <f t="shared" si="80"/>
        <v>-3.427104084787978E-6</v>
      </c>
      <c r="O372" s="5">
        <f>SUM($N$41:N372)*0.1+$N$8</f>
        <v>-4.000604312624583E-5</v>
      </c>
      <c r="P372" s="5">
        <f>SUM($O$41:O372)+0</f>
        <v>6.2963894474253523E-3</v>
      </c>
      <c r="Q372" s="8">
        <f t="shared" si="81"/>
        <v>-2.4788694188811679E-6</v>
      </c>
      <c r="R372" s="5">
        <f>SUM($Q$41:Q372)*0.1+$T$8</f>
        <v>-4.4421995804258836E-5</v>
      </c>
      <c r="S372" s="5">
        <f>SUM($R$41:R372)+0</f>
        <v>6.4008384508851572E-3</v>
      </c>
      <c r="T372">
        <f t="shared" si="93"/>
        <v>5.9781244532483857E-5</v>
      </c>
      <c r="U372">
        <f t="shared" si="94"/>
        <v>8.978599720890738E-3</v>
      </c>
      <c r="W372" s="1"/>
    </row>
    <row r="373" spans="2:23" x14ac:dyDescent="0.2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-352.05762848491884</v>
      </c>
      <c r="F373">
        <f t="shared" si="85"/>
        <v>-19098.593171027438</v>
      </c>
      <c r="G373">
        <f t="shared" si="86"/>
        <v>4154.2800161219711</v>
      </c>
      <c r="H373">
        <f t="shared" si="87"/>
        <v>3004.8453255749337</v>
      </c>
      <c r="I373" s="2">
        <f t="shared" si="88"/>
        <v>5127.0983882679584</v>
      </c>
      <c r="J373" s="46">
        <f t="shared" si="89"/>
        <v>434.49986341254618</v>
      </c>
      <c r="K373">
        <f t="shared" si="90"/>
        <v>12.750047690802113</v>
      </c>
      <c r="L373">
        <f t="shared" si="91"/>
        <v>3.3766016130302778E-2</v>
      </c>
      <c r="M373" s="46">
        <f t="shared" si="92"/>
        <v>12.750181824164871</v>
      </c>
      <c r="N373" s="8">
        <f t="shared" si="80"/>
        <v>-3.398304890798162E-6</v>
      </c>
      <c r="O373" s="5">
        <f>SUM($N$41:N373)*0.1+$N$8</f>
        <v>-4.034587361532565E-5</v>
      </c>
      <c r="P373" s="5">
        <f>SUM($O$41:O373)+0</f>
        <v>6.2560435738100266E-3</v>
      </c>
      <c r="Q373" s="8">
        <f t="shared" si="81"/>
        <v>-2.4580385834283834E-6</v>
      </c>
      <c r="R373" s="5">
        <f>SUM($Q$41:Q373)*0.1+$T$8</f>
        <v>-4.4667799662601677E-5</v>
      </c>
      <c r="S373" s="5">
        <f>SUM($R$41:R373)+0</f>
        <v>6.3561706512225554E-3</v>
      </c>
      <c r="T373">
        <f t="shared" si="93"/>
        <v>6.0191376828264603E-5</v>
      </c>
      <c r="U373">
        <f t="shared" si="94"/>
        <v>8.9184632389707526E-3</v>
      </c>
      <c r="W373" s="1"/>
    </row>
    <row r="374" spans="2:23" x14ac:dyDescent="0.2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-352.05762848491884</v>
      </c>
      <c r="F374">
        <f t="shared" si="85"/>
        <v>-19098.593171027438</v>
      </c>
      <c r="G374">
        <f t="shared" si="86"/>
        <v>4119.0742532734785</v>
      </c>
      <c r="H374">
        <f t="shared" si="87"/>
        <v>2979.3805346802292</v>
      </c>
      <c r="I374" s="2">
        <f t="shared" si="88"/>
        <v>5083.6484019267018</v>
      </c>
      <c r="J374" s="46">
        <f t="shared" si="89"/>
        <v>434.49986341254618</v>
      </c>
      <c r="K374">
        <f t="shared" si="90"/>
        <v>12.641996439185139</v>
      </c>
      <c r="L374">
        <f t="shared" si="91"/>
        <v>3.3766016130302778E-2</v>
      </c>
      <c r="M374" s="46">
        <f t="shared" si="92"/>
        <v>12.64213171897468</v>
      </c>
      <c r="N374" s="8">
        <f t="shared" si="80"/>
        <v>-3.369505696808346E-6</v>
      </c>
      <c r="O374" s="5">
        <f>SUM($N$41:N374)*0.1+$N$8</f>
        <v>-4.0682824185006485E-5</v>
      </c>
      <c r="P374" s="5">
        <f>SUM($O$41:O374)+0</f>
        <v>6.2153607496250197E-3</v>
      </c>
      <c r="Q374" s="8">
        <f t="shared" si="81"/>
        <v>-2.4372077479755994E-6</v>
      </c>
      <c r="R374" s="5">
        <f>SUM($Q$41:Q374)*0.1+$T$8</f>
        <v>-4.4911520437399235E-5</v>
      </c>
      <c r="S374" s="5">
        <f>SUM($R$41:R374)+0</f>
        <v>6.3112591307851566E-3</v>
      </c>
      <c r="T374">
        <f t="shared" si="93"/>
        <v>6.0598158814167598E-5</v>
      </c>
      <c r="U374">
        <f t="shared" si="94"/>
        <v>8.8579174225039085E-3</v>
      </c>
      <c r="W374" s="1"/>
    </row>
    <row r="375" spans="2:23" x14ac:dyDescent="0.2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-352.05762848491884</v>
      </c>
      <c r="F375">
        <f t="shared" si="85"/>
        <v>-19098.593171027438</v>
      </c>
      <c r="G375">
        <f t="shared" si="86"/>
        <v>4083.8684904249876</v>
      </c>
      <c r="H375">
        <f t="shared" si="87"/>
        <v>2953.9157437855265</v>
      </c>
      <c r="I375" s="2">
        <f t="shared" si="88"/>
        <v>5040.1984155854489</v>
      </c>
      <c r="J375" s="46">
        <f t="shared" si="89"/>
        <v>434.49986341254618</v>
      </c>
      <c r="K375">
        <f t="shared" si="90"/>
        <v>12.533945187568175</v>
      </c>
      <c r="L375">
        <f t="shared" si="91"/>
        <v>3.3766016130302778E-2</v>
      </c>
      <c r="M375" s="46">
        <f t="shared" si="92"/>
        <v>12.534081633550157</v>
      </c>
      <c r="N375" s="8">
        <f t="shared" si="80"/>
        <v>-3.3407065028185313E-6</v>
      </c>
      <c r="O375" s="5">
        <f>SUM($N$41:N375)*0.1+$N$8</f>
        <v>-4.1016894835288335E-5</v>
      </c>
      <c r="P375" s="5">
        <f>SUM($O$41:O375)+0</f>
        <v>6.1743438547897317E-3</v>
      </c>
      <c r="Q375" s="8">
        <f t="shared" si="81"/>
        <v>-2.4163769125228166E-6</v>
      </c>
      <c r="R375" s="5">
        <f>SUM($Q$41:Q375)*0.1+$T$8</f>
        <v>-4.5153158128651509E-5</v>
      </c>
      <c r="S375" s="5">
        <f>SUM($R$41:R375)+0</f>
        <v>6.2661059726565049E-3</v>
      </c>
      <c r="T375">
        <f t="shared" si="93"/>
        <v>6.1001584823020056E-5</v>
      </c>
      <c r="U375">
        <f t="shared" si="94"/>
        <v>8.7969657324410023E-3</v>
      </c>
      <c r="W375" s="1"/>
    </row>
    <row r="376" spans="2:23" x14ac:dyDescent="0.2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-352.05762848491884</v>
      </c>
      <c r="F376">
        <f t="shared" si="85"/>
        <v>-19098.593171027438</v>
      </c>
      <c r="G376">
        <f t="shared" si="86"/>
        <v>4048.6627275764949</v>
      </c>
      <c r="H376">
        <f t="shared" si="87"/>
        <v>2928.450952890822</v>
      </c>
      <c r="I376" s="2">
        <f t="shared" si="88"/>
        <v>4996.7484292441932</v>
      </c>
      <c r="J376" s="46">
        <f t="shared" si="89"/>
        <v>434.49986341254618</v>
      </c>
      <c r="K376">
        <f t="shared" si="90"/>
        <v>12.425893935951203</v>
      </c>
      <c r="L376">
        <f t="shared" si="91"/>
        <v>3.3766016130302778E-2</v>
      </c>
      <c r="M376" s="46">
        <f t="shared" si="92"/>
        <v>12.4260315684069</v>
      </c>
      <c r="N376" s="8">
        <f t="shared" si="80"/>
        <v>-3.3119073088287153E-6</v>
      </c>
      <c r="O376" s="5">
        <f>SUM($N$41:N376)*0.1+$N$8</f>
        <v>-4.1348085566171212E-5</v>
      </c>
      <c r="P376" s="5">
        <f>SUM($O$41:O376)+0</f>
        <v>6.1329957692235603E-3</v>
      </c>
      <c r="Q376" s="8">
        <f t="shared" si="81"/>
        <v>-2.3955460770700322E-6</v>
      </c>
      <c r="R376" s="5">
        <f>SUM($Q$41:Q376)*0.1+$T$8</f>
        <v>-4.53927127363585E-5</v>
      </c>
      <c r="S376" s="5">
        <f>SUM($R$41:R376)+0</f>
        <v>6.2207132599201463E-3</v>
      </c>
      <c r="T376">
        <f t="shared" si="93"/>
        <v>6.1401649404173005E-5</v>
      </c>
      <c r="U376">
        <f t="shared" si="94"/>
        <v>8.7356116309884341E-3</v>
      </c>
      <c r="W376" s="1"/>
    </row>
    <row r="377" spans="2:23" x14ac:dyDescent="0.2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-352.05762848491884</v>
      </c>
      <c r="F377">
        <f t="shared" si="85"/>
        <v>-19098.593171027438</v>
      </c>
      <c r="G377">
        <f t="shared" si="86"/>
        <v>4013.4569647280023</v>
      </c>
      <c r="H377">
        <f t="shared" si="87"/>
        <v>2902.9861619961193</v>
      </c>
      <c r="I377" s="2">
        <f t="shared" si="88"/>
        <v>4953.2984429029375</v>
      </c>
      <c r="J377" s="46">
        <f t="shared" si="89"/>
        <v>434.49986341254618</v>
      </c>
      <c r="K377">
        <f t="shared" si="90"/>
        <v>12.317842684334231</v>
      </c>
      <c r="L377">
        <f t="shared" si="91"/>
        <v>3.3766016130302778E-2</v>
      </c>
      <c r="M377" s="46">
        <f t="shared" si="92"/>
        <v>12.317981524078622</v>
      </c>
      <c r="N377" s="8">
        <f t="shared" si="80"/>
        <v>-3.2831081148388993E-6</v>
      </c>
      <c r="O377" s="5">
        <f>SUM($N$41:N377)*0.1+$N$8</f>
        <v>-4.167639637765509E-5</v>
      </c>
      <c r="P377" s="5">
        <f>SUM($O$41:O377)+0</f>
        <v>6.0913193728459056E-3</v>
      </c>
      <c r="Q377" s="8">
        <f t="shared" si="81"/>
        <v>-2.3747152416172494E-6</v>
      </c>
      <c r="R377" s="5">
        <f>SUM($Q$41:Q377)*0.1+$T$8</f>
        <v>-4.5630184260520235E-5</v>
      </c>
      <c r="S377" s="5">
        <f>SUM($R$41:R377)+0</f>
        <v>6.1750830756596257E-3</v>
      </c>
      <c r="T377">
        <f t="shared" si="93"/>
        <v>6.1798347313471514E-5</v>
      </c>
      <c r="U377">
        <f t="shared" si="94"/>
        <v>8.6738585815832724E-3</v>
      </c>
      <c r="W377" s="1"/>
    </row>
    <row r="378" spans="2:23" x14ac:dyDescent="0.2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-352.05762848491884</v>
      </c>
      <c r="F378">
        <f t="shared" si="85"/>
        <v>-19098.593171027438</v>
      </c>
      <c r="G378">
        <f t="shared" si="86"/>
        <v>3978.2512018795096</v>
      </c>
      <c r="H378">
        <f t="shared" si="87"/>
        <v>2877.5213711014148</v>
      </c>
      <c r="I378" s="2">
        <f t="shared" si="88"/>
        <v>4909.8484565616818</v>
      </c>
      <c r="J378" s="46">
        <f t="shared" si="89"/>
        <v>434.49986341254618</v>
      </c>
      <c r="K378">
        <f t="shared" si="90"/>
        <v>12.20979143271726</v>
      </c>
      <c r="L378">
        <f t="shared" si="91"/>
        <v>3.3766016130302778E-2</v>
      </c>
      <c r="M378" s="46">
        <f t="shared" si="92"/>
        <v>12.209931501117921</v>
      </c>
      <c r="N378" s="8">
        <f t="shared" si="80"/>
        <v>-3.2543089208490828E-6</v>
      </c>
      <c r="O378" s="5">
        <f>SUM($N$41:N378)*0.1+$N$8</f>
        <v>-4.2001827269739996E-5</v>
      </c>
      <c r="P378" s="5">
        <f>SUM($O$41:O378)+0</f>
        <v>6.0493175455761652E-3</v>
      </c>
      <c r="Q378" s="8">
        <f t="shared" si="81"/>
        <v>-2.353884406164465E-6</v>
      </c>
      <c r="R378" s="5">
        <f>SUM($Q$41:Q378)*0.1+$T$8</f>
        <v>-4.5865572701136686E-5</v>
      </c>
      <c r="S378" s="5">
        <f>SUM($R$41:R378)+0</f>
        <v>6.1292175029584893E-3</v>
      </c>
      <c r="T378">
        <f t="shared" si="93"/>
        <v>6.2191673503776446E-5</v>
      </c>
      <c r="U378">
        <f t="shared" si="94"/>
        <v>8.6117100488688272E-3</v>
      </c>
      <c r="W378" s="1"/>
    </row>
    <row r="379" spans="2:23" x14ac:dyDescent="0.2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-352.05762848491884</v>
      </c>
      <c r="F379">
        <f t="shared" si="85"/>
        <v>-19098.593171027438</v>
      </c>
      <c r="G379">
        <f t="shared" si="86"/>
        <v>3943.0454390310169</v>
      </c>
      <c r="H379">
        <f t="shared" si="87"/>
        <v>2852.0565802067122</v>
      </c>
      <c r="I379" s="2">
        <f t="shared" si="88"/>
        <v>4866.398470220427</v>
      </c>
      <c r="J379" s="46">
        <f t="shared" si="89"/>
        <v>434.49986341254618</v>
      </c>
      <c r="K379">
        <f t="shared" si="90"/>
        <v>12.101740181100292</v>
      </c>
      <c r="L379">
        <f t="shared" si="91"/>
        <v>3.3766016130302778E-2</v>
      </c>
      <c r="M379" s="46">
        <f t="shared" si="92"/>
        <v>12.101881500097134</v>
      </c>
      <c r="N379" s="8">
        <f t="shared" si="80"/>
        <v>-3.2255097268592669E-6</v>
      </c>
      <c r="O379" s="5">
        <f>SUM($N$41:N379)*0.1+$N$8</f>
        <v>-4.2324378242425929E-5</v>
      </c>
      <c r="P379" s="5">
        <f>SUM($O$41:O379)+0</f>
        <v>6.0069931673337393E-3</v>
      </c>
      <c r="Q379" s="8">
        <f t="shared" si="81"/>
        <v>-2.3330535707116822E-6</v>
      </c>
      <c r="R379" s="5">
        <f>SUM($Q$41:Q379)*0.1+$T$8</f>
        <v>-4.6098878058207853E-5</v>
      </c>
      <c r="S379" s="5">
        <f>SUM($R$41:R379)+0</f>
        <v>6.083118624900281E-3</v>
      </c>
      <c r="T379">
        <f t="shared" si="93"/>
        <v>6.2581623116003107E-5</v>
      </c>
      <c r="U379">
        <f t="shared" si="94"/>
        <v>8.5491694986707875E-3</v>
      </c>
      <c r="W379" s="1"/>
    </row>
    <row r="380" spans="2:23" x14ac:dyDescent="0.2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-352.05762848491884</v>
      </c>
      <c r="F380">
        <f t="shared" si="85"/>
        <v>-19098.593171027438</v>
      </c>
      <c r="G380">
        <f t="shared" si="86"/>
        <v>3907.8396761825243</v>
      </c>
      <c r="H380">
        <f t="shared" si="87"/>
        <v>2826.5917893120077</v>
      </c>
      <c r="I380" s="2">
        <f t="shared" si="88"/>
        <v>4822.9484838791705</v>
      </c>
      <c r="J380" s="46">
        <f t="shared" si="89"/>
        <v>434.49986341254618</v>
      </c>
      <c r="K380">
        <f t="shared" si="90"/>
        <v>11.993688929483318</v>
      </c>
      <c r="L380">
        <f t="shared" si="91"/>
        <v>3.3766016130302778E-2</v>
      </c>
      <c r="M380" s="46">
        <f t="shared" si="92"/>
        <v>11.993831521609208</v>
      </c>
      <c r="N380" s="8">
        <f t="shared" si="80"/>
        <v>-3.1967105328694509E-6</v>
      </c>
      <c r="O380" s="5">
        <f>SUM($N$41:N380)*0.1+$N$8</f>
        <v>-4.2644049295712864E-5</v>
      </c>
      <c r="P380" s="5">
        <f>SUM($O$41:O380)+0</f>
        <v>5.9643491180380263E-3</v>
      </c>
      <c r="Q380" s="8">
        <f t="shared" si="81"/>
        <v>-2.3122227352588982E-6</v>
      </c>
      <c r="R380" s="5">
        <f>SUM($Q$41:Q380)*0.1+$T$8</f>
        <v>-4.6330100331733737E-5</v>
      </c>
      <c r="S380" s="5">
        <f>SUM($R$41:R380)+0</f>
        <v>6.036788524568547E-3</v>
      </c>
      <c r="T380">
        <f t="shared" si="93"/>
        <v>6.296819147064416E-5</v>
      </c>
      <c r="U380">
        <f t="shared" si="94"/>
        <v>8.4862403979738561E-3</v>
      </c>
      <c r="W380" s="1"/>
    </row>
    <row r="381" spans="2:23" x14ac:dyDescent="0.2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-352.05762848491884</v>
      </c>
      <c r="F381">
        <f t="shared" si="85"/>
        <v>-19098.593171027438</v>
      </c>
      <c r="G381">
        <f t="shared" si="86"/>
        <v>3872.6339133340316</v>
      </c>
      <c r="H381">
        <f t="shared" si="87"/>
        <v>2801.1269984173032</v>
      </c>
      <c r="I381" s="2">
        <f t="shared" si="88"/>
        <v>4779.4984975379148</v>
      </c>
      <c r="J381" s="46">
        <f t="shared" si="89"/>
        <v>434.49986341254618</v>
      </c>
      <c r="K381">
        <f t="shared" si="90"/>
        <v>11.885637677866345</v>
      </c>
      <c r="L381">
        <f t="shared" si="91"/>
        <v>3.3766016130302778E-2</v>
      </c>
      <c r="M381" s="46">
        <f t="shared" si="92"/>
        <v>11.885781566268667</v>
      </c>
      <c r="N381" s="8">
        <f t="shared" si="80"/>
        <v>-3.1679113388796349E-6</v>
      </c>
      <c r="O381" s="5">
        <f>SUM($N$41:N381)*0.1+$N$8</f>
        <v>-4.296084042960084E-5</v>
      </c>
      <c r="P381" s="5">
        <f>SUM($O$41:O381)+0</f>
        <v>5.9213882776084255E-3</v>
      </c>
      <c r="Q381" s="8">
        <f t="shared" si="81"/>
        <v>-2.2913918998061138E-6</v>
      </c>
      <c r="R381" s="5">
        <f>SUM($Q$41:Q381)*0.1+$T$8</f>
        <v>-4.6559239521714351E-5</v>
      </c>
      <c r="S381" s="5">
        <f>SUM($R$41:R381)+0</f>
        <v>5.9902292850468331E-3</v>
      </c>
      <c r="T381">
        <f t="shared" si="93"/>
        <v>6.3351374059747068E-5</v>
      </c>
      <c r="U381">
        <f t="shared" si="94"/>
        <v>8.4229262148989032E-3</v>
      </c>
      <c r="W381" s="1"/>
    </row>
    <row r="382" spans="2:23" x14ac:dyDescent="0.2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-352.05762848491884</v>
      </c>
      <c r="F382">
        <f t="shared" si="85"/>
        <v>-19098.593171027438</v>
      </c>
      <c r="G382">
        <f t="shared" si="86"/>
        <v>3837.4281504855408</v>
      </c>
      <c r="H382">
        <f t="shared" si="87"/>
        <v>2775.6622075226023</v>
      </c>
      <c r="I382" s="2">
        <f t="shared" si="88"/>
        <v>4736.0485111966627</v>
      </c>
      <c r="J382" s="46">
        <f t="shared" si="89"/>
        <v>434.49986341254618</v>
      </c>
      <c r="K382">
        <f t="shared" si="90"/>
        <v>11.777586426249384</v>
      </c>
      <c r="L382">
        <f t="shared" si="91"/>
        <v>3.3766016130302778E-2</v>
      </c>
      <c r="M382" s="46">
        <f t="shared" si="92"/>
        <v>11.777731634712589</v>
      </c>
      <c r="N382" s="8">
        <f t="shared" si="80"/>
        <v>-3.1391121448898201E-6</v>
      </c>
      <c r="O382" s="5">
        <f>SUM($N$41:N382)*0.1+$N$8</f>
        <v>-4.3274751644089817E-5</v>
      </c>
      <c r="P382" s="5">
        <f>SUM($O$41:O382)+0</f>
        <v>5.8781135259643354E-3</v>
      </c>
      <c r="Q382" s="8">
        <f t="shared" si="81"/>
        <v>-2.2705610643533327E-6</v>
      </c>
      <c r="R382" s="5">
        <f>SUM($Q$41:Q382)*0.1+$T$8</f>
        <v>-4.6786295628149682E-5</v>
      </c>
      <c r="S382" s="5">
        <f>SUM($R$41:R382)+0</f>
        <v>5.9434429894186834E-3</v>
      </c>
      <c r="T382">
        <f t="shared" si="93"/>
        <v>6.3731166539317889E-5</v>
      </c>
      <c r="U382">
        <f t="shared" si="94"/>
        <v>8.3592304186805959E-3</v>
      </c>
      <c r="W382" s="1"/>
    </row>
    <row r="383" spans="2:23" x14ac:dyDescent="0.2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-352.05762848491884</v>
      </c>
      <c r="F383">
        <f t="shared" si="85"/>
        <v>-19098.593171027438</v>
      </c>
      <c r="G383">
        <f t="shared" si="86"/>
        <v>3802.2223876370481</v>
      </c>
      <c r="H383">
        <f t="shared" si="87"/>
        <v>2750.1974166278978</v>
      </c>
      <c r="I383" s="2">
        <f t="shared" si="88"/>
        <v>4692.5985248554061</v>
      </c>
      <c r="J383" s="46">
        <f t="shared" si="89"/>
        <v>434.49986341254618</v>
      </c>
      <c r="K383">
        <f t="shared" si="90"/>
        <v>11.66953517463241</v>
      </c>
      <c r="L383">
        <f t="shared" si="91"/>
        <v>3.3766016130302778E-2</v>
      </c>
      <c r="M383" s="46">
        <f t="shared" si="92"/>
        <v>11.669681727601615</v>
      </c>
      <c r="N383" s="8">
        <f t="shared" si="80"/>
        <v>-3.1103129509000041E-6</v>
      </c>
      <c r="O383" s="5">
        <f>SUM($N$41:N383)*0.1+$N$8</f>
        <v>-4.3585782939179821E-5</v>
      </c>
      <c r="P383" s="5">
        <f>SUM($O$41:O383)+0</f>
        <v>5.8345277430251552E-3</v>
      </c>
      <c r="Q383" s="8">
        <f t="shared" si="81"/>
        <v>-2.2497302289005483E-6</v>
      </c>
      <c r="R383" s="5">
        <f>SUM($Q$41:Q383)*0.1+$T$8</f>
        <v>-4.7011268651039743E-5</v>
      </c>
      <c r="S383" s="5">
        <f>SUM($R$41:R383)+0</f>
        <v>5.8964317207676441E-3</v>
      </c>
      <c r="T383">
        <f t="shared" si="93"/>
        <v>6.4107564722125672E-5</v>
      </c>
      <c r="U383">
        <f t="shared" si="94"/>
        <v>8.2951564796455227E-3</v>
      </c>
      <c r="W383" s="1"/>
    </row>
    <row r="384" spans="2:23" x14ac:dyDescent="0.2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-352.05762848491884</v>
      </c>
      <c r="F384">
        <f t="shared" si="85"/>
        <v>-19098.593171027438</v>
      </c>
      <c r="G384">
        <f t="shared" si="86"/>
        <v>3767.0166247885554</v>
      </c>
      <c r="H384">
        <f t="shared" si="87"/>
        <v>2724.7326257331933</v>
      </c>
      <c r="I384" s="2">
        <f t="shared" si="88"/>
        <v>4649.1485385141505</v>
      </c>
      <c r="J384" s="46">
        <f t="shared" si="89"/>
        <v>434.49986341254618</v>
      </c>
      <c r="K384">
        <f t="shared" si="90"/>
        <v>11.561483923015437</v>
      </c>
      <c r="L384">
        <f t="shared" si="91"/>
        <v>3.3766016130302778E-2</v>
      </c>
      <c r="M384" s="46">
        <f t="shared" si="92"/>
        <v>11.561631845621118</v>
      </c>
      <c r="N384" s="8">
        <f t="shared" si="80"/>
        <v>-3.0815137569101881E-6</v>
      </c>
      <c r="O384" s="5">
        <f>SUM($N$41:N384)*0.1+$N$8</f>
        <v>-4.389393431487084E-5</v>
      </c>
      <c r="P384" s="5">
        <f>SUM($O$41:O384)+0</f>
        <v>5.7906338087102844E-3</v>
      </c>
      <c r="Q384" s="8">
        <f t="shared" si="81"/>
        <v>-2.2288993934477638E-6</v>
      </c>
      <c r="R384" s="5">
        <f>SUM($Q$41:Q384)*0.1+$T$8</f>
        <v>-4.7234158590384506E-5</v>
      </c>
      <c r="S384" s="5">
        <f>SUM($R$41:R384)+0</f>
        <v>5.8491975621772592E-3</v>
      </c>
      <c r="T384">
        <f t="shared" si="93"/>
        <v>6.4480564570882834E-5</v>
      </c>
      <c r="U384">
        <f t="shared" si="94"/>
        <v>8.2307078691907769E-3</v>
      </c>
      <c r="W384" s="1"/>
    </row>
    <row r="385" spans="2:23" x14ac:dyDescent="0.2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-352.05762848491884</v>
      </c>
      <c r="F385">
        <f t="shared" si="85"/>
        <v>-19098.593171027438</v>
      </c>
      <c r="G385">
        <f t="shared" si="86"/>
        <v>3731.8108619400628</v>
      </c>
      <c r="H385">
        <f t="shared" si="87"/>
        <v>2699.2678348384889</v>
      </c>
      <c r="I385" s="2">
        <f t="shared" si="88"/>
        <v>4605.6985521728948</v>
      </c>
      <c r="J385" s="46">
        <f t="shared" si="89"/>
        <v>434.49986341254618</v>
      </c>
      <c r="K385">
        <f t="shared" si="90"/>
        <v>11.453432671398467</v>
      </c>
      <c r="L385">
        <f t="shared" si="91"/>
        <v>3.3766016130302778E-2</v>
      </c>
      <c r="M385" s="46">
        <f t="shared" si="92"/>
        <v>11.45358198948232</v>
      </c>
      <c r="N385" s="8">
        <f t="shared" si="80"/>
        <v>-3.0527145629203721E-6</v>
      </c>
      <c r="O385" s="5">
        <f>SUM($N$41:N385)*0.1+$N$8</f>
        <v>-4.4199205771162874E-5</v>
      </c>
      <c r="P385" s="5">
        <f>SUM($O$41:O385)+0</f>
        <v>5.7464346029391213E-3</v>
      </c>
      <c r="Q385" s="8">
        <f t="shared" si="81"/>
        <v>-2.2080685579949798E-6</v>
      </c>
      <c r="R385" s="5">
        <f>SUM($Q$41:Q385)*0.1+$T$8</f>
        <v>-4.7454965446184014E-5</v>
      </c>
      <c r="S385" s="5">
        <f>SUM($R$41:R385)+0</f>
        <v>5.8017425967310755E-3</v>
      </c>
      <c r="T385">
        <f t="shared" si="93"/>
        <v>6.4850162191779569E-5</v>
      </c>
      <c r="U385">
        <f t="shared" si="94"/>
        <v>8.1658880597630015E-3</v>
      </c>
      <c r="W385" s="1"/>
    </row>
    <row r="386" spans="2:23" x14ac:dyDescent="0.2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-352.05762848491884</v>
      </c>
      <c r="F386">
        <f t="shared" si="85"/>
        <v>-19098.593171027438</v>
      </c>
      <c r="G386">
        <f t="shared" si="86"/>
        <v>3696.605099091571</v>
      </c>
      <c r="H386">
        <f t="shared" si="87"/>
        <v>2673.8030439437862</v>
      </c>
      <c r="I386" s="2">
        <f t="shared" si="88"/>
        <v>4562.24856583164</v>
      </c>
      <c r="J386" s="46">
        <f t="shared" si="89"/>
        <v>434.49986341254618</v>
      </c>
      <c r="K386">
        <f t="shared" si="90"/>
        <v>11.345381419781496</v>
      </c>
      <c r="L386">
        <f t="shared" si="91"/>
        <v>3.3766016130302778E-2</v>
      </c>
      <c r="M386" s="46">
        <f t="shared" si="92"/>
        <v>11.345532159923533</v>
      </c>
      <c r="N386" s="8">
        <f t="shared" si="80"/>
        <v>-3.0239153689305566E-6</v>
      </c>
      <c r="O386" s="5">
        <f>SUM($N$41:N386)*0.1+$N$8</f>
        <v>-4.4501597308055921E-5</v>
      </c>
      <c r="P386" s="5">
        <f>SUM($O$41:O386)+0</f>
        <v>5.7019330056310652E-3</v>
      </c>
      <c r="Q386" s="8">
        <f t="shared" si="81"/>
        <v>-2.1872377225421971E-6</v>
      </c>
      <c r="R386" s="5">
        <f>SUM($Q$41:Q386)*0.1+$T$8</f>
        <v>-4.7673689218438237E-5</v>
      </c>
      <c r="S386" s="5">
        <f>SUM($R$41:R386)+0</f>
        <v>5.7540689075126373E-3</v>
      </c>
      <c r="T386">
        <f t="shared" si="93"/>
        <v>6.5216353828350483E-5</v>
      </c>
      <c r="U386">
        <f t="shared" si="94"/>
        <v>8.1007005248378717E-3</v>
      </c>
      <c r="W386" s="1"/>
    </row>
    <row r="387" spans="2:23" x14ac:dyDescent="0.2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-352.05762848491884</v>
      </c>
      <c r="F387">
        <f t="shared" si="85"/>
        <v>-19098.593171027438</v>
      </c>
      <c r="G387">
        <f t="shared" si="86"/>
        <v>3661.3993362430783</v>
      </c>
      <c r="H387">
        <f t="shared" si="87"/>
        <v>2648.3382530490835</v>
      </c>
      <c r="I387" s="2">
        <f t="shared" si="88"/>
        <v>4518.7985794903852</v>
      </c>
      <c r="J387" s="46">
        <f t="shared" si="89"/>
        <v>434.49986341254618</v>
      </c>
      <c r="K387">
        <f t="shared" si="90"/>
        <v>11.237330168164528</v>
      </c>
      <c r="L387">
        <f t="shared" si="91"/>
        <v>3.3766016130302778E-2</v>
      </c>
      <c r="M387" s="46">
        <f t="shared" si="92"/>
        <v>11.237482357711469</v>
      </c>
      <c r="N387" s="8">
        <f t="shared" si="80"/>
        <v>-2.9951161749407406E-6</v>
      </c>
      <c r="O387" s="5">
        <f>SUM($N$41:N387)*0.1+$N$8</f>
        <v>-4.4801108925549997E-5</v>
      </c>
      <c r="P387" s="5">
        <f>SUM($O$41:O387)+0</f>
        <v>5.6571318967055155E-3</v>
      </c>
      <c r="Q387" s="8">
        <f t="shared" si="81"/>
        <v>-2.1664068870894143E-6</v>
      </c>
      <c r="R387" s="5">
        <f>SUM($Q$41:Q387)*0.1+$T$8</f>
        <v>-4.7890329907147178E-5</v>
      </c>
      <c r="S387" s="5">
        <f>SUM($R$41:R387)+0</f>
        <v>5.7061785776054905E-3</v>
      </c>
      <c r="T387">
        <f t="shared" si="93"/>
        <v>6.5579135855654516E-5</v>
      </c>
      <c r="U387">
        <f t="shared" si="94"/>
        <v>8.0351487389000303E-3</v>
      </c>
      <c r="W387" s="1"/>
    </row>
    <row r="388" spans="2:23" x14ac:dyDescent="0.2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-352.05762848491884</v>
      </c>
      <c r="F388">
        <f t="shared" si="85"/>
        <v>-19098.593171027438</v>
      </c>
      <c r="G388">
        <f t="shared" si="86"/>
        <v>3626.1935733945857</v>
      </c>
      <c r="H388">
        <f t="shared" si="87"/>
        <v>2622.873462154379</v>
      </c>
      <c r="I388" s="2">
        <f t="shared" si="88"/>
        <v>4475.3485931491296</v>
      </c>
      <c r="J388" s="46">
        <f t="shared" si="89"/>
        <v>434.49986341254618</v>
      </c>
      <c r="K388">
        <f t="shared" si="90"/>
        <v>11.129278916547555</v>
      </c>
      <c r="L388">
        <f t="shared" si="91"/>
        <v>3.3766016130302778E-2</v>
      </c>
      <c r="M388" s="46">
        <f t="shared" si="92"/>
        <v>11.129432583642611</v>
      </c>
      <c r="N388" s="8">
        <f t="shared" si="80"/>
        <v>-2.9663169809509246E-6</v>
      </c>
      <c r="O388" s="5">
        <f>SUM($N$41:N388)*0.1+$N$8</f>
        <v>-4.5097740623645087E-5</v>
      </c>
      <c r="P388" s="5">
        <f>SUM($O$41:O388)+0</f>
        <v>5.6120341560818706E-3</v>
      </c>
      <c r="Q388" s="8">
        <f t="shared" si="81"/>
        <v>-2.1455760516366299E-6</v>
      </c>
      <c r="R388" s="5">
        <f>SUM($Q$41:Q388)*0.1+$T$8</f>
        <v>-4.8104887512310834E-5</v>
      </c>
      <c r="S388" s="5">
        <f>SUM($R$41:R388)+0</f>
        <v>5.6580736900931792E-3</v>
      </c>
      <c r="T388">
        <f t="shared" si="93"/>
        <v>6.5938504774749388E-5</v>
      </c>
      <c r="U388">
        <f t="shared" si="94"/>
        <v>7.9692361774234173E-3</v>
      </c>
      <c r="W388" s="1"/>
    </row>
    <row r="389" spans="2:23" x14ac:dyDescent="0.2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-352.05762848491884</v>
      </c>
      <c r="F389">
        <f t="shared" si="85"/>
        <v>-19098.593171027438</v>
      </c>
      <c r="G389">
        <f t="shared" si="86"/>
        <v>3590.987810546093</v>
      </c>
      <c r="H389">
        <f t="shared" si="87"/>
        <v>2597.4086712596763</v>
      </c>
      <c r="I389" s="2">
        <f t="shared" si="88"/>
        <v>4431.8986068078748</v>
      </c>
      <c r="J389" s="46">
        <f t="shared" si="89"/>
        <v>434.49986341254618</v>
      </c>
      <c r="K389">
        <f t="shared" si="90"/>
        <v>11.021227664930587</v>
      </c>
      <c r="L389">
        <f t="shared" si="91"/>
        <v>3.3766016130302778E-2</v>
      </c>
      <c r="M389" s="46">
        <f t="shared" si="92"/>
        <v>11.021382838544682</v>
      </c>
      <c r="N389" s="8">
        <f t="shared" si="80"/>
        <v>-2.9375177869611086E-6</v>
      </c>
      <c r="O389" s="5">
        <f>SUM($N$41:N389)*0.1+$N$8</f>
        <v>-4.5391492402341204E-5</v>
      </c>
      <c r="P389" s="5">
        <f>SUM($O$41:O389)+0</f>
        <v>5.5666426636795299E-3</v>
      </c>
      <c r="Q389" s="8">
        <f t="shared" si="81"/>
        <v>-2.1247452161838471E-6</v>
      </c>
      <c r="R389" s="5">
        <f>SUM($Q$41:Q389)*0.1+$T$8</f>
        <v>-4.8317362033929235E-5</v>
      </c>
      <c r="S389" s="5">
        <f>SUM($R$41:R389)+0</f>
        <v>5.6097563280592504E-3</v>
      </c>
      <c r="T389">
        <f t="shared" si="93"/>
        <v>6.6294457207443711E-5</v>
      </c>
      <c r="U389">
        <f t="shared" si="94"/>
        <v>7.902966316852042E-3</v>
      </c>
      <c r="W389" s="1"/>
    </row>
    <row r="390" spans="2:23" x14ac:dyDescent="0.2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-352.05762848491884</v>
      </c>
      <c r="F390">
        <f t="shared" si="85"/>
        <v>-19098.593171027438</v>
      </c>
      <c r="G390">
        <f t="shared" si="86"/>
        <v>3555.7820476976012</v>
      </c>
      <c r="H390">
        <f t="shared" si="87"/>
        <v>2571.9438803649718</v>
      </c>
      <c r="I390" s="2">
        <f t="shared" si="88"/>
        <v>4388.44862046662</v>
      </c>
      <c r="J390" s="46">
        <f t="shared" si="89"/>
        <v>434.49986341254618</v>
      </c>
      <c r="K390">
        <f t="shared" si="90"/>
        <v>10.913176413313618</v>
      </c>
      <c r="L390">
        <f t="shared" si="91"/>
        <v>3.3766016130302778E-2</v>
      </c>
      <c r="M390" s="46">
        <f t="shared" si="92"/>
        <v>10.913333123278177</v>
      </c>
      <c r="N390" s="8">
        <f t="shared" si="80"/>
        <v>-2.9087185929712934E-6</v>
      </c>
      <c r="O390" s="5">
        <f>SUM($N$41:N390)*0.1+$N$8</f>
        <v>-4.5682364261638336E-5</v>
      </c>
      <c r="P390" s="5">
        <f>SUM($O$41:O390)+0</f>
        <v>5.5209602994178916E-3</v>
      </c>
      <c r="Q390" s="8">
        <f t="shared" si="81"/>
        <v>-2.1039143807310627E-6</v>
      </c>
      <c r="R390" s="5">
        <f>SUM($Q$41:Q390)*0.1+$T$8</f>
        <v>-4.8527753472002338E-5</v>
      </c>
      <c r="S390" s="5">
        <f>SUM($R$41:R390)+0</f>
        <v>5.5612285745872481E-3</v>
      </c>
      <c r="T390">
        <f t="shared" si="93"/>
        <v>6.6646989891310521E-5</v>
      </c>
      <c r="U390">
        <f t="shared" si="94"/>
        <v>7.8363426345811477E-3</v>
      </c>
      <c r="W390" s="1"/>
    </row>
    <row r="391" spans="2:23" x14ac:dyDescent="0.2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-352.05762848491884</v>
      </c>
      <c r="F391">
        <f t="shared" si="85"/>
        <v>-19098.593171027438</v>
      </c>
      <c r="G391">
        <f t="shared" si="86"/>
        <v>3520.5762848491086</v>
      </c>
      <c r="H391">
        <f t="shared" si="87"/>
        <v>2546.4790894702674</v>
      </c>
      <c r="I391" s="2">
        <f t="shared" si="88"/>
        <v>4344.9986341253634</v>
      </c>
      <c r="J391" s="46">
        <f t="shared" si="89"/>
        <v>434.49986341254618</v>
      </c>
      <c r="K391">
        <f t="shared" si="90"/>
        <v>10.805125161696644</v>
      </c>
      <c r="L391">
        <f t="shared" si="91"/>
        <v>3.3766016130302778E-2</v>
      </c>
      <c r="M391" s="46">
        <f t="shared" si="92"/>
        <v>10.805283438738007</v>
      </c>
      <c r="N391" s="8">
        <f t="shared" si="80"/>
        <v>-2.879919398981477E-6</v>
      </c>
      <c r="O391" s="5">
        <f>SUM($N$41:N391)*0.1+$N$8</f>
        <v>-4.5970356201536483E-5</v>
      </c>
      <c r="P391" s="5">
        <f>SUM($O$41:O391)+0</f>
        <v>5.4749899432163553E-3</v>
      </c>
      <c r="Q391" s="8">
        <f t="shared" si="81"/>
        <v>-2.0830835452782786E-6</v>
      </c>
      <c r="R391" s="5">
        <f>SUM($Q$41:Q391)*0.1+$T$8</f>
        <v>-4.8736061826530172E-5</v>
      </c>
      <c r="S391" s="5">
        <f>SUM($R$41:R391)+0</f>
        <v>5.5124925127607183E-3</v>
      </c>
      <c r="T391">
        <f t="shared" si="93"/>
        <v>6.699609967494761E-5</v>
      </c>
      <c r="U391">
        <f t="shared" si="94"/>
        <v>7.7693686089387731E-3</v>
      </c>
      <c r="W391" s="1"/>
    </row>
    <row r="392" spans="2:23" x14ac:dyDescent="0.2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-352.05762848491884</v>
      </c>
      <c r="F392">
        <f t="shared" si="85"/>
        <v>-19098.593171027438</v>
      </c>
      <c r="G392">
        <f t="shared" si="86"/>
        <v>3485.3705220006159</v>
      </c>
      <c r="H392">
        <f t="shared" si="87"/>
        <v>2521.0142985755647</v>
      </c>
      <c r="I392" s="2">
        <f t="shared" si="88"/>
        <v>4301.5486477841087</v>
      </c>
      <c r="J392" s="46">
        <f t="shared" si="89"/>
        <v>434.49986341254618</v>
      </c>
      <c r="K392">
        <f t="shared" si="90"/>
        <v>10.697073910079675</v>
      </c>
      <c r="L392">
        <f t="shared" si="91"/>
        <v>3.3766016130302778E-2</v>
      </c>
      <c r="M392" s="46">
        <f t="shared" si="92"/>
        <v>10.697233785855257</v>
      </c>
      <c r="N392" s="8">
        <f t="shared" si="80"/>
        <v>-2.851120204991661E-6</v>
      </c>
      <c r="O392" s="5">
        <f>SUM($N$41:N392)*0.1+$N$8</f>
        <v>-4.6255468222035644E-5</v>
      </c>
      <c r="P392" s="5">
        <f>SUM($O$41:O392)+0</f>
        <v>5.4287344749943192E-3</v>
      </c>
      <c r="Q392" s="8">
        <f t="shared" si="81"/>
        <v>-2.0622527098254959E-6</v>
      </c>
      <c r="R392" s="5">
        <f>SUM($Q$41:Q392)*0.1+$T$8</f>
        <v>-4.8942287097512722E-5</v>
      </c>
      <c r="S392" s="5">
        <f>SUM($R$41:R392)+0</f>
        <v>5.4635502256632053E-3</v>
      </c>
      <c r="T392">
        <f t="shared" si="93"/>
        <v>6.7341783513470363E-5</v>
      </c>
      <c r="U392">
        <f t="shared" si="94"/>
        <v>7.7020477191676959E-3</v>
      </c>
      <c r="W392" s="1"/>
    </row>
    <row r="393" spans="2:23" x14ac:dyDescent="0.2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-352.05762848491884</v>
      </c>
      <c r="F393">
        <f t="shared" si="85"/>
        <v>-19098.593171027438</v>
      </c>
      <c r="G393">
        <f t="shared" si="86"/>
        <v>3450.1647591521232</v>
      </c>
      <c r="H393">
        <f t="shared" si="87"/>
        <v>2495.549507680862</v>
      </c>
      <c r="I393" s="2">
        <f t="shared" si="88"/>
        <v>4258.0986614428539</v>
      </c>
      <c r="J393" s="46">
        <f t="shared" si="89"/>
        <v>434.49986341254618</v>
      </c>
      <c r="K393">
        <f t="shared" si="90"/>
        <v>10.589022658462705</v>
      </c>
      <c r="L393">
        <f t="shared" si="91"/>
        <v>3.3766016130302778E-2</v>
      </c>
      <c r="M393" s="46">
        <f t="shared" si="92"/>
        <v>10.589184165598995</v>
      </c>
      <c r="N393" s="8">
        <f t="shared" si="80"/>
        <v>-2.822321011001845E-6</v>
      </c>
      <c r="O393" s="5">
        <f>SUM($N$41:N393)*0.1+$N$8</f>
        <v>-4.6537700323135832E-5</v>
      </c>
      <c r="P393" s="5">
        <f>SUM($O$41:O393)+0</f>
        <v>5.3821967746711837E-3</v>
      </c>
      <c r="Q393" s="8">
        <f t="shared" si="81"/>
        <v>-2.0414218743727131E-6</v>
      </c>
      <c r="R393" s="5">
        <f>SUM($Q$41:Q393)*0.1+$T$8</f>
        <v>-4.9146429284949975E-5</v>
      </c>
      <c r="S393" s="5">
        <f>SUM($R$41:R393)+0</f>
        <v>5.4144037963782549E-3</v>
      </c>
      <c r="T393">
        <f t="shared" si="93"/>
        <v>6.7684038464224235E-5</v>
      </c>
      <c r="U393">
        <f t="shared" si="94"/>
        <v>7.634383445407766E-3</v>
      </c>
      <c r="W393" s="1"/>
    </row>
    <row r="394" spans="2:23" x14ac:dyDescent="0.2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-352.05762848491884</v>
      </c>
      <c r="F394">
        <f t="shared" si="85"/>
        <v>-19098.593171027438</v>
      </c>
      <c r="G394">
        <f t="shared" si="86"/>
        <v>3414.9589963036306</v>
      </c>
      <c r="H394">
        <f t="shared" si="87"/>
        <v>2470.0847167861575</v>
      </c>
      <c r="I394" s="2">
        <f t="shared" si="88"/>
        <v>4214.6486751015973</v>
      </c>
      <c r="J394" s="46">
        <f t="shared" si="89"/>
        <v>434.49986341254618</v>
      </c>
      <c r="K394">
        <f t="shared" si="90"/>
        <v>10.480971406845731</v>
      </c>
      <c r="L394">
        <f t="shared" si="91"/>
        <v>3.3766016130302778E-2</v>
      </c>
      <c r="M394" s="46">
        <f t="shared" si="92"/>
        <v>10.481134578978256</v>
      </c>
      <c r="N394" s="8">
        <f t="shared" si="80"/>
        <v>-2.793521817012029E-6</v>
      </c>
      <c r="O394" s="5">
        <f>SUM($N$41:N394)*0.1+$N$8</f>
        <v>-4.6817052504837022E-5</v>
      </c>
      <c r="P394" s="5">
        <f>SUM($O$41:O394)+0</f>
        <v>5.335379722166347E-3</v>
      </c>
      <c r="Q394" s="8">
        <f t="shared" si="81"/>
        <v>-2.0205910389199287E-6</v>
      </c>
      <c r="R394" s="5">
        <f>SUM($Q$41:Q394)*0.1+$T$8</f>
        <v>-4.9348488388841971E-5</v>
      </c>
      <c r="S394" s="5">
        <f>SUM($R$41:R394)+0</f>
        <v>5.3650553079894131E-3</v>
      </c>
      <c r="T394">
        <f t="shared" si="93"/>
        <v>6.8022861682704417E-5</v>
      </c>
      <c r="U394">
        <f t="shared" si="94"/>
        <v>7.5663792686785948E-3</v>
      </c>
      <c r="W394" s="1"/>
    </row>
    <row r="395" spans="2:23" x14ac:dyDescent="0.2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-352.05762848491884</v>
      </c>
      <c r="F395">
        <f t="shared" si="85"/>
        <v>-19098.593171027438</v>
      </c>
      <c r="G395">
        <f t="shared" si="86"/>
        <v>3379.7532334551397</v>
      </c>
      <c r="H395">
        <f t="shared" si="87"/>
        <v>2444.619925891453</v>
      </c>
      <c r="I395" s="2">
        <f t="shared" si="88"/>
        <v>4171.1986887603425</v>
      </c>
      <c r="J395" s="46">
        <f t="shared" si="89"/>
        <v>434.49986341254618</v>
      </c>
      <c r="K395">
        <f t="shared" si="90"/>
        <v>10.372920155228762</v>
      </c>
      <c r="L395">
        <f t="shared" si="91"/>
        <v>3.3766016130302778E-2</v>
      </c>
      <c r="M395" s="46">
        <f t="shared" si="92"/>
        <v>10.373085027044125</v>
      </c>
      <c r="N395" s="8">
        <f t="shared" si="80"/>
        <v>-2.7647226230222143E-6</v>
      </c>
      <c r="O395" s="5">
        <f>SUM($N$41:N395)*0.1+$N$8</f>
        <v>-4.7093524767139253E-5</v>
      </c>
      <c r="P395" s="5">
        <f>SUM($O$41:O395)+0</f>
        <v>5.2882861973992078E-3</v>
      </c>
      <c r="Q395" s="8">
        <f t="shared" si="81"/>
        <v>-1.9997602034671442E-6</v>
      </c>
      <c r="R395" s="5">
        <f>SUM($Q$41:Q395)*0.1+$T$8</f>
        <v>-4.9548464409188698E-5</v>
      </c>
      <c r="S395" s="5">
        <f>SUM($R$41:R395)+0</f>
        <v>5.3155068435802241E-3</v>
      </c>
      <c r="T395">
        <f t="shared" si="93"/>
        <v>6.8358250418671461E-5</v>
      </c>
      <c r="U395">
        <f t="shared" si="94"/>
        <v>7.4980386708626123E-3</v>
      </c>
      <c r="W395" s="1"/>
    </row>
    <row r="396" spans="2:23" x14ac:dyDescent="0.2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-352.05762848491884</v>
      </c>
      <c r="F396">
        <f t="shared" si="85"/>
        <v>-19098.593171027438</v>
      </c>
      <c r="G396">
        <f t="shared" si="86"/>
        <v>3344.547470606647</v>
      </c>
      <c r="H396">
        <f t="shared" si="87"/>
        <v>2419.1551349967503</v>
      </c>
      <c r="I396" s="2">
        <f t="shared" si="88"/>
        <v>4127.7487024190877</v>
      </c>
      <c r="J396" s="46">
        <f t="shared" si="89"/>
        <v>434.49986341254618</v>
      </c>
      <c r="K396">
        <f t="shared" si="90"/>
        <v>10.264868903611793</v>
      </c>
      <c r="L396">
        <f t="shared" si="91"/>
        <v>3.3766016130302778E-2</v>
      </c>
      <c r="M396" s="46">
        <f t="shared" si="92"/>
        <v>10.265035510891927</v>
      </c>
      <c r="N396" s="8">
        <f t="shared" si="80"/>
        <v>-2.7359234290323983E-6</v>
      </c>
      <c r="O396" s="5">
        <f>SUM($N$41:N396)*0.1+$N$8</f>
        <v>-4.7367117110042484E-5</v>
      </c>
      <c r="P396" s="5">
        <f>SUM($O$41:O396)+0</f>
        <v>5.2409190802891652E-3</v>
      </c>
      <c r="Q396" s="8">
        <f t="shared" si="81"/>
        <v>-1.9789293680143615E-6</v>
      </c>
      <c r="R396" s="5">
        <f>SUM($Q$41:Q396)*0.1+$T$8</f>
        <v>-4.9746357345990127E-5</v>
      </c>
      <c r="S396" s="5">
        <f>SUM($R$41:R396)+0</f>
        <v>5.2657604862342338E-3</v>
      </c>
      <c r="T396">
        <f t="shared" si="93"/>
        <v>6.869020201245171E-5</v>
      </c>
      <c r="U396">
        <f t="shared" si="94"/>
        <v>7.4293651346884829E-3</v>
      </c>
      <c r="W396" s="1"/>
    </row>
    <row r="397" spans="2:23" x14ac:dyDescent="0.2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-352.05762848491884</v>
      </c>
      <c r="F397">
        <f t="shared" si="85"/>
        <v>-19098.593171027438</v>
      </c>
      <c r="G397">
        <f t="shared" si="86"/>
        <v>3309.3417077581544</v>
      </c>
      <c r="H397">
        <f t="shared" si="87"/>
        <v>2393.6903441020477</v>
      </c>
      <c r="I397" s="2">
        <f t="shared" si="88"/>
        <v>4084.298716077833</v>
      </c>
      <c r="J397" s="46">
        <f t="shared" si="89"/>
        <v>434.49986341254618</v>
      </c>
      <c r="K397">
        <f t="shared" si="90"/>
        <v>10.156817651994825</v>
      </c>
      <c r="L397">
        <f t="shared" si="91"/>
        <v>3.3766016130302778E-2</v>
      </c>
      <c r="M397" s="46">
        <f t="shared" si="92"/>
        <v>10.156986031663605</v>
      </c>
      <c r="N397" s="8">
        <f t="shared" si="80"/>
        <v>-2.7071242350425823E-6</v>
      </c>
      <c r="O397" s="5">
        <f>SUM($N$41:N397)*0.1+$N$8</f>
        <v>-4.7637829533546744E-5</v>
      </c>
      <c r="P397" s="5">
        <f>SUM($O$41:O397)+0</f>
        <v>5.1932812507556186E-3</v>
      </c>
      <c r="Q397" s="8">
        <f t="shared" si="81"/>
        <v>-1.9580985325615787E-6</v>
      </c>
      <c r="R397" s="5">
        <f>SUM($Q$41:Q397)*0.1+$T$8</f>
        <v>-4.9942167199246273E-5</v>
      </c>
      <c r="S397" s="5">
        <f>SUM($R$41:R397)+0</f>
        <v>5.2158183190349873E-3</v>
      </c>
      <c r="T397">
        <f t="shared" si="93"/>
        <v>6.9018713891413021E-5</v>
      </c>
      <c r="U397">
        <f t="shared" si="94"/>
        <v>7.3603621437148591E-3</v>
      </c>
      <c r="W397" s="1"/>
    </row>
    <row r="398" spans="2:23" x14ac:dyDescent="0.2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-352.05762848491884</v>
      </c>
      <c r="F398">
        <f t="shared" si="85"/>
        <v>-19098.593171027438</v>
      </c>
      <c r="G398">
        <f t="shared" si="86"/>
        <v>3274.1359449096617</v>
      </c>
      <c r="H398">
        <f t="shared" si="87"/>
        <v>2368.2255532073432</v>
      </c>
      <c r="I398" s="2">
        <f t="shared" si="88"/>
        <v>4040.8487297365768</v>
      </c>
      <c r="J398" s="46">
        <f t="shared" si="89"/>
        <v>434.49986341254618</v>
      </c>
      <c r="K398">
        <f t="shared" si="90"/>
        <v>10.048766400377851</v>
      </c>
      <c r="L398">
        <f t="shared" si="91"/>
        <v>3.3766016130302778E-2</v>
      </c>
      <c r="M398" s="46">
        <f t="shared" si="92"/>
        <v>10.048936590550204</v>
      </c>
      <c r="N398" s="8">
        <f t="shared" si="80"/>
        <v>-2.6783250410527663E-6</v>
      </c>
      <c r="O398" s="5">
        <f>SUM($N$41:N398)*0.1+$N$8</f>
        <v>-4.7905662037652031E-5</v>
      </c>
      <c r="P398" s="5">
        <f>SUM($O$41:O398)+0</f>
        <v>5.1453755887179665E-3</v>
      </c>
      <c r="Q398" s="8">
        <f t="shared" si="81"/>
        <v>-1.9372676971087947E-6</v>
      </c>
      <c r="R398" s="5">
        <f>SUM($Q$41:Q398)*0.1+$T$8</f>
        <v>-5.0135893968957163E-5</v>
      </c>
      <c r="S398" s="5">
        <f>SUM($R$41:R398)+0</f>
        <v>5.1656824250660306E-3</v>
      </c>
      <c r="T398">
        <f t="shared" si="93"/>
        <v>6.9343783566605673E-5</v>
      </c>
      <c r="U398">
        <f t="shared" si="94"/>
        <v>7.2910331823144809E-3</v>
      </c>
      <c r="W398" s="1"/>
    </row>
    <row r="399" spans="2:23" x14ac:dyDescent="0.2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-352.05762848491884</v>
      </c>
      <c r="F399">
        <f t="shared" si="85"/>
        <v>-19098.593171027438</v>
      </c>
      <c r="G399">
        <f t="shared" si="86"/>
        <v>3238.9301820611699</v>
      </c>
      <c r="H399">
        <f t="shared" si="87"/>
        <v>2342.7607623126387</v>
      </c>
      <c r="I399" s="2">
        <f t="shared" si="88"/>
        <v>3997.3987433953221</v>
      </c>
      <c r="J399" s="46">
        <f t="shared" si="89"/>
        <v>434.49986341254618</v>
      </c>
      <c r="K399">
        <f t="shared" si="90"/>
        <v>9.9407151487608818</v>
      </c>
      <c r="L399">
        <f t="shared" si="91"/>
        <v>3.3766016130302778E-2</v>
      </c>
      <c r="M399" s="46">
        <f t="shared" si="92"/>
        <v>9.9408871887945693</v>
      </c>
      <c r="N399" s="8">
        <f t="shared" si="80"/>
        <v>-2.6495258470629507E-6</v>
      </c>
      <c r="O399" s="5">
        <f>SUM($N$41:N399)*0.1+$N$8</f>
        <v>-4.8170614622358319E-5</v>
      </c>
      <c r="P399" s="5">
        <f>SUM($O$41:O399)+0</f>
        <v>5.0972049740956081E-3</v>
      </c>
      <c r="Q399" s="8">
        <f t="shared" si="81"/>
        <v>-1.9164368616560103E-6</v>
      </c>
      <c r="R399" s="5">
        <f>SUM($Q$41:Q399)*0.1+$T$8</f>
        <v>-5.0327537655122769E-5</v>
      </c>
      <c r="S399" s="5">
        <f>SUM($R$41:R399)+0</f>
        <v>5.1153548874109077E-3</v>
      </c>
      <c r="T399">
        <f t="shared" si="93"/>
        <v>6.9665408629559922E-5</v>
      </c>
      <c r="U399">
        <f t="shared" si="94"/>
        <v>7.2213817356586042E-3</v>
      </c>
      <c r="W399" s="1"/>
    </row>
    <row r="400" spans="2:23" x14ac:dyDescent="0.2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-352.05762848491884</v>
      </c>
      <c r="F400">
        <f t="shared" si="85"/>
        <v>-19098.593171027438</v>
      </c>
      <c r="G400">
        <f t="shared" si="86"/>
        <v>3203.7244192126773</v>
      </c>
      <c r="H400">
        <f t="shared" si="87"/>
        <v>2317.295971417936</v>
      </c>
      <c r="I400" s="2">
        <f t="shared" si="88"/>
        <v>3953.9487570540673</v>
      </c>
      <c r="J400" s="46">
        <f t="shared" si="89"/>
        <v>434.49986341254618</v>
      </c>
      <c r="K400">
        <f t="shared" si="90"/>
        <v>9.8326638971439131</v>
      </c>
      <c r="L400">
        <f t="shared" si="91"/>
        <v>3.3766016130302778E-2</v>
      </c>
      <c r="M400" s="46">
        <f t="shared" si="92"/>
        <v>9.8328378276941617</v>
      </c>
      <c r="N400" s="8">
        <f t="shared" si="80"/>
        <v>-2.6207266530731347E-6</v>
      </c>
      <c r="O400" s="5">
        <f>SUM($N$41:N400)*0.1+$N$8</f>
        <v>-4.8432687287665636E-5</v>
      </c>
      <c r="P400" s="5">
        <f>SUM($O$41:O400)+0</f>
        <v>5.0487722868079428E-3</v>
      </c>
      <c r="Q400" s="8">
        <f t="shared" si="81"/>
        <v>-1.8956060262032275E-6</v>
      </c>
      <c r="R400" s="5">
        <f>SUM($Q$41:Q400)*0.1+$T$8</f>
        <v>-5.0517098257743079E-5</v>
      </c>
      <c r="S400" s="5">
        <f>SUM($R$41:R400)+0</f>
        <v>5.0648377891531647E-3</v>
      </c>
      <c r="T400">
        <f t="shared" si="93"/>
        <v>6.9983586749231976E-5</v>
      </c>
      <c r="U400">
        <f t="shared" si="94"/>
        <v>7.1514112897017625E-3</v>
      </c>
      <c r="W400" s="1"/>
    </row>
    <row r="401" spans="2:23" x14ac:dyDescent="0.2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-352.05762848491884</v>
      </c>
      <c r="F401">
        <f t="shared" si="85"/>
        <v>-19098.593171027438</v>
      </c>
      <c r="G401">
        <f t="shared" si="86"/>
        <v>3168.5186563641846</v>
      </c>
      <c r="H401">
        <f t="shared" si="87"/>
        <v>2291.8311805232333</v>
      </c>
      <c r="I401" s="2">
        <f t="shared" si="88"/>
        <v>3910.4987707128121</v>
      </c>
      <c r="J401" s="46">
        <f t="shared" si="89"/>
        <v>434.49986341254618</v>
      </c>
      <c r="K401">
        <f t="shared" si="90"/>
        <v>9.7246126455269426</v>
      </c>
      <c r="L401">
        <f t="shared" si="91"/>
        <v>3.3766016130302778E-2</v>
      </c>
      <c r="M401" s="46">
        <f t="shared" si="92"/>
        <v>9.7247885086041048</v>
      </c>
      <c r="N401" s="8">
        <f t="shared" si="80"/>
        <v>-2.5919274590833187E-6</v>
      </c>
      <c r="O401" s="5">
        <f>SUM($N$41:N401)*0.1+$N$8</f>
        <v>-4.8691880033573966E-5</v>
      </c>
      <c r="P401" s="5">
        <f>SUM($O$41:O401)+0</f>
        <v>5.000080406774369E-3</v>
      </c>
      <c r="Q401" s="8">
        <f t="shared" si="81"/>
        <v>-1.8747751907504448E-6</v>
      </c>
      <c r="R401" s="5">
        <f>SUM($Q$41:Q401)*0.1+$T$8</f>
        <v>-5.0704575776818118E-5</v>
      </c>
      <c r="S401" s="5">
        <f>SUM($R$41:R401)+0</f>
        <v>5.0141332133763466E-3</v>
      </c>
      <c r="T401">
        <f t="shared" si="93"/>
        <v>7.0298315669090175E-5</v>
      </c>
      <c r="U401">
        <f t="shared" si="94"/>
        <v>7.0811253311668437E-3</v>
      </c>
      <c r="W401" s="1"/>
    </row>
    <row r="402" spans="2:23" x14ac:dyDescent="0.2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-352.05762848491884</v>
      </c>
      <c r="F402">
        <f t="shared" si="85"/>
        <v>-19098.593171027438</v>
      </c>
      <c r="G402">
        <f t="shared" si="86"/>
        <v>3133.3128935156919</v>
      </c>
      <c r="H402">
        <f t="shared" si="87"/>
        <v>2266.3663896285289</v>
      </c>
      <c r="I402" s="2">
        <f t="shared" si="88"/>
        <v>3867.0487843715564</v>
      </c>
      <c r="J402" s="46">
        <f t="shared" si="89"/>
        <v>434.49986341254618</v>
      </c>
      <c r="K402">
        <f t="shared" si="90"/>
        <v>9.6165613939099703</v>
      </c>
      <c r="L402">
        <f t="shared" si="91"/>
        <v>3.3766016130302778E-2</v>
      </c>
      <c r="M402" s="46">
        <f t="shared" si="92"/>
        <v>9.6167392329404251</v>
      </c>
      <c r="N402" s="8">
        <f t="shared" si="80"/>
        <v>-2.5631282650935027E-6</v>
      </c>
      <c r="O402" s="5">
        <f>SUM($N$41:N402)*0.1+$N$8</f>
        <v>-4.8948192860083324E-5</v>
      </c>
      <c r="P402" s="5">
        <f>SUM($O$41:O402)+0</f>
        <v>4.951132213914286E-3</v>
      </c>
      <c r="Q402" s="8">
        <f t="shared" si="81"/>
        <v>-1.8539443552976605E-6</v>
      </c>
      <c r="R402" s="5">
        <f>SUM($Q$41:Q402)*0.1+$T$8</f>
        <v>-5.0889970212347901E-5</v>
      </c>
      <c r="S402" s="5">
        <f>SUM($R$41:R402)+0</f>
        <v>4.9632432431639985E-3</v>
      </c>
      <c r="T402">
        <f t="shared" si="93"/>
        <v>7.0609593204334274E-5</v>
      </c>
      <c r="U402">
        <f t="shared" si="94"/>
        <v>7.0105273475304887E-3</v>
      </c>
      <c r="W402" s="1"/>
    </row>
    <row r="403" spans="2:23" x14ac:dyDescent="0.2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-352.05762848491884</v>
      </c>
      <c r="F403">
        <f t="shared" si="85"/>
        <v>-19098.593171027438</v>
      </c>
      <c r="G403">
        <f t="shared" si="86"/>
        <v>3098.1071306672002</v>
      </c>
      <c r="H403">
        <f t="shared" si="87"/>
        <v>2240.9015987338244</v>
      </c>
      <c r="I403" s="2">
        <f t="shared" si="88"/>
        <v>3823.5987980303012</v>
      </c>
      <c r="J403" s="46">
        <f t="shared" si="89"/>
        <v>434.49986341254618</v>
      </c>
      <c r="K403">
        <f t="shared" si="90"/>
        <v>9.5085101422929998</v>
      </c>
      <c r="L403">
        <f t="shared" si="91"/>
        <v>3.3766016130302778E-2</v>
      </c>
      <c r="M403" s="46">
        <f t="shared" si="92"/>
        <v>9.508690002183517</v>
      </c>
      <c r="N403" s="8">
        <f t="shared" si="80"/>
        <v>-2.5343290711036876E-6</v>
      </c>
      <c r="O403" s="5">
        <f>SUM($N$41:N403)*0.1+$N$8</f>
        <v>-4.9201625767193683E-5</v>
      </c>
      <c r="P403" s="5">
        <f>SUM($O$41:O403)+0</f>
        <v>4.9019305881470923E-3</v>
      </c>
      <c r="Q403" s="8">
        <f t="shared" si="81"/>
        <v>-1.8331135198448761E-6</v>
      </c>
      <c r="R403" s="5">
        <f>SUM($Q$41:Q403)*0.1+$T$8</f>
        <v>-5.1073281564332387E-5</v>
      </c>
      <c r="S403" s="5">
        <f>SUM($R$41:R403)+0</f>
        <v>4.9121699615996663E-3</v>
      </c>
      <c r="T403">
        <f t="shared" si="93"/>
        <v>7.0917417239240688E-5</v>
      </c>
      <c r="U403">
        <f t="shared" si="94"/>
        <v>6.9396208270087901E-3</v>
      </c>
      <c r="W403" s="1"/>
    </row>
    <row r="404" spans="2:23" x14ac:dyDescent="0.2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-352.05762848491884</v>
      </c>
      <c r="F404">
        <f t="shared" si="85"/>
        <v>-19098.593171027438</v>
      </c>
      <c r="G404">
        <f t="shared" si="86"/>
        <v>3062.9013678187075</v>
      </c>
      <c r="H404">
        <f t="shared" si="87"/>
        <v>2215.4368078391217</v>
      </c>
      <c r="I404" s="2">
        <f t="shared" si="88"/>
        <v>3780.1488116890459</v>
      </c>
      <c r="J404" s="46">
        <f t="shared" si="89"/>
        <v>434.49986341254618</v>
      </c>
      <c r="K404">
        <f t="shared" si="90"/>
        <v>9.4004588906760294</v>
      </c>
      <c r="L404">
        <f t="shared" si="91"/>
        <v>3.3766016130302778E-2</v>
      </c>
      <c r="M404" s="46">
        <f t="shared" si="92"/>
        <v>9.400640817881829</v>
      </c>
      <c r="N404" s="8">
        <f t="shared" si="80"/>
        <v>-2.5055298771138711E-6</v>
      </c>
      <c r="O404" s="5">
        <f>SUM($N$41:N404)*0.1+$N$8</f>
        <v>-4.945217875490507E-5</v>
      </c>
      <c r="P404" s="5">
        <f>SUM($O$41:O404)+0</f>
        <v>4.8524784093921872E-3</v>
      </c>
      <c r="Q404" s="8">
        <f t="shared" si="81"/>
        <v>-1.8122826843920933E-6</v>
      </c>
      <c r="R404" s="5">
        <f>SUM($Q$41:Q404)*0.1+$T$8</f>
        <v>-5.1254509832771589E-5</v>
      </c>
      <c r="S404" s="5">
        <f>SUM($R$41:R404)+0</f>
        <v>4.8609154517668951E-3</v>
      </c>
      <c r="T404">
        <f t="shared" si="93"/>
        <v>7.1221785724627574E-5</v>
      </c>
      <c r="U404">
        <f t="shared" si="94"/>
        <v>6.8684092585433116E-3</v>
      </c>
      <c r="W404" s="1"/>
    </row>
    <row r="405" spans="2:23" x14ac:dyDescent="0.2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-352.05762848491884</v>
      </c>
      <c r="F405">
        <f t="shared" si="85"/>
        <v>-19098.593171027438</v>
      </c>
      <c r="G405">
        <f t="shared" si="86"/>
        <v>3027.6956049702148</v>
      </c>
      <c r="H405">
        <f t="shared" si="87"/>
        <v>2189.9720169444172</v>
      </c>
      <c r="I405" s="2">
        <f t="shared" si="88"/>
        <v>3736.6988253477903</v>
      </c>
      <c r="J405" s="46">
        <f t="shared" si="89"/>
        <v>434.49986341254618</v>
      </c>
      <c r="K405">
        <f t="shared" si="90"/>
        <v>9.2924076390590589</v>
      </c>
      <c r="L405">
        <f t="shared" si="91"/>
        <v>3.3766016130302778E-2</v>
      </c>
      <c r="M405" s="46">
        <f t="shared" si="92"/>
        <v>9.2925916816558267</v>
      </c>
      <c r="N405" s="8">
        <f t="shared" si="80"/>
        <v>-2.4767306831240551E-6</v>
      </c>
      <c r="O405" s="5">
        <f>SUM($N$41:N405)*0.1+$N$8</f>
        <v>-4.9699851823217485E-5</v>
      </c>
      <c r="P405" s="5">
        <f>SUM($O$41:O405)+0</f>
        <v>4.8027785575689699E-3</v>
      </c>
      <c r="Q405" s="8">
        <f t="shared" si="81"/>
        <v>-1.7914518489393091E-6</v>
      </c>
      <c r="R405" s="5">
        <f>SUM($Q$41:Q405)*0.1+$T$8</f>
        <v>-5.1433655017665521E-5</v>
      </c>
      <c r="S405" s="5">
        <f>SUM($R$41:R405)+0</f>
        <v>4.80948179674923E-3</v>
      </c>
      <c r="T405">
        <f t="shared" si="93"/>
        <v>7.1522696675433065E-5</v>
      </c>
      <c r="U405">
        <f t="shared" si="94"/>
        <v>6.7968961317873972E-3</v>
      </c>
      <c r="W405" s="1"/>
    </row>
    <row r="406" spans="2:23" x14ac:dyDescent="0.2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-352.05762848491884</v>
      </c>
      <c r="F406">
        <f t="shared" si="85"/>
        <v>-19098.593171027438</v>
      </c>
      <c r="G406">
        <f t="shared" si="86"/>
        <v>2992.4898421217222</v>
      </c>
      <c r="H406">
        <f t="shared" si="87"/>
        <v>2164.5072260497145</v>
      </c>
      <c r="I406" s="2">
        <f t="shared" si="88"/>
        <v>3693.248839006535</v>
      </c>
      <c r="J406" s="46">
        <f t="shared" si="89"/>
        <v>434.49986341254618</v>
      </c>
      <c r="K406">
        <f t="shared" si="90"/>
        <v>9.1843563874420884</v>
      </c>
      <c r="L406">
        <f t="shared" si="91"/>
        <v>3.3766016130302778E-2</v>
      </c>
      <c r="M406" s="46">
        <f t="shared" si="92"/>
        <v>9.1845425952022346</v>
      </c>
      <c r="N406" s="8">
        <f t="shared" si="80"/>
        <v>-2.4479314891342391E-6</v>
      </c>
      <c r="O406" s="5">
        <f>SUM($N$41:N406)*0.1+$N$8</f>
        <v>-4.9944644972130901E-5</v>
      </c>
      <c r="P406" s="5">
        <f>SUM($O$41:O406)+0</f>
        <v>4.752833912596839E-3</v>
      </c>
      <c r="Q406" s="8">
        <f t="shared" si="81"/>
        <v>-1.7706210134865263E-6</v>
      </c>
      <c r="R406" s="5">
        <f>SUM($Q$41:Q406)*0.1+$T$8</f>
        <v>-5.1610717119014184E-5</v>
      </c>
      <c r="S406" s="5">
        <f>SUM($R$41:R406)+0</f>
        <v>4.7578710796302159E-3</v>
      </c>
      <c r="T406">
        <f t="shared" si="93"/>
        <v>7.1820148168401214E-5</v>
      </c>
      <c r="U406">
        <f t="shared" si="94"/>
        <v>6.7250849370927776E-3</v>
      </c>
      <c r="W406" s="1"/>
    </row>
    <row r="407" spans="2:23" x14ac:dyDescent="0.2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-352.05762848491884</v>
      </c>
      <c r="F407">
        <f t="shared" si="85"/>
        <v>-19098.593171027438</v>
      </c>
      <c r="G407">
        <f t="shared" si="86"/>
        <v>2957.2840792732313</v>
      </c>
      <c r="H407">
        <f t="shared" si="87"/>
        <v>2139.0424351550118</v>
      </c>
      <c r="I407" s="2">
        <f t="shared" si="88"/>
        <v>3649.7988526652816</v>
      </c>
      <c r="J407" s="46">
        <f t="shared" si="89"/>
        <v>434.49986341254618</v>
      </c>
      <c r="K407">
        <f t="shared" si="90"/>
        <v>9.0763051358251214</v>
      </c>
      <c r="L407">
        <f t="shared" si="91"/>
        <v>3.3766016130302778E-2</v>
      </c>
      <c r="M407" s="46">
        <f t="shared" si="92"/>
        <v>9.0764935602985695</v>
      </c>
      <c r="N407" s="8">
        <f t="shared" si="80"/>
        <v>-2.4191322951444244E-6</v>
      </c>
      <c r="O407" s="5">
        <f>SUM($N$41:N407)*0.1+$N$8</f>
        <v>-5.0186558201645344E-5</v>
      </c>
      <c r="P407" s="5">
        <f>SUM($O$41:O407)+0</f>
        <v>4.7026473543951937E-3</v>
      </c>
      <c r="Q407" s="8">
        <f t="shared" si="81"/>
        <v>-1.7497901780337436E-6</v>
      </c>
      <c r="R407" s="5">
        <f>SUM($Q$41:Q407)*0.1+$T$8</f>
        <v>-5.1785696136817563E-5</v>
      </c>
      <c r="S407" s="5">
        <f>SUM($R$41:R407)+0</f>
        <v>4.7060853834933981E-3</v>
      </c>
      <c r="T407">
        <f t="shared" si="93"/>
        <v>7.2114138339870207E-5</v>
      </c>
      <c r="U407">
        <f t="shared" si="94"/>
        <v>6.6529791654964861E-3</v>
      </c>
      <c r="W407" s="1"/>
    </row>
    <row r="408" spans="2:23" x14ac:dyDescent="0.2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-352.05762848491884</v>
      </c>
      <c r="F408">
        <f t="shared" si="85"/>
        <v>-19098.593171027438</v>
      </c>
      <c r="G408">
        <f t="shared" si="86"/>
        <v>2922.0783164247387</v>
      </c>
      <c r="H408">
        <f t="shared" si="87"/>
        <v>2113.5776442603074</v>
      </c>
      <c r="I408" s="2">
        <f t="shared" si="88"/>
        <v>3606.3488663240255</v>
      </c>
      <c r="J408" s="46">
        <f t="shared" si="89"/>
        <v>434.49986341254618</v>
      </c>
      <c r="K408">
        <f t="shared" si="90"/>
        <v>8.9682538842081492</v>
      </c>
      <c r="L408">
        <f t="shared" si="91"/>
        <v>3.3766016130302778E-2</v>
      </c>
      <c r="M408" s="46">
        <f t="shared" si="92"/>
        <v>8.9684445788079934</v>
      </c>
      <c r="N408" s="8">
        <f t="shared" si="80"/>
        <v>-2.3903331011546084E-6</v>
      </c>
      <c r="O408" s="5">
        <f>SUM($N$41:N408)*0.1+$N$8</f>
        <v>-5.0425591511760802E-5</v>
      </c>
      <c r="P408" s="5">
        <f>SUM($O$41:O408)+0</f>
        <v>4.6522217628834324E-3</v>
      </c>
      <c r="Q408" s="8">
        <f t="shared" si="81"/>
        <v>-1.7289593425809593E-6</v>
      </c>
      <c r="R408" s="5">
        <f>SUM($Q$41:Q408)*0.1+$T$8</f>
        <v>-5.1958592071075658E-5</v>
      </c>
      <c r="S408" s="5">
        <f>SUM($R$41:R408)+0</f>
        <v>4.6541267914223224E-3</v>
      </c>
      <c r="T408">
        <f t="shared" si="93"/>
        <v>7.2404665383657494E-5</v>
      </c>
      <c r="U408">
        <f t="shared" si="94"/>
        <v>6.5805823087080424E-3</v>
      </c>
      <c r="W408" s="1"/>
    </row>
    <row r="409" spans="2:23" x14ac:dyDescent="0.2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-352.05762848491884</v>
      </c>
      <c r="F409">
        <f t="shared" si="85"/>
        <v>-19098.593171027438</v>
      </c>
      <c r="G409">
        <f t="shared" si="86"/>
        <v>2886.872553576246</v>
      </c>
      <c r="H409">
        <f t="shared" si="87"/>
        <v>2088.1128533656029</v>
      </c>
      <c r="I409" s="2">
        <f t="shared" si="88"/>
        <v>3562.8988799827694</v>
      </c>
      <c r="J409" s="46">
        <f t="shared" si="89"/>
        <v>434.49986341254618</v>
      </c>
      <c r="K409">
        <f t="shared" si="90"/>
        <v>8.8602026325911769</v>
      </c>
      <c r="L409">
        <f t="shared" si="91"/>
        <v>3.3766016130302778E-2</v>
      </c>
      <c r="M409" s="46">
        <f t="shared" si="92"/>
        <v>8.8603956526845664</v>
      </c>
      <c r="N409" s="8">
        <f t="shared" si="80"/>
        <v>-2.3615339071647924E-6</v>
      </c>
      <c r="O409" s="5">
        <f>SUM($N$41:N409)*0.1+$N$8</f>
        <v>-5.0661744902477288E-5</v>
      </c>
      <c r="P409" s="5">
        <f>SUM($O$41:O409)+0</f>
        <v>4.6015600179809555E-3</v>
      </c>
      <c r="Q409" s="8">
        <f t="shared" si="81"/>
        <v>-1.7081285071281749E-6</v>
      </c>
      <c r="R409" s="5">
        <f>SUM($Q$41:Q409)*0.1+$T$8</f>
        <v>-5.212940492178847E-5</v>
      </c>
      <c r="S409" s="5">
        <f>SUM($R$41:R409)+0</f>
        <v>4.6019973865005339E-3</v>
      </c>
      <c r="T409">
        <f t="shared" si="93"/>
        <v>7.2691727549037291E-5</v>
      </c>
      <c r="U409">
        <f t="shared" si="94"/>
        <v>6.5078978590969476E-3</v>
      </c>
      <c r="W409" s="1"/>
    </row>
    <row r="410" spans="2:23" x14ac:dyDescent="0.2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-352.05762848491884</v>
      </c>
      <c r="F410">
        <f t="shared" si="85"/>
        <v>-19098.593171027438</v>
      </c>
      <c r="G410">
        <f t="shared" si="86"/>
        <v>2851.6667907277533</v>
      </c>
      <c r="H410">
        <f t="shared" si="87"/>
        <v>2062.6480624708984</v>
      </c>
      <c r="I410" s="2">
        <f t="shared" si="88"/>
        <v>3519.4488936415137</v>
      </c>
      <c r="J410" s="46">
        <f t="shared" si="89"/>
        <v>434.49986341254618</v>
      </c>
      <c r="K410">
        <f t="shared" si="90"/>
        <v>8.7521513809742046</v>
      </c>
      <c r="L410">
        <f t="shared" si="91"/>
        <v>3.3766016130302778E-2</v>
      </c>
      <c r="M410" s="46">
        <f t="shared" si="92"/>
        <v>8.7523467839788331</v>
      </c>
      <c r="N410" s="8">
        <f t="shared" si="80"/>
        <v>-2.3327347131749764E-6</v>
      </c>
      <c r="O410" s="5">
        <f>SUM($N$41:N410)*0.1+$N$8</f>
        <v>-5.0895018373794788E-5</v>
      </c>
      <c r="P410" s="5">
        <f>SUM($O$41:O410)+0</f>
        <v>4.5506649996071603E-3</v>
      </c>
      <c r="Q410" s="8">
        <f t="shared" si="81"/>
        <v>-1.6872976716753907E-6</v>
      </c>
      <c r="R410" s="5">
        <f>SUM($Q$41:Q410)*0.1+$T$8</f>
        <v>-5.2298134688955999E-5</v>
      </c>
      <c r="S410" s="5">
        <f>SUM($R$41:R410)+0</f>
        <v>4.5496992518115776E-3</v>
      </c>
      <c r="T410">
        <f t="shared" si="93"/>
        <v>7.2975323138805575E-5</v>
      </c>
      <c r="U410">
        <f t="shared" si="94"/>
        <v>6.434929309680446E-3</v>
      </c>
      <c r="W410" s="1"/>
    </row>
    <row r="411" spans="2:23" x14ac:dyDescent="0.2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-352.05762848491884</v>
      </c>
      <c r="F411">
        <f t="shared" si="85"/>
        <v>-19098.593171027438</v>
      </c>
      <c r="G411">
        <f t="shared" si="86"/>
        <v>2816.4610278792607</v>
      </c>
      <c r="H411">
        <f t="shared" si="87"/>
        <v>2037.1832715761975</v>
      </c>
      <c r="I411" s="2">
        <f t="shared" si="88"/>
        <v>3475.9989073002598</v>
      </c>
      <c r="J411" s="46">
        <f t="shared" si="89"/>
        <v>434.49986341254618</v>
      </c>
      <c r="K411">
        <f t="shared" si="90"/>
        <v>8.6441001293572377</v>
      </c>
      <c r="L411">
        <f t="shared" si="91"/>
        <v>3.3766016130302778E-2</v>
      </c>
      <c r="M411" s="46">
        <f t="shared" si="92"/>
        <v>8.6442979748438642</v>
      </c>
      <c r="N411" s="8">
        <f t="shared" si="80"/>
        <v>-2.3039355191851604E-6</v>
      </c>
      <c r="O411" s="5">
        <f>SUM($N$41:N411)*0.1+$N$8</f>
        <v>-5.1125411925713303E-5</v>
      </c>
      <c r="P411" s="5">
        <f>SUM($O$41:O411)+0</f>
        <v>4.4995395876814472E-3</v>
      </c>
      <c r="Q411" s="8">
        <f t="shared" si="81"/>
        <v>-1.6664668362226094E-6</v>
      </c>
      <c r="R411" s="5">
        <f>SUM($Q$41:Q411)*0.1+$T$8</f>
        <v>-5.2464781372578258E-5</v>
      </c>
      <c r="S411" s="5">
        <f>SUM($R$41:R411)+0</f>
        <v>4.4972344704389995E-3</v>
      </c>
      <c r="T411">
        <f t="shared" si="93"/>
        <v>7.325545050742847E-5</v>
      </c>
      <c r="U411">
        <f t="shared" si="94"/>
        <v>6.3616801541115913E-3</v>
      </c>
      <c r="W411" s="1"/>
    </row>
    <row r="412" spans="2:23" x14ac:dyDescent="0.2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-352.05762848491884</v>
      </c>
      <c r="F412">
        <f t="shared" si="85"/>
        <v>-19098.593171027438</v>
      </c>
      <c r="G412">
        <f t="shared" si="86"/>
        <v>2781.255265030768</v>
      </c>
      <c r="H412">
        <f t="shared" si="87"/>
        <v>2011.718480681493</v>
      </c>
      <c r="I412" s="2">
        <f t="shared" si="88"/>
        <v>3432.5489209590041</v>
      </c>
      <c r="J412" s="46">
        <f t="shared" si="89"/>
        <v>434.49986341254618</v>
      </c>
      <c r="K412">
        <f t="shared" si="90"/>
        <v>8.5360488777402672</v>
      </c>
      <c r="L412">
        <f t="shared" si="91"/>
        <v>3.3766016130302778E-2</v>
      </c>
      <c r="M412" s="46">
        <f t="shared" si="92"/>
        <v>8.536249227541731</v>
      </c>
      <c r="N412" s="8">
        <f t="shared" si="80"/>
        <v>-2.2751363251953444E-6</v>
      </c>
      <c r="O412" s="5">
        <f>SUM($N$41:N412)*0.1+$N$8</f>
        <v>-5.1352925558232831E-5</v>
      </c>
      <c r="P412" s="5">
        <f>SUM($O$41:O412)+0</f>
        <v>4.4481866621232146E-3</v>
      </c>
      <c r="Q412" s="8">
        <f t="shared" si="81"/>
        <v>-1.6456360007698252E-6</v>
      </c>
      <c r="R412" s="5">
        <f>SUM($Q$41:Q412)*0.1+$T$8</f>
        <v>-5.2629344972655246E-5</v>
      </c>
      <c r="S412" s="5">
        <f>SUM($R$41:R412)+0</f>
        <v>4.4446051254663447E-3</v>
      </c>
      <c r="T412">
        <f t="shared" si="93"/>
        <v>7.353210805926996E-5</v>
      </c>
      <c r="U412">
        <f t="shared" si="94"/>
        <v>6.2881538866675782E-3</v>
      </c>
      <c r="W412" s="1"/>
    </row>
    <row r="413" spans="2:23" x14ac:dyDescent="0.2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-352.05762848491884</v>
      </c>
      <c r="F413">
        <f t="shared" si="85"/>
        <v>-19098.593171027438</v>
      </c>
      <c r="G413">
        <f t="shared" si="86"/>
        <v>2746.0495021822753</v>
      </c>
      <c r="H413">
        <f t="shared" si="87"/>
        <v>1986.2536897867885</v>
      </c>
      <c r="I413" s="2">
        <f t="shared" si="88"/>
        <v>3389.098934617748</v>
      </c>
      <c r="J413" s="46">
        <f t="shared" si="89"/>
        <v>434.49986341254618</v>
      </c>
      <c r="K413">
        <f t="shared" si="90"/>
        <v>8.4279976261232932</v>
      </c>
      <c r="L413">
        <f t="shared" si="91"/>
        <v>3.3766016130302778E-2</v>
      </c>
      <c r="M413" s="46">
        <f t="shared" si="92"/>
        <v>8.4282005444505046</v>
      </c>
      <c r="N413" s="8">
        <f t="shared" si="80"/>
        <v>-2.246337131205528E-6</v>
      </c>
      <c r="O413" s="5">
        <f>SUM($N$41:N413)*0.1+$N$8</f>
        <v>-5.1577559271353388E-5</v>
      </c>
      <c r="P413" s="5">
        <f>SUM($O$41:O413)+0</f>
        <v>4.3966091028518608E-3</v>
      </c>
      <c r="Q413" s="8">
        <f t="shared" si="81"/>
        <v>-1.6248051653170409E-6</v>
      </c>
      <c r="R413" s="5">
        <f>SUM($Q$41:Q413)*0.1+$T$8</f>
        <v>-5.2791825489186952E-5</v>
      </c>
      <c r="S413" s="5">
        <f>SUM($R$41:R413)+0</f>
        <v>4.3918132999771573E-3</v>
      </c>
      <c r="T413">
        <f t="shared" si="93"/>
        <v>7.3805294246894932E-5</v>
      </c>
      <c r="U413">
        <f t="shared" si="94"/>
        <v>6.2143540022383736E-3</v>
      </c>
      <c r="W413" s="1"/>
    </row>
    <row r="414" spans="2:23" x14ac:dyDescent="0.2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-352.05762848491884</v>
      </c>
      <c r="F414">
        <f t="shared" si="85"/>
        <v>-19098.593171027438</v>
      </c>
      <c r="G414">
        <f t="shared" si="86"/>
        <v>2710.8437393337845</v>
      </c>
      <c r="H414">
        <f t="shared" si="87"/>
        <v>1960.788898892084</v>
      </c>
      <c r="I414" s="2">
        <f t="shared" si="88"/>
        <v>3345.6489482764932</v>
      </c>
      <c r="J414" s="46">
        <f t="shared" si="89"/>
        <v>434.49986341254618</v>
      </c>
      <c r="K414">
        <f t="shared" si="90"/>
        <v>8.3199463745063245</v>
      </c>
      <c r="L414">
        <f t="shared" si="91"/>
        <v>3.3766016130302778E-2</v>
      </c>
      <c r="M414" s="46">
        <f t="shared" si="92"/>
        <v>8.3201519280717982</v>
      </c>
      <c r="N414" s="8">
        <f t="shared" si="80"/>
        <v>-2.2175379372157137E-6</v>
      </c>
      <c r="O414" s="5">
        <f>SUM($N$41:N414)*0.1+$N$8</f>
        <v>-5.1799313065074959E-5</v>
      </c>
      <c r="P414" s="5">
        <f>SUM($O$41:O414)+0</f>
        <v>4.3448097897867861E-3</v>
      </c>
      <c r="Q414" s="8">
        <f t="shared" si="81"/>
        <v>-1.6039743298642567E-6</v>
      </c>
      <c r="R414" s="5">
        <f>SUM($Q$41:Q414)*0.1+$T$8</f>
        <v>-5.295222292217336E-5</v>
      </c>
      <c r="S414" s="5">
        <f>SUM($R$41:R414)+0</f>
        <v>4.3388610770549842E-3</v>
      </c>
      <c r="T414">
        <f t="shared" si="93"/>
        <v>7.4075007569444012E-5</v>
      </c>
      <c r="U414">
        <f t="shared" si="94"/>
        <v>6.1402839963156297E-3</v>
      </c>
      <c r="W414" s="1"/>
    </row>
    <row r="415" spans="2:23" x14ac:dyDescent="0.2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-352.05762848491884</v>
      </c>
      <c r="F415">
        <f t="shared" si="85"/>
        <v>-19098.593171027438</v>
      </c>
      <c r="G415">
        <f t="shared" si="86"/>
        <v>2675.6379764852918</v>
      </c>
      <c r="H415">
        <f t="shared" si="87"/>
        <v>1935.3241079973814</v>
      </c>
      <c r="I415" s="2">
        <f t="shared" si="88"/>
        <v>3302.1989619352385</v>
      </c>
      <c r="J415" s="46">
        <f t="shared" si="89"/>
        <v>434.49986341254618</v>
      </c>
      <c r="K415">
        <f t="shared" si="90"/>
        <v>8.2118951228893557</v>
      </c>
      <c r="L415">
        <f t="shared" si="91"/>
        <v>3.3766016130302778E-2</v>
      </c>
      <c r="M415" s="46">
        <f t="shared" si="92"/>
        <v>8.2121033810388617</v>
      </c>
      <c r="N415" s="8">
        <f t="shared" si="80"/>
        <v>-2.1887387432258977E-6</v>
      </c>
      <c r="O415" s="5">
        <f>SUM($N$41:N415)*0.1+$N$8</f>
        <v>-5.2018186939397544E-5</v>
      </c>
      <c r="P415" s="5">
        <f>SUM($O$41:O415)+0</f>
        <v>4.292791602847389E-3</v>
      </c>
      <c r="Q415" s="8">
        <f t="shared" si="81"/>
        <v>-1.5831434944114737E-6</v>
      </c>
      <c r="R415" s="5">
        <f>SUM($Q$41:Q415)*0.1+$T$8</f>
        <v>-5.3110537271614512E-5</v>
      </c>
      <c r="S415" s="5">
        <f>SUM($R$41:R415)+0</f>
        <v>4.2857505397833695E-3</v>
      </c>
      <c r="T415">
        <f t="shared" si="93"/>
        <v>7.4341246571076963E-5</v>
      </c>
      <c r="U415">
        <f t="shared" si="94"/>
        <v>6.0659473649818706E-3</v>
      </c>
      <c r="W415" s="1"/>
    </row>
    <row r="416" spans="2:23" x14ac:dyDescent="0.2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-352.05762848491884</v>
      </c>
      <c r="F416">
        <f t="shared" si="85"/>
        <v>-19098.593171027438</v>
      </c>
      <c r="G416">
        <f t="shared" si="86"/>
        <v>2640.4322136367991</v>
      </c>
      <c r="H416">
        <f t="shared" si="87"/>
        <v>1909.8593171026787</v>
      </c>
      <c r="I416" s="2">
        <f t="shared" si="88"/>
        <v>3258.7489755939837</v>
      </c>
      <c r="J416" s="46">
        <f t="shared" si="89"/>
        <v>434.49986341254618</v>
      </c>
      <c r="K416">
        <f t="shared" si="90"/>
        <v>8.103843871272387</v>
      </c>
      <c r="L416">
        <f t="shared" si="91"/>
        <v>3.3766016130302778E-2</v>
      </c>
      <c r="M416" s="46">
        <f t="shared" si="92"/>
        <v>8.1040549061253877</v>
      </c>
      <c r="N416" s="8">
        <f t="shared" si="80"/>
        <v>-2.1599395492360813E-6</v>
      </c>
      <c r="O416" s="5">
        <f>SUM($N$41:N416)*0.1+$N$8</f>
        <v>-5.2234180894321158E-5</v>
      </c>
      <c r="P416" s="5">
        <f>SUM($O$41:O416)+0</f>
        <v>4.2405574219530678E-3</v>
      </c>
      <c r="Q416" s="8">
        <f t="shared" si="81"/>
        <v>-1.562312658958691E-6</v>
      </c>
      <c r="R416" s="5">
        <f>SUM($Q$41:Q416)*0.1+$T$8</f>
        <v>-5.3266768537510393E-5</v>
      </c>
      <c r="S416" s="5">
        <f>SUM($R$41:R416)+0</f>
        <v>4.2324837712458593E-3</v>
      </c>
      <c r="T416">
        <f t="shared" si="93"/>
        <v>7.4604009839480961E-5</v>
      </c>
      <c r="U416">
        <f t="shared" si="94"/>
        <v>5.9913476048999879E-3</v>
      </c>
      <c r="W416" s="1"/>
    </row>
    <row r="417" spans="2:23" x14ac:dyDescent="0.2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-352.05762848491884</v>
      </c>
      <c r="F417">
        <f t="shared" si="85"/>
        <v>-19098.593171027438</v>
      </c>
      <c r="G417">
        <f t="shared" si="86"/>
        <v>2605.2264507883065</v>
      </c>
      <c r="H417">
        <f t="shared" si="87"/>
        <v>1884.3945262079742</v>
      </c>
      <c r="I417" s="2">
        <f t="shared" si="88"/>
        <v>3215.2989892527276</v>
      </c>
      <c r="J417" s="46">
        <f t="shared" si="89"/>
        <v>434.49986341254618</v>
      </c>
      <c r="K417">
        <f t="shared" si="90"/>
        <v>7.9957926196554139</v>
      </c>
      <c r="L417">
        <f t="shared" si="91"/>
        <v>3.3766016130302778E-2</v>
      </c>
      <c r="M417" s="46">
        <f t="shared" si="92"/>
        <v>7.996006506254977</v>
      </c>
      <c r="N417" s="8">
        <f t="shared" si="80"/>
        <v>-2.1311403552462653E-6</v>
      </c>
      <c r="O417" s="5">
        <f>SUM($N$41:N417)*0.1+$N$8</f>
        <v>-5.2447294929845785E-5</v>
      </c>
      <c r="P417" s="5">
        <f>SUM($O$41:O417)+0</f>
        <v>4.1881101270232219E-3</v>
      </c>
      <c r="Q417" s="8">
        <f t="shared" si="81"/>
        <v>-1.5414818235059067E-6</v>
      </c>
      <c r="R417" s="5">
        <f>SUM($Q$41:Q417)*0.1+$T$8</f>
        <v>-5.3420916719860978E-5</v>
      </c>
      <c r="S417" s="5">
        <f>SUM($R$41:R417)+0</f>
        <v>4.1790628545259985E-3</v>
      </c>
      <c r="T417">
        <f t="shared" si="93"/>
        <v>7.4863296004440988E-5</v>
      </c>
      <c r="U417">
        <f t="shared" si="94"/>
        <v>5.9164882133030108E-3</v>
      </c>
      <c r="W417" s="1"/>
    </row>
    <row r="418" spans="2:23" x14ac:dyDescent="0.2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-352.05762848491884</v>
      </c>
      <c r="F418">
        <f t="shared" si="85"/>
        <v>-19098.593171027438</v>
      </c>
      <c r="G418">
        <f t="shared" si="86"/>
        <v>2570.0206879398138</v>
      </c>
      <c r="H418">
        <f t="shared" si="87"/>
        <v>1858.9297353132715</v>
      </c>
      <c r="I418" s="2">
        <f t="shared" si="88"/>
        <v>3171.8490029114728</v>
      </c>
      <c r="J418" s="46">
        <f t="shared" si="89"/>
        <v>434.49986341254618</v>
      </c>
      <c r="K418">
        <f t="shared" si="90"/>
        <v>7.8877413680384443</v>
      </c>
      <c r="L418">
        <f t="shared" si="91"/>
        <v>3.3766016130302778E-2</v>
      </c>
      <c r="M418" s="46">
        <f t="shared" si="92"/>
        <v>7.8879581845114348</v>
      </c>
      <c r="N418" s="8">
        <f t="shared" si="80"/>
        <v>-2.1023411612564493E-6</v>
      </c>
      <c r="O418" s="5">
        <f>SUM($N$41:N418)*0.1+$N$8</f>
        <v>-5.2657529045971441E-5</v>
      </c>
      <c r="P418" s="5">
        <f>SUM($O$41:O418)+0</f>
        <v>4.1354525979772506E-3</v>
      </c>
      <c r="Q418" s="8">
        <f t="shared" si="81"/>
        <v>-1.520650988053124E-6</v>
      </c>
      <c r="R418" s="5">
        <f>SUM($Q$41:Q418)*0.1+$T$8</f>
        <v>-5.357298181866628E-5</v>
      </c>
      <c r="S418" s="5">
        <f>SUM($R$41:R418)+0</f>
        <v>4.1254898727073322E-3</v>
      </c>
      <c r="T418">
        <f t="shared" si="93"/>
        <v>7.5119103736469552E-5</v>
      </c>
      <c r="U418">
        <f t="shared" si="94"/>
        <v>5.8413726879841827E-3</v>
      </c>
      <c r="W418" s="1"/>
    </row>
    <row r="419" spans="2:23" x14ac:dyDescent="0.2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-352.05762848491884</v>
      </c>
      <c r="F419">
        <f t="shared" si="85"/>
        <v>-19098.593171027438</v>
      </c>
      <c r="G419">
        <f t="shared" si="86"/>
        <v>2534.8149250913229</v>
      </c>
      <c r="H419">
        <f t="shared" si="87"/>
        <v>1833.464944418567</v>
      </c>
      <c r="I419" s="2">
        <f t="shared" si="88"/>
        <v>3128.399016570218</v>
      </c>
      <c r="J419" s="46">
        <f t="shared" si="89"/>
        <v>434.49986341254618</v>
      </c>
      <c r="K419">
        <f t="shared" si="90"/>
        <v>7.7796901164214747</v>
      </c>
      <c r="L419">
        <f t="shared" si="91"/>
        <v>3.3766016130302778E-2</v>
      </c>
      <c r="M419" s="46">
        <f t="shared" si="92"/>
        <v>7.7799099441498623</v>
      </c>
      <c r="N419" s="8">
        <f t="shared" si="80"/>
        <v>-2.0735419672666345E-6</v>
      </c>
      <c r="O419" s="5">
        <f>SUM($N$41:N419)*0.1+$N$8</f>
        <v>-5.2864883242698097E-5</v>
      </c>
      <c r="P419" s="5">
        <f>SUM($O$41:O419)+0</f>
        <v>4.0825877147345523E-3</v>
      </c>
      <c r="Q419" s="8">
        <f t="shared" si="81"/>
        <v>-1.4998201526003398E-6</v>
      </c>
      <c r="R419" s="5">
        <f>SUM($Q$41:Q419)*0.1+$T$8</f>
        <v>-5.3722963833926325E-5</v>
      </c>
      <c r="S419" s="5">
        <f>SUM($R$41:R419)+0</f>
        <v>4.0717669088734055E-3</v>
      </c>
      <c r="T419">
        <f t="shared" si="93"/>
        <v>7.537143174549265E-5</v>
      </c>
      <c r="U419">
        <f t="shared" si="94"/>
        <v>5.7660045272873292E-3</v>
      </c>
      <c r="W419" s="1"/>
    </row>
    <row r="420" spans="2:23" x14ac:dyDescent="0.2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-352.05762848491884</v>
      </c>
      <c r="F420">
        <f t="shared" si="85"/>
        <v>-19098.593171027438</v>
      </c>
      <c r="G420">
        <f t="shared" si="86"/>
        <v>2499.6091622428303</v>
      </c>
      <c r="H420">
        <f t="shared" si="87"/>
        <v>1808.0001535238644</v>
      </c>
      <c r="I420" s="2">
        <f t="shared" si="88"/>
        <v>3084.9490302289632</v>
      </c>
      <c r="J420" s="46">
        <f t="shared" si="89"/>
        <v>434.49986341254618</v>
      </c>
      <c r="K420">
        <f t="shared" si="90"/>
        <v>7.671638864804506</v>
      </c>
      <c r="L420">
        <f t="shared" si="91"/>
        <v>3.3766016130302778E-2</v>
      </c>
      <c r="M420" s="46">
        <f t="shared" si="92"/>
        <v>7.6718617886087408</v>
      </c>
      <c r="N420" s="8">
        <f t="shared" si="80"/>
        <v>-2.0447427732768186E-6</v>
      </c>
      <c r="O420" s="5">
        <f>SUM($N$41:N420)*0.1+$N$8</f>
        <v>-5.3069357520025781E-5</v>
      </c>
      <c r="P420" s="5">
        <f>SUM($O$41:O420)+0</f>
        <v>4.0295183572145264E-3</v>
      </c>
      <c r="Q420" s="8">
        <f t="shared" si="81"/>
        <v>-1.478989317147557E-6</v>
      </c>
      <c r="R420" s="5">
        <f>SUM($Q$41:Q420)*0.1+$T$8</f>
        <v>-5.3870862765641086E-5</v>
      </c>
      <c r="S420" s="5">
        <f>SUM($R$41:R420)+0</f>
        <v>4.0178960461077643E-3</v>
      </c>
      <c r="T420">
        <f t="shared" si="93"/>
        <v>7.5620278779589621E-5</v>
      </c>
      <c r="U420">
        <f t="shared" si="94"/>
        <v>5.6903872300975494E-3</v>
      </c>
      <c r="W420" s="1"/>
    </row>
    <row r="421" spans="2:23" x14ac:dyDescent="0.2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-352.05762848491884</v>
      </c>
      <c r="F421">
        <f t="shared" si="85"/>
        <v>-19098.593171027438</v>
      </c>
      <c r="G421">
        <f t="shared" si="86"/>
        <v>2464.4033993943376</v>
      </c>
      <c r="H421">
        <f t="shared" si="87"/>
        <v>1782.5353626291599</v>
      </c>
      <c r="I421" s="2">
        <f t="shared" si="88"/>
        <v>3041.4990438877071</v>
      </c>
      <c r="J421" s="46">
        <f t="shared" si="89"/>
        <v>434.49986341254618</v>
      </c>
      <c r="K421">
        <f t="shared" si="90"/>
        <v>7.5635876131875328</v>
      </c>
      <c r="L421">
        <f t="shared" si="91"/>
        <v>3.3766016130302778E-2</v>
      </c>
      <c r="M421" s="46">
        <f t="shared" si="92"/>
        <v>7.5638137215230135</v>
      </c>
      <c r="N421" s="8">
        <f t="shared" si="80"/>
        <v>-2.0159435792870026E-6</v>
      </c>
      <c r="O421" s="5">
        <f>SUM($N$41:N421)*0.1+$N$8</f>
        <v>-5.3270951877954479E-5</v>
      </c>
      <c r="P421" s="5">
        <f>SUM($O$41:O421)+0</f>
        <v>3.9762474053365721E-3</v>
      </c>
      <c r="Q421" s="8">
        <f t="shared" si="81"/>
        <v>-1.4581584816947726E-6</v>
      </c>
      <c r="R421" s="5">
        <f>SUM($Q$41:Q421)*0.1+$T$8</f>
        <v>-5.4016678613810551E-5</v>
      </c>
      <c r="S421" s="5">
        <f>SUM($R$41:R421)+0</f>
        <v>3.9638793674939537E-3</v>
      </c>
      <c r="T421">
        <f t="shared" si="93"/>
        <v>7.586564362378428E-5</v>
      </c>
      <c r="U421">
        <f t="shared" si="94"/>
        <v>5.6145242958322026E-3</v>
      </c>
      <c r="W421" s="1"/>
    </row>
    <row r="422" spans="2:23" x14ac:dyDescent="0.2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-352.05762848491884</v>
      </c>
      <c r="F422">
        <f t="shared" si="85"/>
        <v>-19098.593171027438</v>
      </c>
      <c r="G422">
        <f t="shared" si="86"/>
        <v>2429.1976365458449</v>
      </c>
      <c r="H422">
        <f t="shared" si="87"/>
        <v>1757.0705717344572</v>
      </c>
      <c r="I422" s="2">
        <f t="shared" si="88"/>
        <v>2998.0490575464523</v>
      </c>
      <c r="J422" s="46">
        <f t="shared" si="89"/>
        <v>434.49986341254618</v>
      </c>
      <c r="K422">
        <f t="shared" si="90"/>
        <v>7.4555363615705641</v>
      </c>
      <c r="L422">
        <f t="shared" si="91"/>
        <v>3.3766016130302778E-2</v>
      </c>
      <c r="M422" s="46">
        <f t="shared" si="92"/>
        <v>7.4557657467383445</v>
      </c>
      <c r="N422" s="8">
        <f t="shared" si="80"/>
        <v>-1.9871443852971866E-6</v>
      </c>
      <c r="O422" s="5">
        <f>SUM($N$41:N422)*0.1+$N$8</f>
        <v>-5.3469666316484206E-5</v>
      </c>
      <c r="P422" s="5">
        <f>SUM($O$41:O422)+0</f>
        <v>3.9227777390200879E-3</v>
      </c>
      <c r="Q422" s="8">
        <f t="shared" si="81"/>
        <v>-1.4373276462419898E-6</v>
      </c>
      <c r="R422" s="5">
        <f>SUM($Q$41:Q422)*0.1+$T$8</f>
        <v>-5.4160411378434745E-5</v>
      </c>
      <c r="S422" s="5">
        <f>SUM($R$41:R422)+0</f>
        <v>3.9097189561155187E-3</v>
      </c>
      <c r="T422">
        <f t="shared" si="93"/>
        <v>7.6107525098885253E-5</v>
      </c>
      <c r="U422">
        <f t="shared" si="94"/>
        <v>5.5384192244322368E-3</v>
      </c>
      <c r="W422" s="1"/>
    </row>
    <row r="423" spans="2:23" x14ac:dyDescent="0.2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-352.05762848491884</v>
      </c>
      <c r="F423">
        <f t="shared" si="85"/>
        <v>-19098.593171027438</v>
      </c>
      <c r="G423">
        <f t="shared" si="86"/>
        <v>2393.9918736973523</v>
      </c>
      <c r="H423">
        <f t="shared" si="87"/>
        <v>1731.6057808397527</v>
      </c>
      <c r="I423" s="2">
        <f t="shared" si="88"/>
        <v>2954.5990712051962</v>
      </c>
      <c r="J423" s="46">
        <f t="shared" si="89"/>
        <v>434.49986341254618</v>
      </c>
      <c r="K423">
        <f t="shared" si="90"/>
        <v>7.3474851099535909</v>
      </c>
      <c r="L423">
        <f t="shared" si="91"/>
        <v>3.3766016130302778E-2</v>
      </c>
      <c r="M423" s="46">
        <f t="shared" si="92"/>
        <v>7.347717868326578</v>
      </c>
      <c r="N423" s="8">
        <f t="shared" si="80"/>
        <v>-1.9583451913073706E-6</v>
      </c>
      <c r="O423" s="5">
        <f>SUM($N$41:N423)*0.1+$N$8</f>
        <v>-5.3665500835614933E-5</v>
      </c>
      <c r="P423" s="5">
        <f>SUM($O$41:O423)+0</f>
        <v>3.8691122381844731E-3</v>
      </c>
      <c r="Q423" s="8">
        <f t="shared" si="81"/>
        <v>-1.4164968107892056E-6</v>
      </c>
      <c r="R423" s="5">
        <f>SUM($Q$41:Q423)*0.1+$T$8</f>
        <v>-5.4302061059513683E-5</v>
      </c>
      <c r="S423" s="5">
        <f>SUM($R$41:R423)+0</f>
        <v>3.855416895056005E-3</v>
      </c>
      <c r="T423">
        <f t="shared" si="93"/>
        <v>7.6345922060372934E-5</v>
      </c>
      <c r="U423">
        <f t="shared" si="94"/>
        <v>5.4620755163538471E-3</v>
      </c>
      <c r="W423" s="1"/>
    </row>
    <row r="424" spans="2:23" x14ac:dyDescent="0.2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-352.05762848491884</v>
      </c>
      <c r="F424">
        <f t="shared" si="85"/>
        <v>-19098.593171027438</v>
      </c>
      <c r="G424">
        <f t="shared" si="86"/>
        <v>2358.7861108488596</v>
      </c>
      <c r="H424">
        <f t="shared" si="87"/>
        <v>1706.1409899450482</v>
      </c>
      <c r="I424" s="2">
        <f t="shared" si="88"/>
        <v>2911.1490848639405</v>
      </c>
      <c r="J424" s="46">
        <f t="shared" si="89"/>
        <v>434.49986341254618</v>
      </c>
      <c r="K424">
        <f t="shared" si="90"/>
        <v>7.2394338583366196</v>
      </c>
      <c r="L424">
        <f t="shared" si="91"/>
        <v>3.3766016130302778E-2</v>
      </c>
      <c r="M424" s="46">
        <f t="shared" si="92"/>
        <v>7.2396700906026492</v>
      </c>
      <c r="N424" s="8">
        <f t="shared" si="80"/>
        <v>-1.9295459973175546E-6</v>
      </c>
      <c r="O424" s="5">
        <f>SUM($N$41:N424)*0.1+$N$8</f>
        <v>-5.3858455435346688E-5</v>
      </c>
      <c r="P424" s="5">
        <f>SUM($O$41:O424)+0</f>
        <v>3.8152537827491266E-3</v>
      </c>
      <c r="Q424" s="8">
        <f t="shared" si="81"/>
        <v>-1.3956659753364213E-6</v>
      </c>
      <c r="R424" s="5">
        <f>SUM($Q$41:Q424)*0.1+$T$8</f>
        <v>-5.4441627657047324E-5</v>
      </c>
      <c r="S424" s="5">
        <f>SUM($R$41:R424)+0</f>
        <v>3.8009752673989579E-3</v>
      </c>
      <c r="T424">
        <f t="shared" si="93"/>
        <v>7.658083339733125E-5</v>
      </c>
      <c r="U424">
        <f t="shared" si="94"/>
        <v>5.3854966725604891E-3</v>
      </c>
      <c r="W424" s="1"/>
    </row>
    <row r="425" spans="2:23" x14ac:dyDescent="0.2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-352.05762848491884</v>
      </c>
      <c r="F425">
        <f t="shared" si="85"/>
        <v>-19098.593171027438</v>
      </c>
      <c r="G425">
        <f t="shared" si="86"/>
        <v>2323.5803480003669</v>
      </c>
      <c r="H425">
        <f t="shared" si="87"/>
        <v>1680.6761990503455</v>
      </c>
      <c r="I425" s="2">
        <f t="shared" si="88"/>
        <v>2867.6990985226853</v>
      </c>
      <c r="J425" s="46">
        <f t="shared" si="89"/>
        <v>434.49986341254618</v>
      </c>
      <c r="K425">
        <f t="shared" si="90"/>
        <v>7.1313826067196491</v>
      </c>
      <c r="L425">
        <f t="shared" si="91"/>
        <v>3.3766016130302778E-2</v>
      </c>
      <c r="M425" s="46">
        <f t="shared" si="92"/>
        <v>7.1316224181429764</v>
      </c>
      <c r="N425" s="8">
        <f t="shared" ref="N425:N492" si="96">-G425/($G$18*$B$31)</f>
        <v>-1.9007468033277383E-6</v>
      </c>
      <c r="O425" s="5">
        <f>SUM($N$41:N425)*0.1+$N$8</f>
        <v>-5.4048530115679457E-5</v>
      </c>
      <c r="P425" s="5">
        <f>SUM($O$41:O425)+0</f>
        <v>3.7612052526334473E-3</v>
      </c>
      <c r="Q425" s="8">
        <f t="shared" ref="Q425:Q492" si="97">-H425/($G$18*$B$31)</f>
        <v>-1.3748351398836386E-6</v>
      </c>
      <c r="R425" s="5">
        <f>SUM($Q$41:Q425)*0.1+$T$8</f>
        <v>-5.4579111171035682E-5</v>
      </c>
      <c r="S425" s="5">
        <f>SUM($R$41:R425)+0</f>
        <v>3.746396156227922E-3</v>
      </c>
      <c r="T425">
        <f t="shared" si="93"/>
        <v>7.681225803142218E-5</v>
      </c>
      <c r="U425">
        <f t="shared" si="94"/>
        <v>5.3086861945152476E-3</v>
      </c>
      <c r="W425" s="1"/>
    </row>
    <row r="426" spans="2:23" x14ac:dyDescent="0.2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-352.05762848491884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2288.3745851518743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2824.2491121814305</v>
      </c>
      <c r="J426" s="46">
        <f t="shared" ref="J426:J489" si="105">SQRT(D426*D426+E426*E426)</f>
        <v>434.49986341254618</v>
      </c>
      <c r="K426">
        <f t="shared" ref="K426:K489" si="106">32*I426/(PI()*$G$11^3)</f>
        <v>7.0233313551026804</v>
      </c>
      <c r="L426">
        <f t="shared" ref="L426:L489" si="107">16*J426/(PI()*$G$11^4)</f>
        <v>3.3766016130302778E-2</v>
      </c>
      <c r="M426" s="46">
        <f t="shared" ref="M426:M489" si="108">SQRT(K426^2+3*L426^2)</f>
        <v>7.0235748558055811</v>
      </c>
      <c r="N426" s="8">
        <f t="shared" si="96"/>
        <v>-1.8719476093379224E-6</v>
      </c>
      <c r="O426" s="5">
        <f>SUM($N$41:N426)*0.1+$N$8</f>
        <v>-5.4235724876613254E-5</v>
      </c>
      <c r="P426" s="5">
        <f>SUM($O$41:O426)+0</f>
        <v>3.706969527756834E-3</v>
      </c>
      <c r="Q426" s="8">
        <f t="shared" si="97"/>
        <v>-1.3540043044308558E-6</v>
      </c>
      <c r="R426" s="5">
        <f>SUM($Q$41:Q426)*0.1+$T$8</f>
        <v>-5.4714511601478756E-5</v>
      </c>
      <c r="S426" s="5">
        <f>SUM($R$41:R426)+0</f>
        <v>3.6916816446264434E-3</v>
      </c>
      <c r="T426">
        <f t="shared" ref="T426:T489" si="109">SQRT(SUMSQ(O426,R426))</f>
        <v>7.7040194915901136E-5</v>
      </c>
      <c r="U426">
        <f t="shared" ref="U426:U489" si="110">SQRT(SUMSQ(S426,P426))</f>
        <v>5.231647584173606E-3</v>
      </c>
      <c r="W426" s="1"/>
    </row>
    <row r="427" spans="2:23" x14ac:dyDescent="0.2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-352.05762848491884</v>
      </c>
      <c r="F427">
        <f t="shared" si="101"/>
        <v>-19098.593171027438</v>
      </c>
      <c r="G427">
        <f t="shared" si="102"/>
        <v>2253.1688223033834</v>
      </c>
      <c r="H427">
        <f t="shared" si="103"/>
        <v>1629.7466172609384</v>
      </c>
      <c r="I427" s="2">
        <f t="shared" si="104"/>
        <v>2780.7991258401762</v>
      </c>
      <c r="J427" s="46">
        <f t="shared" si="105"/>
        <v>434.49986341254618</v>
      </c>
      <c r="K427">
        <f t="shared" si="106"/>
        <v>6.9152801034857116</v>
      </c>
      <c r="L427">
        <f t="shared" si="107"/>
        <v>3.3766016130302778E-2</v>
      </c>
      <c r="M427" s="46">
        <f t="shared" si="108"/>
        <v>6.9155274087520819</v>
      </c>
      <c r="N427" s="8">
        <f t="shared" si="96"/>
        <v>-1.8431484153481076E-6</v>
      </c>
      <c r="O427" s="5">
        <f>SUM($N$41:N427)*0.1+$N$8</f>
        <v>-5.4420039718148066E-5</v>
      </c>
      <c r="P427" s="5">
        <f>SUM($O$41:O427)+0</f>
        <v>3.652549488038686E-3</v>
      </c>
      <c r="Q427" s="8">
        <f t="shared" si="97"/>
        <v>-1.3331734689780714E-6</v>
      </c>
      <c r="R427" s="5">
        <f>SUM($Q$41:Q427)*0.1+$T$8</f>
        <v>-5.4847828948376574E-5</v>
      </c>
      <c r="S427" s="5">
        <f>SUM($R$41:R427)+0</f>
        <v>3.6368338156780667E-3</v>
      </c>
      <c r="T427">
        <f t="shared" si="109"/>
        <v>7.7264643034671352E-5</v>
      </c>
      <c r="U427">
        <f t="shared" si="110"/>
        <v>5.1543843439766064E-3</v>
      </c>
      <c r="W427" s="1"/>
    </row>
    <row r="428" spans="2:23" x14ac:dyDescent="0.2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-352.05762848491884</v>
      </c>
      <c r="F428">
        <f t="shared" si="101"/>
        <v>-19098.593171027438</v>
      </c>
      <c r="G428">
        <f t="shared" si="102"/>
        <v>2217.9630594548908</v>
      </c>
      <c r="H428">
        <f t="shared" si="103"/>
        <v>1604.2818263662339</v>
      </c>
      <c r="I428" s="2">
        <f t="shared" si="104"/>
        <v>2737.3491394989201</v>
      </c>
      <c r="J428" s="46">
        <f t="shared" si="105"/>
        <v>434.49986341254618</v>
      </c>
      <c r="K428">
        <f t="shared" si="106"/>
        <v>6.8072288518687394</v>
      </c>
      <c r="L428">
        <f t="shared" si="107"/>
        <v>3.3766016130302778E-2</v>
      </c>
      <c r="M428" s="46">
        <f t="shared" si="108"/>
        <v>6.8074800824717903</v>
      </c>
      <c r="N428" s="8">
        <f t="shared" si="96"/>
        <v>-1.8143492213582916E-6</v>
      </c>
      <c r="O428" s="5">
        <f>SUM($N$41:N428)*0.1+$N$8</f>
        <v>-5.4601474640283892E-5</v>
      </c>
      <c r="P428" s="5">
        <f>SUM($O$41:O428)+0</f>
        <v>3.5979480133984023E-3</v>
      </c>
      <c r="Q428" s="8">
        <f t="shared" si="97"/>
        <v>-1.3123426335252871E-6</v>
      </c>
      <c r="R428" s="5">
        <f>SUM($Q$41:Q428)*0.1+$T$8</f>
        <v>-5.4979063211729108E-5</v>
      </c>
      <c r="S428" s="5">
        <f>SUM($R$41:R428)+0</f>
        <v>3.5818547524663377E-3</v>
      </c>
      <c r="T428">
        <f t="shared" si="109"/>
        <v>7.7485601401375661E-5</v>
      </c>
      <c r="U428">
        <f t="shared" si="110"/>
        <v>5.0768999768444519E-3</v>
      </c>
      <c r="W428" s="1"/>
    </row>
    <row r="429" spans="2:23" x14ac:dyDescent="0.2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-352.05762848491884</v>
      </c>
      <c r="F429">
        <f t="shared" si="101"/>
        <v>-19098.593171027438</v>
      </c>
      <c r="G429">
        <f t="shared" si="102"/>
        <v>2182.7572966063981</v>
      </c>
      <c r="H429">
        <f t="shared" si="103"/>
        <v>1578.8170354715312</v>
      </c>
      <c r="I429" s="2">
        <f t="shared" si="104"/>
        <v>2693.8991531576653</v>
      </c>
      <c r="J429" s="46">
        <f t="shared" si="105"/>
        <v>434.49986341254618</v>
      </c>
      <c r="K429">
        <f t="shared" si="106"/>
        <v>6.6991776002517698</v>
      </c>
      <c r="L429">
        <f t="shared" si="107"/>
        <v>3.3766016130302778E-2</v>
      </c>
      <c r="M429" s="46">
        <f t="shared" si="108"/>
        <v>6.6994328828081411</v>
      </c>
      <c r="N429" s="8">
        <f t="shared" si="96"/>
        <v>-1.7855500273684756E-6</v>
      </c>
      <c r="O429" s="5">
        <f>SUM($N$41:N429)*0.1+$N$8</f>
        <v>-5.4780029643020745E-5</v>
      </c>
      <c r="P429" s="5">
        <f>SUM($O$41:O429)+0</f>
        <v>3.5431679837553817E-3</v>
      </c>
      <c r="Q429" s="8">
        <f t="shared" si="97"/>
        <v>-1.2915117980725044E-6</v>
      </c>
      <c r="R429" s="5">
        <f>SUM($Q$41:Q429)*0.1+$T$8</f>
        <v>-5.5108214391536359E-5</v>
      </c>
      <c r="S429" s="5">
        <f>SUM($R$41:R429)+0</f>
        <v>3.5267465380748012E-3</v>
      </c>
      <c r="T429">
        <f t="shared" si="109"/>
        <v>7.7703069058524102E-5</v>
      </c>
      <c r="U429">
        <f t="shared" si="110"/>
        <v>4.9991979861705588E-3</v>
      </c>
      <c r="W429" s="1"/>
    </row>
    <row r="430" spans="2:23" x14ac:dyDescent="0.2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-352.05762848491884</v>
      </c>
      <c r="F430">
        <f t="shared" si="101"/>
        <v>-19098.593171027438</v>
      </c>
      <c r="G430">
        <f t="shared" si="102"/>
        <v>2147.5515337579054</v>
      </c>
      <c r="H430">
        <f t="shared" si="103"/>
        <v>1553.3522445768285</v>
      </c>
      <c r="I430" s="2">
        <f t="shared" si="104"/>
        <v>2650.4491668164101</v>
      </c>
      <c r="J430" s="46">
        <f t="shared" si="105"/>
        <v>434.49986341254618</v>
      </c>
      <c r="K430">
        <f t="shared" si="106"/>
        <v>6.5911263486347993</v>
      </c>
      <c r="L430">
        <f t="shared" si="107"/>
        <v>3.3766016130302778E-2</v>
      </c>
      <c r="M430" s="46">
        <f t="shared" si="108"/>
        <v>6.5913858159877003</v>
      </c>
      <c r="N430" s="8">
        <f t="shared" si="96"/>
        <v>-1.7567508333786594E-6</v>
      </c>
      <c r="O430" s="5">
        <f>SUM($N$41:N430)*0.1+$N$8</f>
        <v>-5.4955704726358614E-5</v>
      </c>
      <c r="P430" s="5">
        <f>SUM($O$41:O430)+0</f>
        <v>3.4882122790290231E-3</v>
      </c>
      <c r="Q430" s="8">
        <f t="shared" si="97"/>
        <v>-1.2706809626197216E-6</v>
      </c>
      <c r="R430" s="5">
        <f>SUM($Q$41:Q430)*0.1+$T$8</f>
        <v>-5.5235282487798326E-5</v>
      </c>
      <c r="S430" s="5">
        <f>SUM($R$41:R430)+0</f>
        <v>3.471511255587003E-3</v>
      </c>
      <c r="T430">
        <f t="shared" si="109"/>
        <v>7.7917045076655698E-5</v>
      </c>
      <c r="U430">
        <f t="shared" si="110"/>
        <v>4.9212818758161067E-3</v>
      </c>
      <c r="W430" s="1"/>
    </row>
    <row r="431" spans="2:23" x14ac:dyDescent="0.2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-352.05762848491884</v>
      </c>
      <c r="F431">
        <f t="shared" si="101"/>
        <v>-19098.593171027438</v>
      </c>
      <c r="G431">
        <f t="shared" si="102"/>
        <v>2112.3457709094146</v>
      </c>
      <c r="H431">
        <f t="shared" si="103"/>
        <v>1527.887453682124</v>
      </c>
      <c r="I431" s="2">
        <f t="shared" si="104"/>
        <v>2606.9991804751558</v>
      </c>
      <c r="J431" s="46">
        <f t="shared" si="105"/>
        <v>434.49986341254618</v>
      </c>
      <c r="K431">
        <f t="shared" si="106"/>
        <v>6.4830750970178315</v>
      </c>
      <c r="L431">
        <f t="shared" si="107"/>
        <v>3.3766016130302778E-2</v>
      </c>
      <c r="M431" s="46">
        <f t="shared" si="108"/>
        <v>6.4833388886521046</v>
      </c>
      <c r="N431" s="8">
        <f t="shared" si="96"/>
        <v>-1.7279516393888449E-6</v>
      </c>
      <c r="O431" s="5">
        <f>SUM($N$41:N431)*0.1+$N$8</f>
        <v>-5.5128499890297496E-5</v>
      </c>
      <c r="P431" s="5">
        <f>SUM($O$41:O431)+0</f>
        <v>3.4330837791387257E-3</v>
      </c>
      <c r="Q431" s="8">
        <f t="shared" si="97"/>
        <v>-1.2498501271669374E-6</v>
      </c>
      <c r="R431" s="5">
        <f>SUM($Q$41:Q431)*0.1+$T$8</f>
        <v>-5.536026750051501E-5</v>
      </c>
      <c r="S431" s="5">
        <f>SUM($R$41:R431)+0</f>
        <v>3.4161509880864878E-3</v>
      </c>
      <c r="T431">
        <f t="shared" si="109"/>
        <v>7.8127528553532965E-5</v>
      </c>
      <c r="U431">
        <f t="shared" si="110"/>
        <v>4.8431551501051176E-3</v>
      </c>
      <c r="W431" s="1"/>
    </row>
    <row r="432" spans="2:23" x14ac:dyDescent="0.2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-352.05762848491884</v>
      </c>
      <c r="F432">
        <f t="shared" si="101"/>
        <v>-19098.593171027438</v>
      </c>
      <c r="G432">
        <f t="shared" si="102"/>
        <v>2077.1400080609201</v>
      </c>
      <c r="H432">
        <f t="shared" si="103"/>
        <v>1502.4226627874195</v>
      </c>
      <c r="I432" s="2">
        <f t="shared" si="104"/>
        <v>2563.5491941338983</v>
      </c>
      <c r="J432" s="46">
        <f t="shared" si="105"/>
        <v>434.49986341254618</v>
      </c>
      <c r="K432">
        <f t="shared" si="106"/>
        <v>6.3750238454008556</v>
      </c>
      <c r="L432">
        <f t="shared" si="107"/>
        <v>3.3766016130302778E-2</v>
      </c>
      <c r="M432" s="46">
        <f t="shared" si="108"/>
        <v>6.3752921078932099</v>
      </c>
      <c r="N432" s="8">
        <f t="shared" si="96"/>
        <v>-1.6991524453990274E-6</v>
      </c>
      <c r="O432" s="5">
        <f>SUM($N$41:N432)*0.1+$N$8</f>
        <v>-5.5298415134837393E-5</v>
      </c>
      <c r="P432" s="5">
        <f>SUM($O$41:O432)+0</f>
        <v>3.3777853640038881E-3</v>
      </c>
      <c r="Q432" s="8">
        <f t="shared" si="97"/>
        <v>-1.2290192917141532E-6</v>
      </c>
      <c r="R432" s="5">
        <f>SUM($Q$41:Q432)*0.1+$T$8</f>
        <v>-5.5483169429686437E-5</v>
      </c>
      <c r="S432" s="5">
        <f>SUM($R$41:R432)+0</f>
        <v>3.3606678186568015E-3</v>
      </c>
      <c r="T432">
        <f t="shared" si="109"/>
        <v>7.8334518613368042E-5</v>
      </c>
      <c r="U432">
        <f t="shared" si="110"/>
        <v>4.7648213138201043E-3</v>
      </c>
      <c r="W432" s="1"/>
    </row>
    <row r="433" spans="2:23" x14ac:dyDescent="0.2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-352.05762848491884</v>
      </c>
      <c r="F433">
        <f t="shared" si="101"/>
        <v>-19098.593171027438</v>
      </c>
      <c r="G433">
        <f t="shared" si="102"/>
        <v>2041.9342452124292</v>
      </c>
      <c r="H433">
        <f t="shared" si="103"/>
        <v>1476.9578718927169</v>
      </c>
      <c r="I433" s="2">
        <f t="shared" si="104"/>
        <v>2520.0992077926448</v>
      </c>
      <c r="J433" s="46">
        <f t="shared" si="105"/>
        <v>434.49986341254618</v>
      </c>
      <c r="K433">
        <f t="shared" si="106"/>
        <v>6.2669725937838896</v>
      </c>
      <c r="L433">
        <f t="shared" si="107"/>
        <v>3.3766016130302778E-2</v>
      </c>
      <c r="M433" s="46">
        <f t="shared" si="108"/>
        <v>6.2672454812919449</v>
      </c>
      <c r="N433" s="8">
        <f t="shared" si="96"/>
        <v>-1.6703532514092129E-6</v>
      </c>
      <c r="O433" s="5">
        <f>SUM($N$41:N433)*0.1+$N$8</f>
        <v>-5.5465450459978317E-5</v>
      </c>
      <c r="P433" s="5">
        <f>SUM($O$41:O433)+0</f>
        <v>3.32231991354391E-3</v>
      </c>
      <c r="Q433" s="8">
        <f t="shared" si="97"/>
        <v>-1.2081884562613702E-6</v>
      </c>
      <c r="R433" s="5">
        <f>SUM($Q$41:Q433)*0.1+$T$8</f>
        <v>-5.5603988275312581E-5</v>
      </c>
      <c r="S433" s="5">
        <f>SUM($R$41:R433)+0</f>
        <v>3.3050638303814888E-3</v>
      </c>
      <c r="T433">
        <f t="shared" si="109"/>
        <v>7.8538014406078583E-5</v>
      </c>
      <c r="U433">
        <f t="shared" si="110"/>
        <v>4.6862838721983512E-3</v>
      </c>
      <c r="W433" s="1"/>
    </row>
    <row r="434" spans="2:23" x14ac:dyDescent="0.2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-352.05762848491884</v>
      </c>
      <c r="F434">
        <f t="shared" si="101"/>
        <v>-19098.593171027438</v>
      </c>
      <c r="G434">
        <f t="shared" si="102"/>
        <v>2006.7284823639347</v>
      </c>
      <c r="H434">
        <f t="shared" si="103"/>
        <v>1451.4930809980124</v>
      </c>
      <c r="I434" s="2">
        <f t="shared" si="104"/>
        <v>2476.6492214513873</v>
      </c>
      <c r="J434" s="46">
        <f t="shared" si="105"/>
        <v>434.49986341254618</v>
      </c>
      <c r="K434">
        <f t="shared" si="106"/>
        <v>6.1589213421669138</v>
      </c>
      <c r="L434">
        <f t="shared" si="107"/>
        <v>3.3766016130302778E-2</v>
      </c>
      <c r="M434" s="46">
        <f t="shared" si="108"/>
        <v>6.1591990169611366</v>
      </c>
      <c r="N434" s="8">
        <f t="shared" si="96"/>
        <v>-1.6415540574193952E-6</v>
      </c>
      <c r="O434" s="5">
        <f>SUM($N$41:N434)*0.1+$N$8</f>
        <v>-5.5629605865720256E-5</v>
      </c>
      <c r="P434" s="5">
        <f>SUM($O$41:O434)+0</f>
        <v>3.2666903076781898E-3</v>
      </c>
      <c r="Q434" s="8">
        <f t="shared" si="97"/>
        <v>-1.187357620808586E-6</v>
      </c>
      <c r="R434" s="5">
        <f>SUM($Q$41:Q434)*0.1+$T$8</f>
        <v>-5.5722724037393442E-5</v>
      </c>
      <c r="S434" s="5">
        <f>SUM($R$41:R434)+0</f>
        <v>3.2493411063440952E-3</v>
      </c>
      <c r="T434">
        <f t="shared" si="109"/>
        <v>7.8738015106572776E-5</v>
      </c>
      <c r="U434">
        <f t="shared" si="110"/>
        <v>4.6075463309288708E-3</v>
      </c>
      <c r="W434" s="1"/>
    </row>
    <row r="435" spans="2:23" x14ac:dyDescent="0.2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-352.05762848491884</v>
      </c>
      <c r="F435">
        <f t="shared" si="101"/>
        <v>-19098.593171027438</v>
      </c>
      <c r="G435">
        <f t="shared" si="102"/>
        <v>1971.5227195154439</v>
      </c>
      <c r="H435">
        <f t="shared" si="103"/>
        <v>1426.0282901033097</v>
      </c>
      <c r="I435" s="2">
        <f t="shared" si="104"/>
        <v>2433.1992351101339</v>
      </c>
      <c r="J435" s="46">
        <f t="shared" si="105"/>
        <v>434.49986341254618</v>
      </c>
      <c r="K435">
        <f t="shared" si="106"/>
        <v>6.0508700905499477</v>
      </c>
      <c r="L435">
        <f t="shared" si="107"/>
        <v>3.3766016130302778E-2</v>
      </c>
      <c r="M435" s="46">
        <f t="shared" si="108"/>
        <v>6.0511527235930735</v>
      </c>
      <c r="N435" s="8">
        <f t="shared" si="96"/>
        <v>-1.6127548634295807E-6</v>
      </c>
      <c r="O435" s="5">
        <f>SUM($N$41:N435)*0.1+$N$8</f>
        <v>-5.5790881352063223E-5</v>
      </c>
      <c r="P435" s="5">
        <f>SUM($O$41:O435)+0</f>
        <v>3.2108994263261264E-3</v>
      </c>
      <c r="Q435" s="8">
        <f t="shared" si="97"/>
        <v>-1.1665267853558032E-6</v>
      </c>
      <c r="R435" s="5">
        <f>SUM($Q$41:Q435)*0.1+$T$8</f>
        <v>-5.5839376715929019E-5</v>
      </c>
      <c r="S435" s="5">
        <f>SUM($R$41:R435)+0</f>
        <v>3.1935017296281661E-3</v>
      </c>
      <c r="T435">
        <f t="shared" si="109"/>
        <v>7.8934519914061876E-5</v>
      </c>
      <c r="U435">
        <f t="shared" si="110"/>
        <v>4.5286121961501113E-3</v>
      </c>
      <c r="W435" s="1"/>
    </row>
    <row r="436" spans="2:23" x14ac:dyDescent="0.2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-352.05762848491884</v>
      </c>
      <c r="F436">
        <f t="shared" si="101"/>
        <v>-19098.593171027438</v>
      </c>
      <c r="G436">
        <f t="shared" si="102"/>
        <v>1936.3169566669512</v>
      </c>
      <c r="H436">
        <f t="shared" si="103"/>
        <v>1400.563499208607</v>
      </c>
      <c r="I436" s="2">
        <f t="shared" si="104"/>
        <v>2389.7492487688792</v>
      </c>
      <c r="J436" s="46">
        <f t="shared" si="105"/>
        <v>434.49986341254618</v>
      </c>
      <c r="K436">
        <f t="shared" si="106"/>
        <v>5.9428188389329781</v>
      </c>
      <c r="L436">
        <f t="shared" si="107"/>
        <v>3.3766016130302778E-2</v>
      </c>
      <c r="M436" s="46">
        <f t="shared" si="108"/>
        <v>5.9431066105121015</v>
      </c>
      <c r="N436" s="8">
        <f t="shared" si="96"/>
        <v>-1.5839556694397647E-6</v>
      </c>
      <c r="O436" s="5">
        <f>SUM($N$41:N436)*0.1+$N$8</f>
        <v>-5.5949276919007191E-5</v>
      </c>
      <c r="P436" s="5">
        <f>SUM($O$41:O436)+0</f>
        <v>3.1549501494071192E-3</v>
      </c>
      <c r="Q436" s="8">
        <f t="shared" si="97"/>
        <v>-1.1456959499030205E-6</v>
      </c>
      <c r="R436" s="5">
        <f>SUM($Q$41:Q436)*0.1+$T$8</f>
        <v>-5.5953946310919312E-5</v>
      </c>
      <c r="S436" s="5">
        <f>SUM($R$41:R436)+0</f>
        <v>3.1375477833172466E-3</v>
      </c>
      <c r="T436">
        <f t="shared" si="109"/>
        <v>7.9127528051399349E-5</v>
      </c>
      <c r="U436">
        <f t="shared" si="110"/>
        <v>4.4494849744485003E-3</v>
      </c>
      <c r="W436" s="1"/>
    </row>
    <row r="437" spans="2:23" x14ac:dyDescent="0.2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-352.05762848491884</v>
      </c>
      <c r="F437">
        <f t="shared" si="101"/>
        <v>-19098.593171027438</v>
      </c>
      <c r="G437">
        <f t="shared" si="102"/>
        <v>1901.1111938184586</v>
      </c>
      <c r="H437">
        <f t="shared" si="103"/>
        <v>1375.0987083139025</v>
      </c>
      <c r="I437" s="2">
        <f t="shared" si="104"/>
        <v>2346.299262427623</v>
      </c>
      <c r="J437" s="46">
        <f t="shared" si="105"/>
        <v>434.49986341254618</v>
      </c>
      <c r="K437">
        <f t="shared" si="106"/>
        <v>5.8347675873160059</v>
      </c>
      <c r="L437">
        <f t="shared" si="107"/>
        <v>3.3766016130302778E-2</v>
      </c>
      <c r="M437" s="46">
        <f t="shared" si="108"/>
        <v>5.8350606877331943</v>
      </c>
      <c r="N437" s="8">
        <f t="shared" si="96"/>
        <v>-1.5551564754499485E-6</v>
      </c>
      <c r="O437" s="5">
        <f>SUM($N$41:N437)*0.1+$N$8</f>
        <v>-5.6104792566552186E-5</v>
      </c>
      <c r="P437" s="5">
        <f>SUM($O$41:O437)+0</f>
        <v>3.0988453568405669E-3</v>
      </c>
      <c r="Q437" s="8">
        <f t="shared" si="97"/>
        <v>-1.1248651144502362E-6</v>
      </c>
      <c r="R437" s="5">
        <f>SUM($Q$41:Q437)*0.1+$T$8</f>
        <v>-5.6066432822364349E-5</v>
      </c>
      <c r="S437" s="5">
        <f>SUM($R$41:R437)+0</f>
        <v>3.0814813504948823E-3</v>
      </c>
      <c r="T437">
        <f t="shared" si="109"/>
        <v>7.9317038764445456E-5</v>
      </c>
      <c r="U437">
        <f t="shared" si="110"/>
        <v>4.3701681728578945E-3</v>
      </c>
      <c r="W437" s="1"/>
    </row>
    <row r="438" spans="2:23" x14ac:dyDescent="0.2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-352.05762848491884</v>
      </c>
      <c r="F438">
        <f t="shared" si="101"/>
        <v>-19098.593171027438</v>
      </c>
      <c r="G438">
        <f t="shared" si="102"/>
        <v>1865.9054309699659</v>
      </c>
      <c r="H438">
        <f t="shared" si="103"/>
        <v>1349.633917419198</v>
      </c>
      <c r="I438" s="2">
        <f t="shared" si="104"/>
        <v>2302.8492760863674</v>
      </c>
      <c r="J438" s="46">
        <f t="shared" si="105"/>
        <v>434.49986341254618</v>
      </c>
      <c r="K438">
        <f t="shared" si="106"/>
        <v>5.7267163356990345</v>
      </c>
      <c r="L438">
        <f t="shared" si="107"/>
        <v>3.3766016130302778E-2</v>
      </c>
      <c r="M438" s="46">
        <f t="shared" si="108"/>
        <v>5.7270149660270757</v>
      </c>
      <c r="N438" s="8">
        <f t="shared" si="96"/>
        <v>-1.5263572814601325E-6</v>
      </c>
      <c r="O438" s="5">
        <f>SUM($N$41:N438)*0.1+$N$8</f>
        <v>-5.625742829469821E-5</v>
      </c>
      <c r="P438" s="5">
        <f>SUM($O$41:O438)+0</f>
        <v>3.0425879285458685E-3</v>
      </c>
      <c r="Q438" s="8">
        <f t="shared" si="97"/>
        <v>-1.104034278997452E-6</v>
      </c>
      <c r="R438" s="5">
        <f>SUM($Q$41:Q438)*0.1+$T$8</f>
        <v>-5.6176836250264076E-5</v>
      </c>
      <c r="S438" s="5">
        <f>SUM($R$41:R438)+0</f>
        <v>3.0253045142446182E-3</v>
      </c>
      <c r="T438">
        <f t="shared" si="109"/>
        <v>7.9503051321456173E-5</v>
      </c>
      <c r="U438">
        <f t="shared" si="110"/>
        <v>4.2906652988600616E-3</v>
      </c>
      <c r="W438" s="1"/>
    </row>
    <row r="439" spans="2:23" x14ac:dyDescent="0.2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-352.05762848491884</v>
      </c>
      <c r="F439">
        <f t="shared" si="101"/>
        <v>-19098.593171027438</v>
      </c>
      <c r="G439">
        <f t="shared" si="102"/>
        <v>1830.6996681214732</v>
      </c>
      <c r="H439">
        <f t="shared" si="103"/>
        <v>1324.1691265244954</v>
      </c>
      <c r="I439" s="2">
        <f t="shared" si="104"/>
        <v>2259.3992897451121</v>
      </c>
      <c r="J439" s="46">
        <f t="shared" si="105"/>
        <v>434.49986341254618</v>
      </c>
      <c r="K439">
        <f t="shared" si="106"/>
        <v>5.618665084082064</v>
      </c>
      <c r="L439">
        <f t="shared" si="107"/>
        <v>3.3766016130302778E-2</v>
      </c>
      <c r="M439" s="46">
        <f t="shared" si="108"/>
        <v>5.6189694569928781</v>
      </c>
      <c r="N439" s="8">
        <f t="shared" si="96"/>
        <v>-1.4975580874703165E-6</v>
      </c>
      <c r="O439" s="5">
        <f>SUM($N$41:N439)*0.1+$N$8</f>
        <v>-5.6407184103445234E-5</v>
      </c>
      <c r="P439" s="5">
        <f>SUM($O$41:O439)+0</f>
        <v>2.9861807444424232E-3</v>
      </c>
      <c r="Q439" s="8">
        <f t="shared" si="97"/>
        <v>-1.083203443544669E-6</v>
      </c>
      <c r="R439" s="5">
        <f>SUM($Q$41:Q439)*0.1+$T$8</f>
        <v>-5.6285156594618546E-5</v>
      </c>
      <c r="S439" s="5">
        <f>SUM($R$41:R439)+0</f>
        <v>2.9690193576499997E-3</v>
      </c>
      <c r="T439">
        <f t="shared" si="109"/>
        <v>7.9685565012495809E-5</v>
      </c>
      <c r="U439">
        <f t="shared" si="110"/>
        <v>4.2109798603863118E-3</v>
      </c>
      <c r="W439" s="1"/>
    </row>
    <row r="440" spans="2:23" x14ac:dyDescent="0.2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-352.05762848491884</v>
      </c>
      <c r="F440">
        <f t="shared" si="101"/>
        <v>-19098.593171027438</v>
      </c>
      <c r="G440">
        <f t="shared" si="102"/>
        <v>1795.4939052729824</v>
      </c>
      <c r="H440">
        <f t="shared" si="103"/>
        <v>1298.7043356297927</v>
      </c>
      <c r="I440" s="2">
        <f t="shared" si="104"/>
        <v>2215.9493034038587</v>
      </c>
      <c r="J440" s="46">
        <f t="shared" si="105"/>
        <v>434.49986341254618</v>
      </c>
      <c r="K440">
        <f t="shared" si="106"/>
        <v>5.5106138324650979</v>
      </c>
      <c r="L440">
        <f t="shared" si="107"/>
        <v>3.3766016130302778E-2</v>
      </c>
      <c r="M440" s="46">
        <f t="shared" si="108"/>
        <v>5.5109241731393483</v>
      </c>
      <c r="N440" s="8">
        <f t="shared" si="96"/>
        <v>-1.4687588934805018E-6</v>
      </c>
      <c r="O440" s="5">
        <f>SUM($N$41:N440)*0.1+$N$8</f>
        <v>-5.6554059992793286E-5</v>
      </c>
      <c r="P440" s="5">
        <f>SUM($O$41:O440)+0</f>
        <v>2.9296266844496301E-3</v>
      </c>
      <c r="Q440" s="8">
        <f t="shared" si="97"/>
        <v>-1.0623726080918863E-6</v>
      </c>
      <c r="R440" s="5">
        <f>SUM($Q$41:Q440)*0.1+$T$8</f>
        <v>-5.6391393855427733E-5</v>
      </c>
      <c r="S440" s="5">
        <f>SUM($R$41:R440)+0</f>
        <v>2.912627963794572E-3</v>
      </c>
      <c r="T440">
        <f t="shared" si="109"/>
        <v>7.986457914887196E-5</v>
      </c>
      <c r="U440">
        <f t="shared" si="110"/>
        <v>4.1311153658204038E-3</v>
      </c>
      <c r="W440" s="1"/>
    </row>
    <row r="441" spans="2:23" x14ac:dyDescent="0.2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-352.05762848491884</v>
      </c>
      <c r="F441">
        <f t="shared" si="101"/>
        <v>-19098.593171027438</v>
      </c>
      <c r="G441">
        <f t="shared" si="102"/>
        <v>1760.2881424244897</v>
      </c>
      <c r="H441">
        <f t="shared" si="103"/>
        <v>1273.2395447350882</v>
      </c>
      <c r="I441" s="2">
        <f t="shared" si="104"/>
        <v>2172.4993170626026</v>
      </c>
      <c r="J441" s="46">
        <f t="shared" si="105"/>
        <v>434.49986341254618</v>
      </c>
      <c r="K441">
        <f t="shared" si="106"/>
        <v>5.4025625808481248</v>
      </c>
      <c r="L441">
        <f t="shared" si="107"/>
        <v>3.3766016130302778E-2</v>
      </c>
      <c r="M441" s="46">
        <f t="shared" si="108"/>
        <v>5.4028791279757762</v>
      </c>
      <c r="N441" s="8">
        <f t="shared" si="96"/>
        <v>-1.4399596994906858E-6</v>
      </c>
      <c r="O441" s="5">
        <f>SUM($N$41:N441)*0.1+$N$8</f>
        <v>-5.6698055962742353E-5</v>
      </c>
      <c r="P441" s="5">
        <f>SUM($O$41:O441)+0</f>
        <v>2.8729286284868878E-3</v>
      </c>
      <c r="Q441" s="8">
        <f t="shared" si="97"/>
        <v>-1.041541772639102E-6</v>
      </c>
      <c r="R441" s="5">
        <f>SUM($Q$41:Q441)*0.1+$T$8</f>
        <v>-5.6495548032691663E-5</v>
      </c>
      <c r="S441" s="5">
        <f>SUM($R$41:R441)+0</f>
        <v>2.8561324157618802E-3</v>
      </c>
      <c r="T441">
        <f t="shared" si="109"/>
        <v>8.00400930625923E-5</v>
      </c>
      <c r="U441">
        <f t="shared" si="110"/>
        <v>4.0510753240029177E-3</v>
      </c>
      <c r="W441" s="1"/>
    </row>
    <row r="442" spans="2:23" x14ac:dyDescent="0.2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-352.05762848491884</v>
      </c>
      <c r="F442">
        <f t="shared" si="101"/>
        <v>-19098.593171027438</v>
      </c>
      <c r="G442">
        <f t="shared" si="102"/>
        <v>1725.082379575997</v>
      </c>
      <c r="H442">
        <f t="shared" si="103"/>
        <v>1247.7747538403837</v>
      </c>
      <c r="I442" s="2">
        <f t="shared" si="104"/>
        <v>2129.0493307213469</v>
      </c>
      <c r="J442" s="46">
        <f t="shared" si="105"/>
        <v>434.49986341254618</v>
      </c>
      <c r="K442">
        <f t="shared" si="106"/>
        <v>5.2945113292311534</v>
      </c>
      <c r="L442">
        <f t="shared" si="107"/>
        <v>3.3766016130302778E-2</v>
      </c>
      <c r="M442" s="46">
        <f t="shared" si="108"/>
        <v>5.2948343361141124</v>
      </c>
      <c r="N442" s="8">
        <f t="shared" si="96"/>
        <v>-1.4111605055008698E-6</v>
      </c>
      <c r="O442" s="5">
        <f>SUM($N$41:N442)*0.1+$N$8</f>
        <v>-5.6839172013292447E-5</v>
      </c>
      <c r="P442" s="5">
        <f>SUM($O$41:O442)+0</f>
        <v>2.8160894564735954E-3</v>
      </c>
      <c r="Q442" s="8">
        <f t="shared" si="97"/>
        <v>-1.0207109371863178E-6</v>
      </c>
      <c r="R442" s="5">
        <f>SUM($Q$41:Q442)*0.1+$T$8</f>
        <v>-5.6597619126410283E-5</v>
      </c>
      <c r="S442" s="5">
        <f>SUM($R$41:R442)+0</f>
        <v>2.7995347966354701E-3</v>
      </c>
      <c r="T442">
        <f t="shared" si="109"/>
        <v>8.0212106105841965E-5</v>
      </c>
      <c r="U442">
        <f t="shared" si="110"/>
        <v>3.9708632442372717E-3</v>
      </c>
      <c r="W442" s="1"/>
    </row>
    <row r="443" spans="2:23" x14ac:dyDescent="0.2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-352.05762848491884</v>
      </c>
      <c r="F443">
        <f t="shared" si="101"/>
        <v>-19098.593171027438</v>
      </c>
      <c r="G443">
        <f t="shared" si="102"/>
        <v>1689.8766167275044</v>
      </c>
      <c r="H443">
        <f t="shared" si="103"/>
        <v>1222.3099629456792</v>
      </c>
      <c r="I443" s="2">
        <f t="shared" si="104"/>
        <v>2085.5993443800908</v>
      </c>
      <c r="J443" s="46">
        <f t="shared" si="105"/>
        <v>434.49986341254618</v>
      </c>
      <c r="K443">
        <f t="shared" si="106"/>
        <v>5.1864600776141812</v>
      </c>
      <c r="L443">
        <f t="shared" si="107"/>
        <v>3.3766016130302778E-2</v>
      </c>
      <c r="M443" s="46">
        <f t="shared" si="108"/>
        <v>5.1867898133837693</v>
      </c>
      <c r="N443" s="8">
        <f t="shared" si="96"/>
        <v>-1.3823613115110536E-6</v>
      </c>
      <c r="O443" s="5">
        <f>SUM($N$41:N443)*0.1+$N$8</f>
        <v>-5.6977408144443542E-5</v>
      </c>
      <c r="P443" s="5">
        <f>SUM($O$41:O443)+0</f>
        <v>2.7591120483291516E-3</v>
      </c>
      <c r="Q443" s="8">
        <f t="shared" si="97"/>
        <v>-9.9988010173353358E-7</v>
      </c>
      <c r="R443" s="5">
        <f>SUM($Q$41:Q443)*0.1+$T$8</f>
        <v>-5.6697607136583646E-5</v>
      </c>
      <c r="S443" s="5">
        <f>SUM($R$41:R443)+0</f>
        <v>2.7428371894988863E-3</v>
      </c>
      <c r="T443">
        <f t="shared" si="109"/>
        <v>8.0380617650481406E-5</v>
      </c>
      <c r="U443">
        <f t="shared" si="110"/>
        <v>3.8904826362976147E-3</v>
      </c>
      <c r="W443" s="1"/>
    </row>
    <row r="444" spans="2:23" x14ac:dyDescent="0.2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-352.05762848491884</v>
      </c>
      <c r="F444">
        <f t="shared" si="101"/>
        <v>-19098.593171027438</v>
      </c>
      <c r="G444">
        <f t="shared" si="102"/>
        <v>1654.6708538790117</v>
      </c>
      <c r="H444">
        <f t="shared" si="103"/>
        <v>1196.8451720509784</v>
      </c>
      <c r="I444" s="2">
        <f t="shared" si="104"/>
        <v>2042.1493580388369</v>
      </c>
      <c r="J444" s="46">
        <f t="shared" si="105"/>
        <v>434.49986341254618</v>
      </c>
      <c r="K444">
        <f t="shared" si="106"/>
        <v>5.0784088259972142</v>
      </c>
      <c r="L444">
        <f t="shared" si="107"/>
        <v>3.3766016130302778E-2</v>
      </c>
      <c r="M444" s="46">
        <f t="shared" si="108"/>
        <v>5.0787455769611398</v>
      </c>
      <c r="N444" s="8">
        <f t="shared" si="96"/>
        <v>-1.3535621175212376E-6</v>
      </c>
      <c r="O444" s="5">
        <f>SUM($N$41:N444)*0.1+$N$8</f>
        <v>-5.7112764356195665E-5</v>
      </c>
      <c r="P444" s="5">
        <f>SUM($O$41:O444)+0</f>
        <v>2.7019992839729559E-3</v>
      </c>
      <c r="Q444" s="8">
        <f t="shared" si="97"/>
        <v>-9.7904926628075231E-7</v>
      </c>
      <c r="R444" s="5">
        <f>SUM($Q$41:Q444)*0.1+$T$8</f>
        <v>-5.6795512063211726E-5</v>
      </c>
      <c r="S444" s="5">
        <f>SUM($R$41:R444)+0</f>
        <v>2.6860416774356745E-3</v>
      </c>
      <c r="T444">
        <f t="shared" si="109"/>
        <v>8.0545627087562997E-5</v>
      </c>
      <c r="U444">
        <f t="shared" si="110"/>
        <v>3.8099370104388627E-3</v>
      </c>
      <c r="W444" s="1"/>
    </row>
    <row r="445" spans="2:23" x14ac:dyDescent="0.2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-352.05762848491884</v>
      </c>
      <c r="F445">
        <f t="shared" si="101"/>
        <v>-19098.593171027438</v>
      </c>
      <c r="G445">
        <f t="shared" si="102"/>
        <v>1619.4650910305209</v>
      </c>
      <c r="H445">
        <f t="shared" si="103"/>
        <v>1171.3803811562739</v>
      </c>
      <c r="I445" s="2">
        <f t="shared" si="104"/>
        <v>1998.6993716975824</v>
      </c>
      <c r="J445" s="46">
        <f t="shared" si="105"/>
        <v>434.49986341254618</v>
      </c>
      <c r="K445">
        <f t="shared" si="106"/>
        <v>4.9703575743802455</v>
      </c>
      <c r="L445">
        <f t="shared" si="107"/>
        <v>3.3766016130302778E-2</v>
      </c>
      <c r="M445" s="46">
        <f t="shared" si="108"/>
        <v>4.9707016455159536</v>
      </c>
      <c r="N445" s="8">
        <f t="shared" si="96"/>
        <v>-1.324762923531423E-6</v>
      </c>
      <c r="O445" s="5">
        <f>SUM($N$41:N445)*0.1+$N$8</f>
        <v>-5.7245240648548816E-5</v>
      </c>
      <c r="P445" s="5">
        <f>SUM($O$41:O445)+0</f>
        <v>2.644754043324407E-3</v>
      </c>
      <c r="Q445" s="8">
        <f t="shared" si="97"/>
        <v>-9.5821843082796786E-7</v>
      </c>
      <c r="R445" s="5">
        <f>SUM($Q$41:Q445)*0.1+$T$8</f>
        <v>-5.6891333906294522E-5</v>
      </c>
      <c r="S445" s="5">
        <f>SUM($R$41:R445)+0</f>
        <v>2.6291503435293801E-3</v>
      </c>
      <c r="T445">
        <f t="shared" si="109"/>
        <v>8.0707133826866647E-5</v>
      </c>
      <c r="U445">
        <f t="shared" si="110"/>
        <v>3.7292298774092027E-3</v>
      </c>
      <c r="W445" s="1"/>
    </row>
    <row r="446" spans="2:23" x14ac:dyDescent="0.2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-352.05762848491884</v>
      </c>
      <c r="F446">
        <f t="shared" si="101"/>
        <v>-19098.593171027438</v>
      </c>
      <c r="G446">
        <f t="shared" si="102"/>
        <v>1584.2593281820264</v>
      </c>
      <c r="H446">
        <f t="shared" si="103"/>
        <v>1145.9155902615694</v>
      </c>
      <c r="I446" s="2">
        <f t="shared" si="104"/>
        <v>1955.2493853563249</v>
      </c>
      <c r="J446" s="46">
        <f t="shared" si="105"/>
        <v>434.49986341254618</v>
      </c>
      <c r="K446">
        <f t="shared" si="106"/>
        <v>4.8623063227632688</v>
      </c>
      <c r="L446">
        <f t="shared" si="107"/>
        <v>3.3766016130302778E-2</v>
      </c>
      <c r="M446" s="46">
        <f t="shared" si="108"/>
        <v>4.8626580393771883</v>
      </c>
      <c r="N446" s="8">
        <f t="shared" si="96"/>
        <v>-1.2959637295416054E-6</v>
      </c>
      <c r="O446" s="5">
        <f>SUM($N$41:N446)*0.1+$N$8</f>
        <v>-5.7374837021502968E-5</v>
      </c>
      <c r="P446" s="5">
        <f>SUM($O$41:O446)+0</f>
        <v>2.5873792063029039E-3</v>
      </c>
      <c r="Q446" s="8">
        <f t="shared" si="97"/>
        <v>-9.3738759537518362E-7</v>
      </c>
      <c r="R446" s="5">
        <f>SUM($Q$41:Q446)*0.1+$T$8</f>
        <v>-5.6985072665832035E-5</v>
      </c>
      <c r="S446" s="5">
        <f>SUM($R$41:R446)+0</f>
        <v>2.5721652708635481E-3</v>
      </c>
      <c r="T446">
        <f t="shared" si="109"/>
        <v>8.086513729645294E-5</v>
      </c>
      <c r="U446">
        <f t="shared" si="110"/>
        <v>3.6483647484654266E-3</v>
      </c>
      <c r="W446" s="1"/>
    </row>
    <row r="447" spans="2:23" x14ac:dyDescent="0.2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-352.05762848491884</v>
      </c>
      <c r="F447">
        <f t="shared" si="101"/>
        <v>-19098.593171027438</v>
      </c>
      <c r="G447">
        <f t="shared" si="102"/>
        <v>1549.0535653335355</v>
      </c>
      <c r="H447">
        <f t="shared" si="103"/>
        <v>1120.4507993668667</v>
      </c>
      <c r="I447" s="2">
        <f t="shared" si="104"/>
        <v>1911.7993990150715</v>
      </c>
      <c r="J447" s="46">
        <f t="shared" si="105"/>
        <v>434.49986341254618</v>
      </c>
      <c r="K447">
        <f t="shared" si="106"/>
        <v>4.7542550711463036</v>
      </c>
      <c r="L447">
        <f t="shared" si="107"/>
        <v>3.3766016130302778E-2</v>
      </c>
      <c r="M447" s="46">
        <f t="shared" si="108"/>
        <v>4.7546147807215968</v>
      </c>
      <c r="N447" s="8">
        <f t="shared" si="96"/>
        <v>-1.2671645355517908E-6</v>
      </c>
      <c r="O447" s="5">
        <f>SUM($N$41:N447)*0.1+$N$8</f>
        <v>-5.7501553475058147E-5</v>
      </c>
      <c r="P447" s="5">
        <f>SUM($O$41:O447)+0</f>
        <v>2.5298776528278459E-3</v>
      </c>
      <c r="Q447" s="8">
        <f t="shared" si="97"/>
        <v>-9.1655675992240087E-7</v>
      </c>
      <c r="R447" s="5">
        <f>SUM($Q$41:Q447)*0.1+$T$8</f>
        <v>-5.7076728341824264E-5</v>
      </c>
      <c r="S447" s="5">
        <f>SUM($R$41:R447)+0</f>
        <v>2.5150885425217237E-3</v>
      </c>
      <c r="T447">
        <f t="shared" si="109"/>
        <v>8.101963694223381E-5</v>
      </c>
      <c r="U447">
        <f t="shared" si="110"/>
        <v>3.5673451353915534E-3</v>
      </c>
      <c r="W447" s="1"/>
    </row>
    <row r="448" spans="2:23" x14ac:dyDescent="0.2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-352.05762848491884</v>
      </c>
      <c r="F448">
        <f t="shared" si="101"/>
        <v>-19098.593171027438</v>
      </c>
      <c r="G448">
        <f t="shared" si="102"/>
        <v>1513.8478024850428</v>
      </c>
      <c r="H448">
        <f t="shared" si="103"/>
        <v>1094.9860084721622</v>
      </c>
      <c r="I448" s="2">
        <f t="shared" si="104"/>
        <v>1868.3494126738156</v>
      </c>
      <c r="J448" s="46">
        <f t="shared" si="105"/>
        <v>434.49986341254618</v>
      </c>
      <c r="K448">
        <f t="shared" si="106"/>
        <v>4.6462038195293314</v>
      </c>
      <c r="L448">
        <f t="shared" si="107"/>
        <v>3.3766016130302778E-2</v>
      </c>
      <c r="M448" s="46">
        <f t="shared" si="108"/>
        <v>4.6465718937884608</v>
      </c>
      <c r="N448" s="8">
        <f t="shared" si="96"/>
        <v>-1.2383653415619748E-6</v>
      </c>
      <c r="O448" s="5">
        <f>SUM($N$41:N448)*0.1+$N$8</f>
        <v>-5.7625390009214341E-5</v>
      </c>
      <c r="P448" s="5">
        <f>SUM($O$41:O448)+0</f>
        <v>2.4722522628186313E-3</v>
      </c>
      <c r="Q448" s="8">
        <f t="shared" si="97"/>
        <v>-8.9572592446961664E-7</v>
      </c>
      <c r="R448" s="5">
        <f>SUM($Q$41:Q448)*0.1+$T$8</f>
        <v>-5.7166300934271237E-5</v>
      </c>
      <c r="S448" s="5">
        <f>SUM($R$41:R448)+0</f>
        <v>2.4579222415874523E-3</v>
      </c>
      <c r="T448">
        <f t="shared" si="109"/>
        <v>8.11706322275595E-5</v>
      </c>
      <c r="U448">
        <f t="shared" si="110"/>
        <v>3.4861745505212626E-3</v>
      </c>
      <c r="W448" s="1"/>
    </row>
    <row r="449" spans="2:23" x14ac:dyDescent="0.2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-352.05762848491884</v>
      </c>
      <c r="F449">
        <f t="shared" si="101"/>
        <v>-19098.593171027438</v>
      </c>
      <c r="G449">
        <f t="shared" si="102"/>
        <v>1478.6420396365502</v>
      </c>
      <c r="H449">
        <f t="shared" si="103"/>
        <v>1069.5212175774595</v>
      </c>
      <c r="I449" s="2">
        <f t="shared" si="104"/>
        <v>1824.8994263325608</v>
      </c>
      <c r="J449" s="46">
        <f t="shared" si="105"/>
        <v>434.49986341254618</v>
      </c>
      <c r="K449">
        <f t="shared" si="106"/>
        <v>4.5381525679123618</v>
      </c>
      <c r="L449">
        <f t="shared" si="107"/>
        <v>3.3766016130302778E-2</v>
      </c>
      <c r="M449" s="46">
        <f t="shared" si="108"/>
        <v>4.5385294051251339</v>
      </c>
      <c r="N449" s="8">
        <f t="shared" si="96"/>
        <v>-1.2095661475721586E-6</v>
      </c>
      <c r="O449" s="5">
        <f>SUM($N$41:N449)*0.1+$N$8</f>
        <v>-5.7746346623971563E-5</v>
      </c>
      <c r="P449" s="5">
        <f>SUM($O$41:O449)+0</f>
        <v>2.4145059161946596E-3</v>
      </c>
      <c r="Q449" s="8">
        <f t="shared" si="97"/>
        <v>-8.7489508901683378E-7</v>
      </c>
      <c r="R449" s="5">
        <f>SUM($Q$41:Q449)*0.1+$T$8</f>
        <v>-5.7253790443172927E-5</v>
      </c>
      <c r="S449" s="5">
        <f>SUM($R$41:R449)+0</f>
        <v>2.4006684511442794E-3</v>
      </c>
      <c r="T449">
        <f t="shared" si="109"/>
        <v>8.1318122632821713E-5</v>
      </c>
      <c r="U449">
        <f t="shared" si="110"/>
        <v>3.4048565067647837E-3</v>
      </c>
      <c r="W449" s="1"/>
    </row>
    <row r="450" spans="2:23" x14ac:dyDescent="0.2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-352.05762848491884</v>
      </c>
      <c r="F450">
        <f t="shared" si="101"/>
        <v>-19098.593171027438</v>
      </c>
      <c r="G450">
        <f t="shared" si="102"/>
        <v>1443.4362767880575</v>
      </c>
      <c r="H450">
        <f t="shared" si="103"/>
        <v>1044.056426682755</v>
      </c>
      <c r="I450" s="2">
        <f t="shared" si="104"/>
        <v>1781.4494399913046</v>
      </c>
      <c r="J450" s="46">
        <f t="shared" si="105"/>
        <v>434.49986341254618</v>
      </c>
      <c r="K450">
        <f t="shared" si="106"/>
        <v>4.4301013162953895</v>
      </c>
      <c r="L450">
        <f t="shared" si="107"/>
        <v>3.3766016130302778E-2</v>
      </c>
      <c r="M450" s="46">
        <f t="shared" si="108"/>
        <v>4.4304873438684007</v>
      </c>
      <c r="N450" s="8">
        <f t="shared" si="96"/>
        <v>-1.1807669535823426E-6</v>
      </c>
      <c r="O450" s="5">
        <f>SUM($N$41:N450)*0.1+$N$8</f>
        <v>-5.7864423319329799E-5</v>
      </c>
      <c r="P450" s="5">
        <f>SUM($O$41:O450)+0</f>
        <v>2.35664149287533E-3</v>
      </c>
      <c r="Q450" s="8">
        <f t="shared" si="97"/>
        <v>-8.5406425356404954E-7</v>
      </c>
      <c r="R450" s="5">
        <f>SUM($Q$41:Q450)*0.1+$T$8</f>
        <v>-5.7339196868529333E-5</v>
      </c>
      <c r="S450" s="5">
        <f>SUM($R$41:R450)+0</f>
        <v>2.3433292542757501E-3</v>
      </c>
      <c r="T450">
        <f t="shared" si="109"/>
        <v>8.146210765507214E-5</v>
      </c>
      <c r="U450">
        <f t="shared" si="110"/>
        <v>3.3233945176409929E-3</v>
      </c>
      <c r="W450" s="1"/>
    </row>
    <row r="451" spans="2:23" x14ac:dyDescent="0.2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-352.05762848491884</v>
      </c>
      <c r="F451">
        <f t="shared" si="101"/>
        <v>-19098.593171027438</v>
      </c>
      <c r="G451">
        <f t="shared" si="102"/>
        <v>1408.2305139395648</v>
      </c>
      <c r="H451">
        <f t="shared" si="103"/>
        <v>1018.5916357880524</v>
      </c>
      <c r="I451" s="2">
        <f t="shared" si="104"/>
        <v>1737.9994536500496</v>
      </c>
      <c r="J451" s="46">
        <f t="shared" si="105"/>
        <v>434.49986341254618</v>
      </c>
      <c r="K451">
        <f t="shared" si="106"/>
        <v>4.3220500646784199</v>
      </c>
      <c r="L451">
        <f t="shared" si="107"/>
        <v>3.3766016130302778E-2</v>
      </c>
      <c r="M451" s="46">
        <f t="shared" si="108"/>
        <v>4.3224457420681031</v>
      </c>
      <c r="N451" s="8">
        <f t="shared" si="96"/>
        <v>-1.1519677595925266E-6</v>
      </c>
      <c r="O451" s="5">
        <f>SUM($N$41:N451)*0.1+$N$8</f>
        <v>-5.7979620095289049E-5</v>
      </c>
      <c r="P451" s="5">
        <f>SUM($O$41:O451)+0</f>
        <v>2.298661872780041E-3</v>
      </c>
      <c r="Q451" s="8">
        <f t="shared" si="97"/>
        <v>-8.3323341811126679E-7</v>
      </c>
      <c r="R451" s="5">
        <f>SUM($Q$41:Q451)*0.1+$T$8</f>
        <v>-5.7422520210340455E-5</v>
      </c>
      <c r="S451" s="5">
        <f>SUM($R$41:R451)+0</f>
        <v>2.2859067340654095E-3</v>
      </c>
      <c r="T451">
        <f t="shared" si="109"/>
        <v>8.1602586807655821E-5</v>
      </c>
      <c r="U451">
        <f t="shared" si="110"/>
        <v>3.241792097315655E-3</v>
      </c>
      <c r="W451" s="1"/>
    </row>
    <row r="452" spans="2:23" x14ac:dyDescent="0.2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-352.05762848491884</v>
      </c>
      <c r="F452">
        <f t="shared" si="101"/>
        <v>-19098.593171027438</v>
      </c>
      <c r="G452">
        <f t="shared" si="102"/>
        <v>1373.024751091074</v>
      </c>
      <c r="H452">
        <f t="shared" si="103"/>
        <v>993.12684489334788</v>
      </c>
      <c r="I452" s="2">
        <f t="shared" si="104"/>
        <v>1694.5494673087953</v>
      </c>
      <c r="J452" s="46">
        <f t="shared" si="105"/>
        <v>434.49986341254618</v>
      </c>
      <c r="K452">
        <f t="shared" si="106"/>
        <v>4.2139988130614512</v>
      </c>
      <c r="L452">
        <f t="shared" si="107"/>
        <v>3.3766016130302778E-2</v>
      </c>
      <c r="M452" s="46">
        <f t="shared" si="108"/>
        <v>4.2144046350604798</v>
      </c>
      <c r="N452" s="8">
        <f t="shared" si="96"/>
        <v>-1.1231685656027119E-6</v>
      </c>
      <c r="O452" s="5">
        <f>SUM($N$41:N452)*0.1+$N$8</f>
        <v>-5.8091936951849314E-5</v>
      </c>
      <c r="P452" s="5">
        <f>SUM($O$41:O452)+0</f>
        <v>2.2405699358281918E-3</v>
      </c>
      <c r="Q452" s="8">
        <f t="shared" si="97"/>
        <v>-8.1240258265848245E-7</v>
      </c>
      <c r="R452" s="5">
        <f>SUM($Q$41:Q452)*0.1+$T$8</f>
        <v>-5.7503760468606294E-5</v>
      </c>
      <c r="S452" s="5">
        <f>SUM($R$41:R452)+0</f>
        <v>2.228402973596803E-3</v>
      </c>
      <c r="T452">
        <f t="shared" si="109"/>
        <v>8.1739559619858996E-5</v>
      </c>
      <c r="U452">
        <f t="shared" si="110"/>
        <v>3.1600527606469205E-3</v>
      </c>
      <c r="W452" s="1"/>
    </row>
    <row r="453" spans="2:23" x14ac:dyDescent="0.2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-352.05762848491884</v>
      </c>
      <c r="F453">
        <f t="shared" si="101"/>
        <v>-19098.593171027438</v>
      </c>
      <c r="G453">
        <f t="shared" si="102"/>
        <v>1337.8189882425813</v>
      </c>
      <c r="H453">
        <f t="shared" si="103"/>
        <v>967.66205399864339</v>
      </c>
      <c r="I453" s="2">
        <f t="shared" si="104"/>
        <v>1651.0994809675392</v>
      </c>
      <c r="J453" s="46">
        <f t="shared" si="105"/>
        <v>434.49986341254618</v>
      </c>
      <c r="K453">
        <f t="shared" si="106"/>
        <v>4.1059475614444789</v>
      </c>
      <c r="L453">
        <f t="shared" si="107"/>
        <v>3.3766016130302778E-2</v>
      </c>
      <c r="M453" s="46">
        <f t="shared" si="108"/>
        <v>4.1063640619004786</v>
      </c>
      <c r="N453" s="8">
        <f t="shared" si="96"/>
        <v>-1.0943693716128959E-6</v>
      </c>
      <c r="O453" s="5">
        <f>SUM($N$41:N453)*0.1+$N$8</f>
        <v>-5.8201373889010607E-5</v>
      </c>
      <c r="P453" s="5">
        <f>SUM($O$41:O453)+0</f>
        <v>2.182368561939181E-3</v>
      </c>
      <c r="Q453" s="8">
        <f t="shared" si="97"/>
        <v>-7.9157174720569822E-7</v>
      </c>
      <c r="R453" s="5">
        <f>SUM($Q$41:Q453)*0.1+$T$8</f>
        <v>-5.758291764332685E-5</v>
      </c>
      <c r="S453" s="5">
        <f>SUM($R$41:R453)+0</f>
        <v>2.1708200559534762E-3</v>
      </c>
      <c r="T453">
        <f t="shared" si="109"/>
        <v>8.1873025636570727E-5</v>
      </c>
      <c r="U453">
        <f t="shared" si="110"/>
        <v>3.0781800232394375E-3</v>
      </c>
      <c r="W453" s="1"/>
    </row>
    <row r="454" spans="2:23" x14ac:dyDescent="0.2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-352.05762848491884</v>
      </c>
      <c r="F454">
        <f t="shared" si="101"/>
        <v>-19098.593171027438</v>
      </c>
      <c r="G454">
        <f t="shared" si="102"/>
        <v>1302.6132253940887</v>
      </c>
      <c r="H454">
        <f t="shared" si="103"/>
        <v>942.19726310394253</v>
      </c>
      <c r="I454" s="2">
        <f t="shared" si="104"/>
        <v>1607.6494946262853</v>
      </c>
      <c r="J454" s="46">
        <f t="shared" si="105"/>
        <v>434.49986341254618</v>
      </c>
      <c r="K454">
        <f t="shared" si="106"/>
        <v>3.9978963098275115</v>
      </c>
      <c r="L454">
        <f t="shared" si="107"/>
        <v>3.3766016130302778E-2</v>
      </c>
      <c r="M454" s="46">
        <f t="shared" si="108"/>
        <v>3.9983240658641428</v>
      </c>
      <c r="N454" s="8">
        <f t="shared" si="96"/>
        <v>-1.0655701776230799E-6</v>
      </c>
      <c r="O454" s="5">
        <f>SUM($N$41:N454)*0.1+$N$8</f>
        <v>-5.8307930906772914E-5</v>
      </c>
      <c r="P454" s="5">
        <f>SUM($O$41:O454)+0</f>
        <v>2.1240606310324083E-3</v>
      </c>
      <c r="Q454" s="8">
        <f t="shared" si="97"/>
        <v>-7.7074091175291695E-7</v>
      </c>
      <c r="R454" s="5">
        <f>SUM($Q$41:Q454)*0.1+$T$8</f>
        <v>-5.7659991734502149E-5</v>
      </c>
      <c r="S454" s="5">
        <f>SUM($R$41:R454)+0</f>
        <v>2.1131600642189741E-3</v>
      </c>
      <c r="T454">
        <f t="shared" si="109"/>
        <v>8.200298441795799E-5</v>
      </c>
      <c r="U454">
        <f t="shared" si="110"/>
        <v>2.9961774015087508E-3</v>
      </c>
      <c r="W454" s="1"/>
    </row>
    <row r="455" spans="2:23" x14ac:dyDescent="0.2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-352.05762848491884</v>
      </c>
      <c r="F455">
        <f t="shared" si="101"/>
        <v>-19098.593171027438</v>
      </c>
      <c r="G455">
        <f t="shared" si="102"/>
        <v>1267.407462545596</v>
      </c>
      <c r="H455">
        <f t="shared" si="103"/>
        <v>916.73247220923804</v>
      </c>
      <c r="I455" s="2">
        <f t="shared" si="104"/>
        <v>1564.1995082850294</v>
      </c>
      <c r="J455" s="46">
        <f t="shared" si="105"/>
        <v>434.49986341254618</v>
      </c>
      <c r="K455">
        <f t="shared" si="106"/>
        <v>3.8898450582105397</v>
      </c>
      <c r="L455">
        <f t="shared" si="107"/>
        <v>3.3766016130302778E-2</v>
      </c>
      <c r="M455" s="46">
        <f t="shared" si="108"/>
        <v>3.8902846950346568</v>
      </c>
      <c r="N455" s="8">
        <f t="shared" si="96"/>
        <v>-1.0367709836332639E-6</v>
      </c>
      <c r="O455" s="5">
        <f>SUM($N$41:N455)*0.1+$N$8</f>
        <v>-5.8411608005136235E-5</v>
      </c>
      <c r="P455" s="5">
        <f>SUM($O$41:O455)+0</f>
        <v>2.0656490230272721E-3</v>
      </c>
      <c r="Q455" s="8">
        <f t="shared" si="97"/>
        <v>-7.4991007630013261E-7</v>
      </c>
      <c r="R455" s="5">
        <f>SUM($Q$41:Q455)*0.1+$T$8</f>
        <v>-5.7734982742132165E-5</v>
      </c>
      <c r="S455" s="5">
        <f>SUM($R$41:R455)+0</f>
        <v>2.0554250814768418E-3</v>
      </c>
      <c r="T455">
        <f t="shared" si="109"/>
        <v>8.2129435539153651E-5</v>
      </c>
      <c r="U455">
        <f t="shared" si="110"/>
        <v>2.914048412758032E-3</v>
      </c>
      <c r="W455" s="1"/>
    </row>
    <row r="456" spans="2:23" x14ac:dyDescent="0.2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-352.05762848491884</v>
      </c>
      <c r="F456">
        <f t="shared" si="101"/>
        <v>-19098.593171027438</v>
      </c>
      <c r="G456">
        <f t="shared" si="102"/>
        <v>1232.2016996971033</v>
      </c>
      <c r="H456">
        <f t="shared" si="103"/>
        <v>891.26768131453355</v>
      </c>
      <c r="I456" s="2">
        <f t="shared" si="104"/>
        <v>1520.7495219437733</v>
      </c>
      <c r="J456" s="46">
        <f t="shared" si="105"/>
        <v>434.49986341254618</v>
      </c>
      <c r="K456">
        <f t="shared" si="106"/>
        <v>3.781793806593567</v>
      </c>
      <c r="L456">
        <f t="shared" si="107"/>
        <v>3.3766016130302778E-2</v>
      </c>
      <c r="M456" s="46">
        <f t="shared" si="108"/>
        <v>3.7822460029888849</v>
      </c>
      <c r="N456" s="8">
        <f t="shared" si="96"/>
        <v>-1.0079717896434477E-6</v>
      </c>
      <c r="O456" s="5">
        <f>SUM($N$41:N456)*0.1+$N$8</f>
        <v>-5.8512405184100584E-5</v>
      </c>
      <c r="P456" s="5">
        <f>SUM($O$41:O456)+0</f>
        <v>2.0071366178431717E-3</v>
      </c>
      <c r="Q456" s="8">
        <f t="shared" si="97"/>
        <v>-7.2907924084734837E-7</v>
      </c>
      <c r="R456" s="5">
        <f>SUM($Q$41:Q456)*0.1+$T$8</f>
        <v>-5.7807890666216897E-5</v>
      </c>
      <c r="S456" s="5">
        <f>SUM($R$41:R456)+0</f>
        <v>1.9976171908106248E-3</v>
      </c>
      <c r="T456">
        <f t="shared" si="109"/>
        <v>8.2252378589957193E-5</v>
      </c>
      <c r="U456">
        <f t="shared" si="110"/>
        <v>2.8317965752696745E-3</v>
      </c>
      <c r="W456" s="1"/>
    </row>
    <row r="457" spans="2:23" x14ac:dyDescent="0.2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-352.05762848491884</v>
      </c>
      <c r="F457">
        <f t="shared" si="101"/>
        <v>-19098.593171027438</v>
      </c>
      <c r="G457">
        <f t="shared" si="102"/>
        <v>1196.9959368486107</v>
      </c>
      <c r="H457">
        <f t="shared" si="103"/>
        <v>865.80289041982905</v>
      </c>
      <c r="I457" s="2">
        <f t="shared" si="104"/>
        <v>1477.2995356025174</v>
      </c>
      <c r="J457" s="46">
        <f t="shared" si="105"/>
        <v>434.49986341254618</v>
      </c>
      <c r="K457">
        <f t="shared" si="106"/>
        <v>3.6737425549765947</v>
      </c>
      <c r="L457">
        <f t="shared" si="107"/>
        <v>3.3766016130302778E-2</v>
      </c>
      <c r="M457" s="46">
        <f t="shared" si="108"/>
        <v>3.6742080496049612</v>
      </c>
      <c r="N457" s="8">
        <f t="shared" si="96"/>
        <v>-9.791725956536317E-7</v>
      </c>
      <c r="O457" s="5">
        <f>SUM($N$41:N457)*0.1+$N$8</f>
        <v>-5.8610322443665948E-5</v>
      </c>
      <c r="P457" s="5">
        <f>SUM($O$41:O457)+0</f>
        <v>1.9485262953995058E-3</v>
      </c>
      <c r="Q457" s="8">
        <f t="shared" si="97"/>
        <v>-7.0824840539456414E-7</v>
      </c>
      <c r="R457" s="5">
        <f>SUM($Q$41:Q457)*0.1+$T$8</f>
        <v>-5.7878715506756346E-5</v>
      </c>
      <c r="S457" s="5">
        <f>SUM($R$41:R457)+0</f>
        <v>1.9397384753038684E-3</v>
      </c>
      <c r="T457">
        <f t="shared" si="109"/>
        <v>8.2371813174547326E-5</v>
      </c>
      <c r="U457">
        <f t="shared" si="110"/>
        <v>2.7494254084149106E-3</v>
      </c>
      <c r="W457" s="1"/>
    </row>
    <row r="458" spans="2:23" x14ac:dyDescent="0.2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-352.05762848491884</v>
      </c>
      <c r="F458">
        <f t="shared" si="101"/>
        <v>-19098.593171027438</v>
      </c>
      <c r="G458">
        <f t="shared" si="102"/>
        <v>1161.790174000118</v>
      </c>
      <c r="H458">
        <f t="shared" si="103"/>
        <v>840.33809952512638</v>
      </c>
      <c r="I458" s="2">
        <f t="shared" si="104"/>
        <v>1433.8495492612624</v>
      </c>
      <c r="J458" s="46">
        <f t="shared" si="105"/>
        <v>434.49986341254618</v>
      </c>
      <c r="K458">
        <f t="shared" si="106"/>
        <v>3.5656913033596251</v>
      </c>
      <c r="L458">
        <f t="shared" si="107"/>
        <v>3.3766016130302778E-2</v>
      </c>
      <c r="M458" s="46">
        <f t="shared" si="108"/>
        <v>3.5661709020166712</v>
      </c>
      <c r="N458" s="8">
        <f t="shared" si="96"/>
        <v>-9.503734016638156E-7</v>
      </c>
      <c r="O458" s="5">
        <f>SUM($N$41:N458)*0.1+$N$8</f>
        <v>-5.8705359783832339E-5</v>
      </c>
      <c r="P458" s="5">
        <f>SUM($O$41:O458)+0</f>
        <v>1.8898209356156734E-3</v>
      </c>
      <c r="Q458" s="8">
        <f t="shared" si="97"/>
        <v>-6.8741756994178128E-7</v>
      </c>
      <c r="R458" s="5">
        <f>SUM($Q$41:Q458)*0.1+$T$8</f>
        <v>-5.7947457263750538E-5</v>
      </c>
      <c r="S458" s="5">
        <f>SUM($R$41:R458)+0</f>
        <v>1.8817910180401179E-3</v>
      </c>
      <c r="T458">
        <f t="shared" si="109"/>
        <v>8.2487738911206647E-5</v>
      </c>
      <c r="U458">
        <f t="shared" si="110"/>
        <v>2.6669384327853846E-3</v>
      </c>
      <c r="W458" s="1"/>
    </row>
    <row r="459" spans="2:23" x14ac:dyDescent="0.2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-352.05762848491884</v>
      </c>
      <c r="F459">
        <f t="shared" si="101"/>
        <v>-19098.593171027438</v>
      </c>
      <c r="G459">
        <f t="shared" si="102"/>
        <v>1126.5844111516271</v>
      </c>
      <c r="H459">
        <f t="shared" si="103"/>
        <v>814.87330863042371</v>
      </c>
      <c r="I459" s="2">
        <f t="shared" si="104"/>
        <v>1390.399562920009</v>
      </c>
      <c r="J459" s="46">
        <f t="shared" si="105"/>
        <v>434.49986341254618</v>
      </c>
      <c r="K459">
        <f t="shared" si="106"/>
        <v>3.4576400517426591</v>
      </c>
      <c r="L459">
        <f t="shared" si="107"/>
        <v>3.3766016130302778E-2</v>
      </c>
      <c r="M459" s="46">
        <f t="shared" si="108"/>
        <v>3.4581346357466933</v>
      </c>
      <c r="N459" s="8">
        <f t="shared" si="96"/>
        <v>-9.2157420767400108E-7</v>
      </c>
      <c r="O459" s="5">
        <f>SUM($N$41:N459)*0.1+$N$8</f>
        <v>-5.8797517204599732E-5</v>
      </c>
      <c r="P459" s="5">
        <f>SUM($O$41:O459)+0</f>
        <v>1.8310234184110738E-3</v>
      </c>
      <c r="Q459" s="8">
        <f t="shared" si="97"/>
        <v>-6.6658673448899853E-7</v>
      </c>
      <c r="R459" s="5">
        <f>SUM($Q$41:Q459)*0.1+$T$8</f>
        <v>-5.8014115937199447E-5</v>
      </c>
      <c r="S459" s="5">
        <f>SUM($R$41:R459)+0</f>
        <v>1.8237769021029184E-3</v>
      </c>
      <c r="T459">
        <f t="shared" si="109"/>
        <v>8.2600155432057269E-5</v>
      </c>
      <c r="U459">
        <f t="shared" si="110"/>
        <v>2.5843391703516574E-3</v>
      </c>
      <c r="W459" s="1"/>
    </row>
    <row r="460" spans="2:23" x14ac:dyDescent="0.2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-352.05762848491884</v>
      </c>
      <c r="F460">
        <f t="shared" si="101"/>
        <v>-19098.593171027438</v>
      </c>
      <c r="G460">
        <f t="shared" si="102"/>
        <v>1091.3786483031345</v>
      </c>
      <c r="H460">
        <f t="shared" si="103"/>
        <v>789.40851773571922</v>
      </c>
      <c r="I460" s="2">
        <f t="shared" si="104"/>
        <v>1346.9495765787531</v>
      </c>
      <c r="J460" s="46">
        <f t="shared" si="105"/>
        <v>434.49986341254618</v>
      </c>
      <c r="K460">
        <f t="shared" si="106"/>
        <v>3.3495888001256873</v>
      </c>
      <c r="L460">
        <f t="shared" si="107"/>
        <v>3.3766016130302778E-2</v>
      </c>
      <c r="M460" s="46">
        <f t="shared" si="108"/>
        <v>3.3500993360590634</v>
      </c>
      <c r="N460" s="8">
        <f t="shared" si="96"/>
        <v>-8.9277501368418498E-7</v>
      </c>
      <c r="O460" s="5">
        <f>SUM($N$41:N460)*0.1+$N$8</f>
        <v>-5.8886794705968152E-5</v>
      </c>
      <c r="P460" s="5">
        <f>SUM($O$41:O460)+0</f>
        <v>1.7721366237051057E-3</v>
      </c>
      <c r="Q460" s="8">
        <f t="shared" si="97"/>
        <v>-6.4575589903621429E-7</v>
      </c>
      <c r="R460" s="5">
        <f>SUM($Q$41:Q460)*0.1+$T$8</f>
        <v>-5.8078691527103045E-5</v>
      </c>
      <c r="S460" s="5">
        <f>SUM($R$41:R460)+0</f>
        <v>1.7656982105758155E-3</v>
      </c>
      <c r="T460">
        <f t="shared" si="109"/>
        <v>8.2709062382808023E-5</v>
      </c>
      <c r="U460">
        <f t="shared" si="110"/>
        <v>2.5016311446549367E-3</v>
      </c>
      <c r="W460" s="1"/>
    </row>
    <row r="461" spans="2:23" x14ac:dyDescent="0.2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-352.05762848491884</v>
      </c>
      <c r="F461">
        <f t="shared" si="101"/>
        <v>-19098.593171027438</v>
      </c>
      <c r="G461">
        <f t="shared" si="102"/>
        <v>1056.1728854546418</v>
      </c>
      <c r="H461">
        <f t="shared" si="103"/>
        <v>763.94372684101472</v>
      </c>
      <c r="I461" s="2">
        <f t="shared" si="104"/>
        <v>1303.4995902374969</v>
      </c>
      <c r="J461" s="46">
        <f t="shared" si="105"/>
        <v>434.49986341254618</v>
      </c>
      <c r="K461">
        <f t="shared" si="106"/>
        <v>3.2415375485087146</v>
      </c>
      <c r="L461">
        <f t="shared" si="107"/>
        <v>3.3766016130302778E-2</v>
      </c>
      <c r="M461" s="46">
        <f t="shared" si="108"/>
        <v>3.2420650995820277</v>
      </c>
      <c r="N461" s="8">
        <f t="shared" si="96"/>
        <v>-8.6397581969436888E-7</v>
      </c>
      <c r="O461" s="5">
        <f>SUM($N$41:N461)*0.1+$N$8</f>
        <v>-5.8973192287937586E-5</v>
      </c>
      <c r="P461" s="5">
        <f>SUM($O$41:O461)+0</f>
        <v>1.713163431417168E-3</v>
      </c>
      <c r="Q461" s="8">
        <f t="shared" si="97"/>
        <v>-6.2492506358342995E-7</v>
      </c>
      <c r="R461" s="5">
        <f>SUM($Q$41:Q461)*0.1+$T$8</f>
        <v>-5.8141184033461414E-5</v>
      </c>
      <c r="S461" s="5">
        <f>SUM($R$41:R461)+0</f>
        <v>1.707557026542354E-3</v>
      </c>
      <c r="T461">
        <f t="shared" si="109"/>
        <v>8.281445942251202E-5</v>
      </c>
      <c r="U461">
        <f t="shared" si="110"/>
        <v>2.4188178810400779E-3</v>
      </c>
      <c r="W461" s="1"/>
    </row>
    <row r="462" spans="2:23" x14ac:dyDescent="0.2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-352.05762848491884</v>
      </c>
      <c r="F462">
        <f t="shared" si="101"/>
        <v>-19098.593171027438</v>
      </c>
      <c r="G462">
        <f t="shared" si="102"/>
        <v>1020.9671226061491</v>
      </c>
      <c r="H462">
        <f t="shared" si="103"/>
        <v>738.47893594631205</v>
      </c>
      <c r="I462" s="2">
        <f t="shared" si="104"/>
        <v>1260.0496038962422</v>
      </c>
      <c r="J462" s="46">
        <f t="shared" si="105"/>
        <v>434.49986341254618</v>
      </c>
      <c r="K462">
        <f t="shared" si="106"/>
        <v>3.133486296891745</v>
      </c>
      <c r="L462">
        <f t="shared" si="107"/>
        <v>3.3766016130302778E-2</v>
      </c>
      <c r="M462" s="46">
        <f t="shared" si="108"/>
        <v>3.1340320362664253</v>
      </c>
      <c r="N462" s="8">
        <f t="shared" si="96"/>
        <v>-8.3517662570455288E-7</v>
      </c>
      <c r="O462" s="5">
        <f>SUM($N$41:N462)*0.1+$N$8</f>
        <v>-5.9056709950508048E-5</v>
      </c>
      <c r="P462" s="5">
        <f>SUM($O$41:O462)+0</f>
        <v>1.6541067214666599E-3</v>
      </c>
      <c r="Q462" s="8">
        <f t="shared" si="97"/>
        <v>-6.040942281306472E-7</v>
      </c>
      <c r="R462" s="5">
        <f>SUM($Q$41:Q462)*0.1+$T$8</f>
        <v>-5.8201593456274473E-5</v>
      </c>
      <c r="S462" s="5">
        <f>SUM($R$41:R462)+0</f>
        <v>1.6493554330860795E-3</v>
      </c>
      <c r="T462">
        <f t="shared" si="109"/>
        <v>8.2916346223334565E-5</v>
      </c>
      <c r="U462">
        <f t="shared" si="110"/>
        <v>2.335902906940216E-3</v>
      </c>
      <c r="W462" s="1"/>
    </row>
    <row r="463" spans="2:23" x14ac:dyDescent="0.2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-352.05762848491884</v>
      </c>
      <c r="F463">
        <f t="shared" si="101"/>
        <v>-19098.593171027438</v>
      </c>
      <c r="G463">
        <f t="shared" si="102"/>
        <v>985.76135975765646</v>
      </c>
      <c r="H463">
        <f t="shared" si="103"/>
        <v>713.01414505160938</v>
      </c>
      <c r="I463" s="2">
        <f t="shared" si="104"/>
        <v>1216.5996175549874</v>
      </c>
      <c r="J463" s="46">
        <f t="shared" si="105"/>
        <v>434.49986341254618</v>
      </c>
      <c r="K463">
        <f t="shared" si="106"/>
        <v>3.0254350452747758</v>
      </c>
      <c r="L463">
        <f t="shared" si="107"/>
        <v>3.3766016130302778E-2</v>
      </c>
      <c r="M463" s="46">
        <f t="shared" si="108"/>
        <v>3.0260002717634911</v>
      </c>
      <c r="N463" s="8">
        <f t="shared" si="96"/>
        <v>-8.0637743171473677E-7</v>
      </c>
      <c r="O463" s="5">
        <f>SUM($N$41:N463)*0.1+$N$8</f>
        <v>-5.9137347693679512E-5</v>
      </c>
      <c r="P463" s="5">
        <f>SUM($O$41:O463)+0</f>
        <v>1.5949693737729803E-3</v>
      </c>
      <c r="Q463" s="8">
        <f t="shared" si="97"/>
        <v>-5.8326339267786445E-7</v>
      </c>
      <c r="R463" s="5">
        <f>SUM($Q$41:Q463)*0.1+$T$8</f>
        <v>-5.8259919795542248E-5</v>
      </c>
      <c r="S463" s="5">
        <f>SUM($R$41:R463)+0</f>
        <v>1.5910955132905373E-3</v>
      </c>
      <c r="T463">
        <f t="shared" si="109"/>
        <v>8.3014722470331473E-5</v>
      </c>
      <c r="U463">
        <f t="shared" si="110"/>
        <v>2.2528897522264713E-3</v>
      </c>
      <c r="W463" s="1"/>
    </row>
    <row r="464" spans="2:23" x14ac:dyDescent="0.2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-352.05762848491884</v>
      </c>
      <c r="F464">
        <f t="shared" si="101"/>
        <v>-19098.593171027438</v>
      </c>
      <c r="G464">
        <f t="shared" si="102"/>
        <v>950.55559690916562</v>
      </c>
      <c r="H464">
        <f t="shared" si="103"/>
        <v>687.54935415690488</v>
      </c>
      <c r="I464" s="2">
        <f t="shared" si="104"/>
        <v>1173.1496312137328</v>
      </c>
      <c r="J464" s="46">
        <f t="shared" si="105"/>
        <v>434.49986341254618</v>
      </c>
      <c r="K464">
        <f t="shared" si="106"/>
        <v>2.9173837936578071</v>
      </c>
      <c r="L464">
        <f t="shared" si="107"/>
        <v>3.3766016130302778E-2</v>
      </c>
      <c r="M464" s="46">
        <f t="shared" si="108"/>
        <v>2.9179699503307353</v>
      </c>
      <c r="N464" s="8">
        <f t="shared" si="96"/>
        <v>-7.7757823772492215E-7</v>
      </c>
      <c r="O464" s="5">
        <f>SUM($N$41:N464)*0.1+$N$8</f>
        <v>-5.9215105517452003E-5</v>
      </c>
      <c r="P464" s="5">
        <f>SUM($O$41:O464)+0</f>
        <v>1.5357542682555283E-3</v>
      </c>
      <c r="Q464" s="8">
        <f t="shared" si="97"/>
        <v>-5.6243255722508011E-7</v>
      </c>
      <c r="R464" s="5">
        <f>SUM($Q$41:Q464)*0.1+$T$8</f>
        <v>-5.8316163051264766E-5</v>
      </c>
      <c r="S464" s="5">
        <f>SUM($R$41:R464)+0</f>
        <v>1.5327793502392724E-3</v>
      </c>
      <c r="T464">
        <f t="shared" si="109"/>
        <v>8.3109587861237004E-5</v>
      </c>
      <c r="U464">
        <f t="shared" si="110"/>
        <v>2.1697819496403316E-3</v>
      </c>
      <c r="W464" s="1"/>
    </row>
    <row r="465" spans="2:23" x14ac:dyDescent="0.2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-352.05762848491884</v>
      </c>
      <c r="F465">
        <f t="shared" si="101"/>
        <v>-19098.593171027438</v>
      </c>
      <c r="G465">
        <f t="shared" si="102"/>
        <v>915.34983406067113</v>
      </c>
      <c r="H465">
        <f t="shared" si="103"/>
        <v>662.08456326220221</v>
      </c>
      <c r="I465" s="2">
        <f t="shared" si="104"/>
        <v>1129.6996448724763</v>
      </c>
      <c r="J465" s="46">
        <f t="shared" si="105"/>
        <v>434.49986341254618</v>
      </c>
      <c r="K465">
        <f t="shared" si="106"/>
        <v>2.8093325420408335</v>
      </c>
      <c r="L465">
        <f t="shared" si="107"/>
        <v>3.3766016130302778E-2</v>
      </c>
      <c r="M465" s="46">
        <f t="shared" si="108"/>
        <v>2.8099412384079399</v>
      </c>
      <c r="N465" s="8">
        <f t="shared" si="96"/>
        <v>-7.4877904373510467E-7</v>
      </c>
      <c r="O465" s="5">
        <f>SUM($N$41:N465)*0.1+$N$8</f>
        <v>-5.9289983421825508E-5</v>
      </c>
      <c r="P465" s="5">
        <f>SUM($O$41:O465)+0</f>
        <v>1.4764642848337029E-3</v>
      </c>
      <c r="Q465" s="8">
        <f t="shared" si="97"/>
        <v>-5.4160172177229735E-7</v>
      </c>
      <c r="R465" s="5">
        <f>SUM($Q$41:Q465)*0.1+$T$8</f>
        <v>-5.8370323223442001E-5</v>
      </c>
      <c r="S465" s="5">
        <f>SUM($R$41:R465)+0</f>
        <v>1.4744090270158304E-3</v>
      </c>
      <c r="T465">
        <f t="shared" si="109"/>
        <v>8.3200942106261252E-5</v>
      </c>
      <c r="U465">
        <f t="shared" si="110"/>
        <v>2.0865830353319912E-3</v>
      </c>
      <c r="W465" s="1"/>
    </row>
    <row r="466" spans="2:23" x14ac:dyDescent="0.2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-352.05762848491884</v>
      </c>
      <c r="F466">
        <f t="shared" si="101"/>
        <v>-19098.593171027438</v>
      </c>
      <c r="G466">
        <f t="shared" si="102"/>
        <v>880.14407121218028</v>
      </c>
      <c r="H466">
        <f t="shared" si="103"/>
        <v>636.61977236749772</v>
      </c>
      <c r="I466" s="2">
        <f t="shared" si="104"/>
        <v>1086.2496585312217</v>
      </c>
      <c r="J466" s="46">
        <f t="shared" si="105"/>
        <v>434.49986341254618</v>
      </c>
      <c r="K466">
        <f t="shared" si="106"/>
        <v>2.7012812904238648</v>
      </c>
      <c r="L466">
        <f t="shared" si="107"/>
        <v>3.3766016130302778E-2</v>
      </c>
      <c r="M466" s="46">
        <f t="shared" si="108"/>
        <v>2.7019143290507852</v>
      </c>
      <c r="N466" s="8">
        <f t="shared" si="96"/>
        <v>-7.1997984974529005E-7</v>
      </c>
      <c r="O466" s="5">
        <f>SUM($N$41:N466)*0.1+$N$8</f>
        <v>-5.9361981406800041E-5</v>
      </c>
      <c r="P466" s="5">
        <f>SUM($O$41:O466)+0</f>
        <v>1.4171023034269029E-3</v>
      </c>
      <c r="Q466" s="8">
        <f t="shared" si="97"/>
        <v>-5.2077088631951312E-7</v>
      </c>
      <c r="R466" s="5">
        <f>SUM($Q$41:Q466)*0.1+$T$8</f>
        <v>-5.8422400312073953E-5</v>
      </c>
      <c r="S466" s="5">
        <f>SUM($R$41:R466)+0</f>
        <v>1.4159866267037565E-3</v>
      </c>
      <c r="T466">
        <f t="shared" si="109"/>
        <v>8.3288784927897059E-5</v>
      </c>
      <c r="U466">
        <f t="shared" si="110"/>
        <v>2.0032965495357189E-3</v>
      </c>
      <c r="W466" s="1"/>
    </row>
    <row r="467" spans="2:23" x14ac:dyDescent="0.2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-352.05762848491884</v>
      </c>
      <c r="F467">
        <f t="shared" si="101"/>
        <v>-19098.593171027438</v>
      </c>
      <c r="G467">
        <f t="shared" si="102"/>
        <v>844.93830836368761</v>
      </c>
      <c r="H467">
        <f t="shared" si="103"/>
        <v>611.15498147279322</v>
      </c>
      <c r="I467" s="2">
        <f t="shared" si="104"/>
        <v>1042.7996721899658</v>
      </c>
      <c r="J467" s="46">
        <f t="shared" si="105"/>
        <v>434.49986341254618</v>
      </c>
      <c r="K467">
        <f t="shared" si="106"/>
        <v>2.5932300388068925</v>
      </c>
      <c r="L467">
        <f t="shared" si="107"/>
        <v>3.3766016130302778E-2</v>
      </c>
      <c r="M467" s="46">
        <f t="shared" si="108"/>
        <v>2.5938894474719487</v>
      </c>
      <c r="N467" s="8">
        <f t="shared" si="96"/>
        <v>-6.9118065575547395E-7</v>
      </c>
      <c r="O467" s="5">
        <f>SUM($N$41:N467)*0.1+$N$8</f>
        <v>-5.9431099472375589E-5</v>
      </c>
      <c r="P467" s="5">
        <f>SUM($O$41:O467)+0</f>
        <v>1.3576712039545273E-3</v>
      </c>
      <c r="Q467" s="8">
        <f t="shared" si="97"/>
        <v>-4.9994005086672878E-7</v>
      </c>
      <c r="R467" s="5">
        <f>SUM($Q$41:Q467)*0.1+$T$8</f>
        <v>-5.8472394317160621E-5</v>
      </c>
      <c r="S467" s="5">
        <f>SUM($R$41:R467)+0</f>
        <v>1.3575142323865958E-3</v>
      </c>
      <c r="T467">
        <f t="shared" si="109"/>
        <v>8.3373116060735786E-5</v>
      </c>
      <c r="U467">
        <f t="shared" si="110"/>
        <v>1.9199260374242295E-3</v>
      </c>
      <c r="W467" s="1"/>
    </row>
    <row r="468" spans="2:23" x14ac:dyDescent="0.2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-352.05762848491884</v>
      </c>
      <c r="F468">
        <f t="shared" si="101"/>
        <v>-19098.593171027438</v>
      </c>
      <c r="G468">
        <f t="shared" si="102"/>
        <v>809.73254551519494</v>
      </c>
      <c r="H468">
        <f t="shared" si="103"/>
        <v>585.69019057809055</v>
      </c>
      <c r="I468" s="2">
        <f t="shared" si="104"/>
        <v>999.34968584871092</v>
      </c>
      <c r="J468" s="46">
        <f t="shared" si="105"/>
        <v>434.49986341254618</v>
      </c>
      <c r="K468">
        <f t="shared" si="106"/>
        <v>2.4851787871899229</v>
      </c>
      <c r="L468">
        <f t="shared" si="107"/>
        <v>3.3766016130302778E-2</v>
      </c>
      <c r="M468" s="46">
        <f t="shared" si="108"/>
        <v>2.485866858026534</v>
      </c>
      <c r="N468" s="8">
        <f t="shared" si="96"/>
        <v>-6.6238146176565795E-7</v>
      </c>
      <c r="O468" s="5">
        <f>SUM($N$41:N468)*0.1+$N$8</f>
        <v>-5.9497337618552151E-5</v>
      </c>
      <c r="P468" s="5">
        <f>SUM($O$41:O468)+0</f>
        <v>1.2981738663359751E-3</v>
      </c>
      <c r="Q468" s="8">
        <f t="shared" si="97"/>
        <v>-4.7910921541394603E-7</v>
      </c>
      <c r="R468" s="5">
        <f>SUM($Q$41:Q468)*0.1+$T$8</f>
        <v>-5.8520305238702033E-5</v>
      </c>
      <c r="S468" s="5">
        <f>SUM($R$41:R468)+0</f>
        <v>1.2989939271478939E-3</v>
      </c>
      <c r="T468">
        <f t="shared" si="109"/>
        <v>8.3453935251291995E-5</v>
      </c>
      <c r="U468">
        <f t="shared" si="110"/>
        <v>1.8364750501993765E-3</v>
      </c>
      <c r="W468" s="1"/>
    </row>
    <row r="469" spans="2:23" x14ac:dyDescent="0.2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-352.05762848491884</v>
      </c>
      <c r="F469">
        <f t="shared" si="101"/>
        <v>-19098.593171027438</v>
      </c>
      <c r="G469">
        <f t="shared" si="102"/>
        <v>774.52678266670227</v>
      </c>
      <c r="H469">
        <f t="shared" si="103"/>
        <v>560.22539968338788</v>
      </c>
      <c r="I469" s="2">
        <f t="shared" si="104"/>
        <v>955.89969950745603</v>
      </c>
      <c r="J469" s="46">
        <f t="shared" si="105"/>
        <v>434.49986341254618</v>
      </c>
      <c r="K469">
        <f t="shared" si="106"/>
        <v>2.3771275355729533</v>
      </c>
      <c r="L469">
        <f t="shared" si="107"/>
        <v>3.3766016130302778E-2</v>
      </c>
      <c r="M469" s="46">
        <f t="shared" si="108"/>
        <v>2.3778468731007636</v>
      </c>
      <c r="N469" s="8">
        <f t="shared" si="96"/>
        <v>-6.3358226777584184E-7</v>
      </c>
      <c r="O469" s="5">
        <f>SUM($N$41:N469)*0.1+$N$8</f>
        <v>-5.956069584532974E-5</v>
      </c>
      <c r="P469" s="5">
        <f>SUM($O$41:O469)+0</f>
        <v>1.2386131704906454E-3</v>
      </c>
      <c r="Q469" s="8">
        <f t="shared" si="97"/>
        <v>-4.5827837996116322E-7</v>
      </c>
      <c r="R469" s="5">
        <f>SUM($Q$41:Q469)*0.1+$T$8</f>
        <v>-5.8566133076698134E-5</v>
      </c>
      <c r="S469" s="5">
        <f>SUM($R$41:R469)+0</f>
        <v>1.2404277940711956E-3</v>
      </c>
      <c r="T469">
        <f t="shared" si="109"/>
        <v>8.3531242257836645E-5</v>
      </c>
      <c r="U469">
        <f t="shared" si="110"/>
        <v>1.7529471464984964E-3</v>
      </c>
      <c r="W469" s="1"/>
    </row>
    <row r="470" spans="2:23" x14ac:dyDescent="0.2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-352.05762848491884</v>
      </c>
      <c r="F470">
        <f t="shared" si="101"/>
        <v>-19098.593171027438</v>
      </c>
      <c r="G470">
        <f t="shared" si="102"/>
        <v>739.32101981820961</v>
      </c>
      <c r="H470">
        <f t="shared" si="103"/>
        <v>534.76060878868338</v>
      </c>
      <c r="I470" s="2">
        <f t="shared" si="104"/>
        <v>912.44971316620013</v>
      </c>
      <c r="J470" s="46">
        <f t="shared" si="105"/>
        <v>434.49986341254618</v>
      </c>
      <c r="K470">
        <f t="shared" si="106"/>
        <v>2.2690762839559815</v>
      </c>
      <c r="L470">
        <f t="shared" si="107"/>
        <v>3.3766016130302778E-2</v>
      </c>
      <c r="M470" s="46">
        <f t="shared" si="108"/>
        <v>2.2698298645377415</v>
      </c>
      <c r="N470" s="8">
        <f t="shared" si="96"/>
        <v>-6.0478307378602585E-7</v>
      </c>
      <c r="O470" s="5">
        <f>SUM($N$41:N470)*0.1+$N$8</f>
        <v>-5.9621174152708344E-5</v>
      </c>
      <c r="P470" s="5">
        <f>SUM($O$41:O470)+0</f>
        <v>1.1789919963379372E-3</v>
      </c>
      <c r="Q470" s="8">
        <f t="shared" si="97"/>
        <v>-4.3744754450837898E-7</v>
      </c>
      <c r="R470" s="5">
        <f>SUM($Q$41:Q470)*0.1+$T$8</f>
        <v>-5.8609877831148979E-5</v>
      </c>
      <c r="S470" s="5">
        <f>SUM($R$41:R470)+0</f>
        <v>1.1818179162400467E-3</v>
      </c>
      <c r="T470">
        <f t="shared" si="109"/>
        <v>8.3605036850238786E-5</v>
      </c>
      <c r="U470">
        <f t="shared" si="110"/>
        <v>1.6693458942277004E-3</v>
      </c>
      <c r="W470" s="1"/>
    </row>
    <row r="471" spans="2:23" x14ac:dyDescent="0.2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-352.05762848491884</v>
      </c>
      <c r="F471">
        <f t="shared" si="101"/>
        <v>-19098.593171027438</v>
      </c>
      <c r="G471">
        <f t="shared" si="102"/>
        <v>704.11525696971694</v>
      </c>
      <c r="H471">
        <f t="shared" si="103"/>
        <v>509.29581789397889</v>
      </c>
      <c r="I471" s="2">
        <f t="shared" si="104"/>
        <v>868.9997268249441</v>
      </c>
      <c r="J471" s="46">
        <f t="shared" si="105"/>
        <v>434.49986341254618</v>
      </c>
      <c r="K471">
        <f t="shared" si="106"/>
        <v>2.1610250323390092</v>
      </c>
      <c r="L471">
        <f t="shared" si="107"/>
        <v>3.3766016130302778E-2</v>
      </c>
      <c r="M471" s="46">
        <f t="shared" si="108"/>
        <v>2.1618162784870854</v>
      </c>
      <c r="N471" s="8">
        <f t="shared" si="96"/>
        <v>-5.7598387979620974E-7</v>
      </c>
      <c r="O471" s="5">
        <f>SUM($N$41:N471)*0.1+$N$8</f>
        <v>-5.9678772540687963E-5</v>
      </c>
      <c r="P471" s="5">
        <f>SUM($O$41:O471)+0</f>
        <v>1.1193132237972492E-3</v>
      </c>
      <c r="Q471" s="8">
        <f t="shared" si="97"/>
        <v>-4.166167090555947E-7</v>
      </c>
      <c r="R471" s="5">
        <f>SUM($Q$41:Q471)*0.1+$T$8</f>
        <v>-5.865153950205454E-5</v>
      </c>
      <c r="S471" s="5">
        <f>SUM($R$41:R471)+0</f>
        <v>1.123166376737992E-3</v>
      </c>
      <c r="T471">
        <f t="shared" si="109"/>
        <v>8.3675318809815327E-5</v>
      </c>
      <c r="U471">
        <f t="shared" si="110"/>
        <v>1.585674872980631E-3</v>
      </c>
      <c r="W471" s="1"/>
    </row>
    <row r="472" spans="2:23" x14ac:dyDescent="0.2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-352.05762848491884</v>
      </c>
      <c r="F472">
        <f t="shared" si="101"/>
        <v>-19098.593171027438</v>
      </c>
      <c r="G472">
        <f t="shared" si="102"/>
        <v>668.90949412122609</v>
      </c>
      <c r="H472">
        <f t="shared" si="103"/>
        <v>483.8310269992744</v>
      </c>
      <c r="I472" s="2">
        <f t="shared" si="104"/>
        <v>825.54974048368956</v>
      </c>
      <c r="J472" s="46">
        <f t="shared" si="105"/>
        <v>434.49986341254618</v>
      </c>
      <c r="K472">
        <f t="shared" si="106"/>
        <v>2.0529737807220405</v>
      </c>
      <c r="L472">
        <f t="shared" si="107"/>
        <v>3.3766016130302778E-2</v>
      </c>
      <c r="M472" s="46">
        <f t="shared" si="108"/>
        <v>2.0538066549381138</v>
      </c>
      <c r="N472" s="8">
        <f t="shared" si="96"/>
        <v>-5.4718468580639512E-7</v>
      </c>
      <c r="O472" s="5">
        <f>SUM($N$41:N472)*0.1+$N$8</f>
        <v>-5.9733491009268596E-5</v>
      </c>
      <c r="P472" s="5">
        <f>SUM($O$41:O472)+0</f>
        <v>1.0595797327879806E-3</v>
      </c>
      <c r="Q472" s="8">
        <f t="shared" si="97"/>
        <v>-3.9578587360281041E-7</v>
      </c>
      <c r="R472" s="5">
        <f>SUM($Q$41:Q472)*0.1+$T$8</f>
        <v>-5.8691118089414818E-5</v>
      </c>
      <c r="S472" s="5">
        <f>SUM($R$41:R472)+0</f>
        <v>1.0644752586485772E-3</v>
      </c>
      <c r="T472">
        <f t="shared" si="109"/>
        <v>8.3742087929188913E-5</v>
      </c>
      <c r="U472">
        <f t="shared" si="110"/>
        <v>1.5019376772722642E-3</v>
      </c>
      <c r="W472" s="1"/>
    </row>
    <row r="473" spans="2:23" x14ac:dyDescent="0.2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-352.05762848491884</v>
      </c>
      <c r="F473">
        <f t="shared" si="101"/>
        <v>-19098.593171027438</v>
      </c>
      <c r="G473">
        <f t="shared" si="102"/>
        <v>633.70373127273342</v>
      </c>
      <c r="H473">
        <f t="shared" si="103"/>
        <v>458.36623610457173</v>
      </c>
      <c r="I473" s="2">
        <f t="shared" si="104"/>
        <v>782.09975414243468</v>
      </c>
      <c r="J473" s="46">
        <f t="shared" si="105"/>
        <v>434.49986341254618</v>
      </c>
      <c r="K473">
        <f t="shared" si="106"/>
        <v>1.9449225291050707</v>
      </c>
      <c r="L473">
        <f t="shared" si="107"/>
        <v>3.3766016130302778E-2</v>
      </c>
      <c r="M473" s="46">
        <f t="shared" si="108"/>
        <v>1.9458016537551817</v>
      </c>
      <c r="N473" s="8">
        <f t="shared" si="96"/>
        <v>-5.1838549181657912E-7</v>
      </c>
      <c r="O473" s="5">
        <f>SUM($N$41:N473)*0.1+$N$8</f>
        <v>-5.9785329558450256E-5</v>
      </c>
      <c r="P473" s="5">
        <f>SUM($O$41:O473)+0</f>
        <v>9.9979440322953031E-4</v>
      </c>
      <c r="Q473" s="8">
        <f t="shared" si="97"/>
        <v>-3.7495503815002766E-7</v>
      </c>
      <c r="R473" s="5">
        <f>SUM($Q$41:Q473)*0.1+$T$8</f>
        <v>-5.8728613593229812E-5</v>
      </c>
      <c r="S473" s="5">
        <f>SUM($R$41:R473)+0</f>
        <v>1.0057466450553473E-3</v>
      </c>
      <c r="T473">
        <f t="shared" si="109"/>
        <v>8.3805344012153563E-5</v>
      </c>
      <c r="U473">
        <f t="shared" si="110"/>
        <v>1.4181379209263038E-3</v>
      </c>
      <c r="W473" s="1"/>
    </row>
    <row r="474" spans="2:23" x14ac:dyDescent="0.2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-352.05762848491884</v>
      </c>
      <c r="F474">
        <f t="shared" si="101"/>
        <v>-19098.593171027438</v>
      </c>
      <c r="G474">
        <f t="shared" si="102"/>
        <v>598.49796842424075</v>
      </c>
      <c r="H474">
        <f t="shared" si="103"/>
        <v>432.90144520987087</v>
      </c>
      <c r="I474" s="2">
        <f t="shared" si="104"/>
        <v>738.6497678011807</v>
      </c>
      <c r="J474" s="46">
        <f t="shared" si="105"/>
        <v>434.49986341254618</v>
      </c>
      <c r="K474">
        <f t="shared" si="106"/>
        <v>1.8368712774881035</v>
      </c>
      <c r="L474">
        <f t="shared" si="107"/>
        <v>3.3766016130302778E-2</v>
      </c>
      <c r="M474" s="46">
        <f t="shared" si="108"/>
        <v>1.8378020898880034</v>
      </c>
      <c r="N474" s="8">
        <f t="shared" si="96"/>
        <v>-4.8958629782676302E-7</v>
      </c>
      <c r="O474" s="5">
        <f>SUM($N$41:N474)*0.1+$N$8</f>
        <v>-5.9834288188232931E-5</v>
      </c>
      <c r="P474" s="5">
        <f>SUM($O$41:O474)+0</f>
        <v>9.3996011504129734E-4</v>
      </c>
      <c r="Q474" s="8">
        <f t="shared" si="97"/>
        <v>-3.5412420269724633E-7</v>
      </c>
      <c r="R474" s="5">
        <f>SUM($Q$41:Q474)*0.1+$T$8</f>
        <v>-5.876402601349955E-5</v>
      </c>
      <c r="S474" s="5">
        <f>SUM($R$41:R474)+0</f>
        <v>9.4698261904184781E-4</v>
      </c>
      <c r="T474">
        <f t="shared" si="109"/>
        <v>8.3865086873548053E-5</v>
      </c>
      <c r="U474">
        <f t="shared" si="110"/>
        <v>1.3342792431255933E-3</v>
      </c>
      <c r="W474" s="1"/>
    </row>
    <row r="475" spans="2:23" x14ac:dyDescent="0.2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-352.05762848491884</v>
      </c>
      <c r="F475">
        <f t="shared" si="101"/>
        <v>-19098.593171027438</v>
      </c>
      <c r="G475">
        <f t="shared" si="102"/>
        <v>563.29220557574808</v>
      </c>
      <c r="H475">
        <f t="shared" si="103"/>
        <v>407.43665431516638</v>
      </c>
      <c r="I475" s="2">
        <f t="shared" si="104"/>
        <v>695.19978145992479</v>
      </c>
      <c r="J475" s="46">
        <f t="shared" si="105"/>
        <v>434.49986341254618</v>
      </c>
      <c r="K475">
        <f t="shared" si="106"/>
        <v>1.7288200258711315</v>
      </c>
      <c r="L475">
        <f t="shared" si="107"/>
        <v>3.3766016130302778E-2</v>
      </c>
      <c r="M475" s="46">
        <f t="shared" si="108"/>
        <v>1.7298089817633031</v>
      </c>
      <c r="N475" s="8">
        <f t="shared" si="96"/>
        <v>-4.6078710383694697E-7</v>
      </c>
      <c r="O475" s="5">
        <f>SUM($N$41:N475)*0.1+$N$8</f>
        <v>-5.9880366898616634E-5</v>
      </c>
      <c r="P475" s="5">
        <f>SUM($O$41:O475)+0</f>
        <v>8.800797481426807E-4</v>
      </c>
      <c r="Q475" s="8">
        <f t="shared" si="97"/>
        <v>-3.3329336724446205E-7</v>
      </c>
      <c r="R475" s="5">
        <f>SUM($Q$41:Q475)*0.1+$T$8</f>
        <v>-5.8797355350223977E-5</v>
      </c>
      <c r="S475" s="5">
        <f>SUM($R$41:R475)+0</f>
        <v>8.8818526369162387E-4</v>
      </c>
      <c r="T475">
        <f t="shared" si="109"/>
        <v>8.3921316339136714E-5</v>
      </c>
      <c r="U475">
        <f t="shared" si="110"/>
        <v>1.2503653169093597E-3</v>
      </c>
      <c r="W475" s="1"/>
    </row>
    <row r="476" spans="2:23" x14ac:dyDescent="0.2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-352.05762848491884</v>
      </c>
      <c r="F476">
        <f t="shared" si="101"/>
        <v>-19098.593171027438</v>
      </c>
      <c r="G476">
        <f t="shared" si="102"/>
        <v>528.08644272725724</v>
      </c>
      <c r="H476">
        <f t="shared" si="103"/>
        <v>381.97186342046189</v>
      </c>
      <c r="I476" s="2">
        <f t="shared" si="104"/>
        <v>651.74979511867036</v>
      </c>
      <c r="J476" s="46">
        <f t="shared" si="105"/>
        <v>434.49986341254618</v>
      </c>
      <c r="K476">
        <f t="shared" si="106"/>
        <v>1.620768774254163</v>
      </c>
      <c r="L476">
        <f t="shared" si="107"/>
        <v>3.3766016130302778E-2</v>
      </c>
      <c r="M476" s="46">
        <f t="shared" si="108"/>
        <v>1.6218236189959985</v>
      </c>
      <c r="N476" s="8">
        <f t="shared" si="96"/>
        <v>-4.3198790984713235E-7</v>
      </c>
      <c r="O476" s="5">
        <f>SUM($N$41:N476)*0.1+$N$8</f>
        <v>-5.9923565689601338E-5</v>
      </c>
      <c r="P476" s="5">
        <f>SUM($O$41:O476)+0</f>
        <v>8.2015618245307939E-4</v>
      </c>
      <c r="Q476" s="8">
        <f t="shared" si="97"/>
        <v>-3.1246253179167781E-7</v>
      </c>
      <c r="R476" s="5">
        <f>SUM($Q$41:Q476)*0.1+$T$8</f>
        <v>-5.8828601603403148E-5</v>
      </c>
      <c r="S476" s="5">
        <f>SUM($R$41:R476)+0</f>
        <v>8.2935666208822068E-4</v>
      </c>
      <c r="T476">
        <f t="shared" si="109"/>
        <v>8.3974032245497741E-5</v>
      </c>
      <c r="U476">
        <f t="shared" si="110"/>
        <v>1.1663998613537828E-3</v>
      </c>
      <c r="W476" s="1"/>
    </row>
    <row r="477" spans="2:23" x14ac:dyDescent="0.2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-352.05762848491884</v>
      </c>
      <c r="F477">
        <f t="shared" si="101"/>
        <v>-19098.593171027438</v>
      </c>
      <c r="G477">
        <f t="shared" si="102"/>
        <v>492.88067987876275</v>
      </c>
      <c r="H477">
        <f t="shared" si="103"/>
        <v>356.50707252575739</v>
      </c>
      <c r="I477" s="2">
        <f t="shared" si="104"/>
        <v>608.29980877741286</v>
      </c>
      <c r="J477" s="46">
        <f t="shared" si="105"/>
        <v>434.49986341254618</v>
      </c>
      <c r="K477">
        <f t="shared" si="106"/>
        <v>1.512717522637187</v>
      </c>
      <c r="L477">
        <f t="shared" si="107"/>
        <v>3.3766016130302778E-2</v>
      </c>
      <c r="M477" s="46">
        <f t="shared" si="108"/>
        <v>1.5138476590560637</v>
      </c>
      <c r="N477" s="8">
        <f t="shared" si="96"/>
        <v>-4.0318871585731481E-7</v>
      </c>
      <c r="O477" s="5">
        <f>SUM($N$41:N477)*0.1+$N$8</f>
        <v>-5.9963884561187069E-5</v>
      </c>
      <c r="P477" s="5">
        <f>SUM($O$41:O477)+0</f>
        <v>7.6019229789189228E-4</v>
      </c>
      <c r="Q477" s="8">
        <f t="shared" si="97"/>
        <v>-2.9163169633889352E-7</v>
      </c>
      <c r="R477" s="5">
        <f>SUM($Q$41:Q477)*0.1+$T$8</f>
        <v>-5.8857764773037036E-5</v>
      </c>
      <c r="S477" s="5">
        <f>SUM($R$41:R477)+0</f>
        <v>7.7049889731518363E-4</v>
      </c>
      <c r="T477">
        <f t="shared" si="109"/>
        <v>8.4023234439918628E-5</v>
      </c>
      <c r="U477">
        <f t="shared" si="110"/>
        <v>1.0823866594420264E-3</v>
      </c>
      <c r="W477" s="1"/>
    </row>
    <row r="478" spans="2:23" x14ac:dyDescent="0.2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-352.05762848491884</v>
      </c>
      <c r="F478">
        <f t="shared" si="101"/>
        <v>-19098.593171027438</v>
      </c>
      <c r="G478">
        <f t="shared" si="102"/>
        <v>457.6749170302719</v>
      </c>
      <c r="H478">
        <f t="shared" si="103"/>
        <v>331.04228163105472</v>
      </c>
      <c r="I478" s="2">
        <f t="shared" si="104"/>
        <v>564.84982243615934</v>
      </c>
      <c r="J478" s="46">
        <f t="shared" si="105"/>
        <v>434.49986341254618</v>
      </c>
      <c r="K478">
        <f t="shared" si="106"/>
        <v>1.4046662710202207</v>
      </c>
      <c r="L478">
        <f t="shared" si="107"/>
        <v>3.3766016130302778E-2</v>
      </c>
      <c r="M478" s="46">
        <f t="shared" si="108"/>
        <v>1.4058832684393778</v>
      </c>
      <c r="N478" s="8">
        <f t="shared" si="96"/>
        <v>-3.7438952186750024E-7</v>
      </c>
      <c r="O478" s="5">
        <f>SUM($N$41:N478)*0.1+$N$8</f>
        <v>-6.0001323513373829E-5</v>
      </c>
      <c r="P478" s="5">
        <f>SUM($O$41:O478)+0</f>
        <v>7.0019097437851847E-4</v>
      </c>
      <c r="Q478" s="8">
        <f t="shared" si="97"/>
        <v>-2.7080086088611072E-7</v>
      </c>
      <c r="R478" s="5">
        <f>SUM($Q$41:Q478)*0.1+$T$8</f>
        <v>-5.8884844859125667E-5</v>
      </c>
      <c r="S478" s="5">
        <f>SUM($R$41:R478)+0</f>
        <v>7.1161405245605801E-4</v>
      </c>
      <c r="T478">
        <f t="shared" si="109"/>
        <v>8.4068922780298824E-5</v>
      </c>
      <c r="U478">
        <f t="shared" si="110"/>
        <v>9.9832958498387325E-4</v>
      </c>
      <c r="W478" s="1"/>
    </row>
    <row r="479" spans="2:23" x14ac:dyDescent="0.2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-352.05762848491884</v>
      </c>
      <c r="F479">
        <f t="shared" si="101"/>
        <v>-19098.593171027438</v>
      </c>
      <c r="G479">
        <f t="shared" si="102"/>
        <v>422.46915418177741</v>
      </c>
      <c r="H479">
        <f t="shared" si="103"/>
        <v>305.57749073634841</v>
      </c>
      <c r="I479" s="2">
        <f t="shared" si="104"/>
        <v>521.39983609490093</v>
      </c>
      <c r="J479" s="46">
        <f t="shared" si="105"/>
        <v>434.49986341254618</v>
      </c>
      <c r="K479">
        <f t="shared" si="106"/>
        <v>1.2966150194032424</v>
      </c>
      <c r="L479">
        <f t="shared" si="107"/>
        <v>3.3766016130302778E-2</v>
      </c>
      <c r="M479" s="46">
        <f t="shared" si="108"/>
        <v>1.2979333342194452</v>
      </c>
      <c r="N479" s="8">
        <f t="shared" si="96"/>
        <v>-3.4559032787768271E-7</v>
      </c>
      <c r="O479" s="5">
        <f>SUM($N$41:N479)*0.1+$N$8</f>
        <v>-6.0035882546161589E-5</v>
      </c>
      <c r="P479" s="5">
        <f>SUM($O$41:O479)+0</f>
        <v>6.4015509183235693E-4</v>
      </c>
      <c r="Q479" s="8">
        <f t="shared" si="97"/>
        <v>-2.4997002543332495E-7</v>
      </c>
      <c r="R479" s="5">
        <f>SUM($Q$41:Q479)*0.1+$T$8</f>
        <v>-5.8909841861668987E-5</v>
      </c>
      <c r="S479" s="5">
        <f>SUM($R$41:R479)+0</f>
        <v>6.5270421059438898E-4</v>
      </c>
      <c r="T479">
        <f t="shared" si="109"/>
        <v>8.411109713505916E-5</v>
      </c>
      <c r="U479">
        <f t="shared" si="110"/>
        <v>9.1423264442183302E-4</v>
      </c>
      <c r="W479" s="1"/>
    </row>
    <row r="480" spans="2:23" x14ac:dyDescent="0.2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-352.05762848491884</v>
      </c>
      <c r="F480">
        <f t="shared" si="101"/>
        <v>-19098.593171027438</v>
      </c>
      <c r="G480">
        <f t="shared" si="102"/>
        <v>387.26339133328656</v>
      </c>
      <c r="H480">
        <f t="shared" si="103"/>
        <v>280.11269984164755</v>
      </c>
      <c r="I480" s="2">
        <f t="shared" si="104"/>
        <v>477.94984975364849</v>
      </c>
      <c r="J480" s="46">
        <f t="shared" si="105"/>
        <v>434.49986341254618</v>
      </c>
      <c r="K480">
        <f t="shared" si="106"/>
        <v>1.188563767786279</v>
      </c>
      <c r="L480">
        <f t="shared" si="107"/>
        <v>3.3766016130302778E-2</v>
      </c>
      <c r="M480" s="46">
        <f t="shared" si="108"/>
        <v>1.1900017905995988</v>
      </c>
      <c r="N480" s="8">
        <f t="shared" si="96"/>
        <v>-3.1679113388786809E-7</v>
      </c>
      <c r="O480" s="5">
        <f>SUM($N$41:N480)*0.1+$N$8</f>
        <v>-6.0067561659550377E-5</v>
      </c>
      <c r="P480" s="5">
        <f>SUM($O$41:O480)+0</f>
        <v>5.8008753017280655E-4</v>
      </c>
      <c r="Q480" s="8">
        <f t="shared" si="97"/>
        <v>-2.2913918998054368E-7</v>
      </c>
      <c r="R480" s="5">
        <f>SUM($Q$41:Q480)*0.1+$T$8</f>
        <v>-5.8932755780667051E-5</v>
      </c>
      <c r="S480" s="5">
        <f>SUM($R$41:R480)+0</f>
        <v>5.9377145481372194E-4</v>
      </c>
      <c r="T480">
        <f t="shared" si="109"/>
        <v>8.4149757383058637E-5</v>
      </c>
      <c r="U480">
        <f t="shared" si="110"/>
        <v>8.3010004409925827E-4</v>
      </c>
      <c r="W480" s="1"/>
    </row>
    <row r="481" spans="2:23" x14ac:dyDescent="0.2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-352.05762848491884</v>
      </c>
      <c r="F481">
        <f t="shared" si="101"/>
        <v>-19098.593171027438</v>
      </c>
      <c r="G481">
        <f t="shared" si="102"/>
        <v>352.0576284847939</v>
      </c>
      <c r="H481">
        <f t="shared" si="103"/>
        <v>254.64790894694306</v>
      </c>
      <c r="I481" s="2">
        <f t="shared" si="104"/>
        <v>434.49986341239253</v>
      </c>
      <c r="J481" s="46">
        <f t="shared" si="105"/>
        <v>434.49986341254618</v>
      </c>
      <c r="K481">
        <f t="shared" si="106"/>
        <v>1.0805125161693068</v>
      </c>
      <c r="L481">
        <f t="shared" si="107"/>
        <v>3.3766016130302778E-2</v>
      </c>
      <c r="M481" s="46">
        <f t="shared" si="108"/>
        <v>1.0820941406062885</v>
      </c>
      <c r="N481" s="8">
        <f t="shared" si="96"/>
        <v>-2.8799193989805204E-7</v>
      </c>
      <c r="O481" s="5">
        <f>SUM($N$41:N481)*0.1+$N$8</f>
        <v>-6.009636085354018E-5</v>
      </c>
      <c r="P481" s="5">
        <f>SUM($O$41:O481)+0</f>
        <v>5.1999116931926632E-4</v>
      </c>
      <c r="Q481" s="8">
        <f t="shared" si="97"/>
        <v>-2.0830835452775942E-7</v>
      </c>
      <c r="R481" s="5">
        <f>SUM($Q$41:Q481)*0.1+$T$8</f>
        <v>-5.8953586616119805E-5</v>
      </c>
      <c r="S481" s="5">
        <f>SUM($R$41:R481)+0</f>
        <v>5.3481786819760218E-4</v>
      </c>
      <c r="T481">
        <f t="shared" si="109"/>
        <v>8.4184903413517422E-5</v>
      </c>
      <c r="U481">
        <f t="shared" si="110"/>
        <v>7.4593630312074616E-4</v>
      </c>
      <c r="W481" s="1"/>
    </row>
    <row r="482" spans="2:23" x14ac:dyDescent="0.2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-352.05762848491884</v>
      </c>
      <c r="F482">
        <f t="shared" si="101"/>
        <v>-19098.593171027438</v>
      </c>
      <c r="G482">
        <f t="shared" si="102"/>
        <v>316.85186563630123</v>
      </c>
      <c r="H482">
        <f t="shared" si="103"/>
        <v>229.18311805224221</v>
      </c>
      <c r="I482" s="2">
        <f t="shared" si="104"/>
        <v>391.04987707113867</v>
      </c>
      <c r="J482" s="46">
        <f t="shared" si="105"/>
        <v>434.49986341254618</v>
      </c>
      <c r="K482">
        <f t="shared" si="106"/>
        <v>0.97246126455233972</v>
      </c>
      <c r="L482">
        <f t="shared" si="107"/>
        <v>3.3766016130302778E-2</v>
      </c>
      <c r="M482" s="46">
        <f t="shared" si="108"/>
        <v>0.97421832388365148</v>
      </c>
      <c r="N482" s="8">
        <f t="shared" si="96"/>
        <v>-2.5919274590823599E-7</v>
      </c>
      <c r="O482" s="5">
        <f>SUM($N$41:N482)*0.1+$N$8</f>
        <v>-6.012228012813101E-5</v>
      </c>
      <c r="P482" s="5">
        <f>SUM($O$41:O482)+0</f>
        <v>4.5986888919113532E-4</v>
      </c>
      <c r="Q482" s="8">
        <f t="shared" si="97"/>
        <v>-1.8747751907497809E-7</v>
      </c>
      <c r="R482" s="5">
        <f>SUM($Q$41:Q482)*0.1+$T$8</f>
        <v>-5.8972334368027329E-5</v>
      </c>
      <c r="S482" s="5">
        <f>SUM($R$41:R482)+0</f>
        <v>4.7584553382957486E-4</v>
      </c>
      <c r="T482">
        <f t="shared" si="109"/>
        <v>8.4216535125947048E-5</v>
      </c>
      <c r="U482">
        <f t="shared" si="110"/>
        <v>6.6174645243585685E-4</v>
      </c>
      <c r="W482" s="1"/>
    </row>
    <row r="483" spans="2:23" x14ac:dyDescent="0.2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-352.05762848491884</v>
      </c>
      <c r="F483">
        <f t="shared" si="101"/>
        <v>-19098.593171027438</v>
      </c>
      <c r="G483">
        <f t="shared" si="102"/>
        <v>281.64610278780856</v>
      </c>
      <c r="H483">
        <f t="shared" si="103"/>
        <v>203.71832715753771</v>
      </c>
      <c r="I483" s="2">
        <f t="shared" si="104"/>
        <v>347.5998907298827</v>
      </c>
      <c r="J483" s="46">
        <f t="shared" si="105"/>
        <v>434.49986341254618</v>
      </c>
      <c r="K483">
        <f t="shared" si="106"/>
        <v>0.86441001293536746</v>
      </c>
      <c r="L483">
        <f t="shared" si="107"/>
        <v>3.3766016130302778E-2</v>
      </c>
      <c r="M483" s="46">
        <f t="shared" si="108"/>
        <v>0.86638623142271698</v>
      </c>
      <c r="N483" s="8">
        <f t="shared" si="96"/>
        <v>-2.3039355191841991E-7</v>
      </c>
      <c r="O483" s="5">
        <f>SUM($N$41:N483)*0.1+$N$8</f>
        <v>-6.0145319483322841E-5</v>
      </c>
      <c r="P483" s="5">
        <f>SUM($O$41:O483)+0</f>
        <v>3.997235697078125E-4</v>
      </c>
      <c r="Q483" s="8">
        <f t="shared" si="97"/>
        <v>-1.6664668362219383E-7</v>
      </c>
      <c r="R483" s="5">
        <f>SUM($Q$41:Q483)*0.1+$T$8</f>
        <v>-5.8988999036389543E-5</v>
      </c>
      <c r="S483" s="5">
        <f>SUM($R$41:R483)+0</f>
        <v>4.1685653479318533E-4</v>
      </c>
      <c r="T483">
        <f t="shared" si="109"/>
        <v>8.4244652430086859E-5</v>
      </c>
      <c r="U483">
        <f t="shared" si="110"/>
        <v>5.7753640818543946E-4</v>
      </c>
      <c r="W483" s="1"/>
    </row>
    <row r="484" spans="2:23" x14ac:dyDescent="0.2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-352.05762848491884</v>
      </c>
      <c r="F484">
        <f t="shared" si="101"/>
        <v>-19098.593171027438</v>
      </c>
      <c r="G484">
        <f t="shared" si="102"/>
        <v>246.44033993931589</v>
      </c>
      <c r="H484">
        <f t="shared" si="103"/>
        <v>178.25353626283322</v>
      </c>
      <c r="I484" s="2">
        <f t="shared" si="104"/>
        <v>304.14990438862674</v>
      </c>
      <c r="J484" s="46">
        <f t="shared" si="105"/>
        <v>434.49986341254618</v>
      </c>
      <c r="K484">
        <f t="shared" si="106"/>
        <v>0.7563587613183953</v>
      </c>
      <c r="L484">
        <f t="shared" si="107"/>
        <v>3.3766016130302778E-2</v>
      </c>
      <c r="M484" s="46">
        <f t="shared" si="108"/>
        <v>0.75861650875724618</v>
      </c>
      <c r="N484" s="8">
        <f t="shared" si="96"/>
        <v>-2.0159435792860383E-7</v>
      </c>
      <c r="O484" s="5">
        <f>SUM($N$41:N484)*0.1+$N$8</f>
        <v>-6.01654789191157E-5</v>
      </c>
      <c r="P484" s="5">
        <f>SUM($O$41:O484)+0</f>
        <v>3.3955809078869677E-4</v>
      </c>
      <c r="Q484" s="8">
        <f t="shared" si="97"/>
        <v>-1.4581584816940957E-7</v>
      </c>
      <c r="R484" s="5">
        <f>SUM($Q$41:Q484)*0.1+$T$8</f>
        <v>-5.90035806212065E-5</v>
      </c>
      <c r="S484" s="5">
        <f>SUM($R$41:R484)+0</f>
        <v>3.5785295417197882E-4</v>
      </c>
      <c r="T484">
        <f t="shared" si="109"/>
        <v>8.4269255245847356E-5</v>
      </c>
      <c r="U484">
        <f t="shared" si="110"/>
        <v>4.9331372759094919E-4</v>
      </c>
      <c r="W484" s="1"/>
    </row>
    <row r="485" spans="2:23" x14ac:dyDescent="0.2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-352.05762848491884</v>
      </c>
      <c r="F485">
        <f t="shared" si="101"/>
        <v>-19098.593171027438</v>
      </c>
      <c r="G485">
        <f t="shared" si="102"/>
        <v>211.23457709082504</v>
      </c>
      <c r="H485">
        <f t="shared" si="103"/>
        <v>152.78874536812873</v>
      </c>
      <c r="I485" s="2">
        <f t="shared" si="104"/>
        <v>260.69991804737219</v>
      </c>
      <c r="J485" s="46">
        <f t="shared" si="105"/>
        <v>434.49986341254618</v>
      </c>
      <c r="K485">
        <f t="shared" si="106"/>
        <v>0.64830750970142659</v>
      </c>
      <c r="L485">
        <f t="shared" si="107"/>
        <v>3.3766016130302778E-2</v>
      </c>
      <c r="M485" s="46">
        <f t="shared" si="108"/>
        <v>0.65094013447566812</v>
      </c>
      <c r="N485" s="8">
        <f t="shared" si="96"/>
        <v>-1.7279516393878926E-7</v>
      </c>
      <c r="O485" s="5">
        <f>SUM($N$41:N485)*0.1+$N$8</f>
        <v>-6.0182758435509587E-5</v>
      </c>
      <c r="P485" s="5">
        <f>SUM($O$41:O485)+0</f>
        <v>2.7937533235318718E-4</v>
      </c>
      <c r="Q485" s="8">
        <f t="shared" si="97"/>
        <v>-1.2498501271662528E-7</v>
      </c>
      <c r="R485" s="5">
        <f>SUM($Q$41:Q485)*0.1+$T$8</f>
        <v>-5.9016079122478147E-5</v>
      </c>
      <c r="S485" s="5">
        <f>SUM($R$41:R485)+0</f>
        <v>2.9883687504950066E-4</v>
      </c>
      <c r="T485">
        <f t="shared" si="109"/>
        <v>8.4290343503259617E-5</v>
      </c>
      <c r="U485">
        <f t="shared" si="110"/>
        <v>4.090892985850457E-4</v>
      </c>
      <c r="W485" s="1"/>
    </row>
    <row r="486" spans="2:23" x14ac:dyDescent="0.2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-352.05762848491884</v>
      </c>
      <c r="F486">
        <f t="shared" si="101"/>
        <v>-19098.593171027438</v>
      </c>
      <c r="G486">
        <f t="shared" si="102"/>
        <v>176.02881424233237</v>
      </c>
      <c r="H486">
        <f t="shared" si="103"/>
        <v>127.32395447342424</v>
      </c>
      <c r="I486" s="2">
        <f t="shared" si="104"/>
        <v>217.24993170611623</v>
      </c>
      <c r="J486" s="46">
        <f t="shared" si="105"/>
        <v>434.49986341254618</v>
      </c>
      <c r="K486">
        <f t="shared" si="106"/>
        <v>0.54025625808445432</v>
      </c>
      <c r="L486">
        <f t="shared" si="107"/>
        <v>3.3766016130302778E-2</v>
      </c>
      <c r="M486" s="46">
        <f t="shared" si="108"/>
        <v>0.54341260192909779</v>
      </c>
      <c r="N486" s="8">
        <f t="shared" si="96"/>
        <v>-1.4399596994897318E-7</v>
      </c>
      <c r="O486" s="5">
        <f>SUM($N$41:N486)*0.1+$N$8</f>
        <v>-6.0197158032504475E-5</v>
      </c>
      <c r="P486" s="5">
        <f>SUM($O$41:O486)+0</f>
        <v>2.1917817432068272E-4</v>
      </c>
      <c r="Q486" s="8">
        <f t="shared" si="97"/>
        <v>-1.0415417726384101E-7</v>
      </c>
      <c r="R486" s="5">
        <f>SUM($Q$41:Q486)*0.1+$T$8</f>
        <v>-5.902649454020451E-5</v>
      </c>
      <c r="S486" s="5">
        <f>SUM($R$41:R486)+0</f>
        <v>2.3981038050929613E-4</v>
      </c>
      <c r="T486">
        <f t="shared" si="109"/>
        <v>8.4307917142431598E-5</v>
      </c>
      <c r="U486">
        <f t="shared" si="110"/>
        <v>3.2488165645133151E-4</v>
      </c>
      <c r="W486" s="1"/>
    </row>
    <row r="487" spans="2:23" x14ac:dyDescent="0.2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-352.05762848491884</v>
      </c>
      <c r="F487">
        <f t="shared" si="101"/>
        <v>-19098.593171027438</v>
      </c>
      <c r="G487">
        <f t="shared" si="102"/>
        <v>140.82305139383971</v>
      </c>
      <c r="H487">
        <f t="shared" si="103"/>
        <v>101.85916357871974</v>
      </c>
      <c r="I487" s="2">
        <f t="shared" si="104"/>
        <v>173.79994536486026</v>
      </c>
      <c r="J487" s="46">
        <f t="shared" si="105"/>
        <v>434.49986341254618</v>
      </c>
      <c r="K487">
        <f t="shared" si="106"/>
        <v>0.43220500646748211</v>
      </c>
      <c r="L487">
        <f t="shared" si="107"/>
        <v>3.3766016130302778E-2</v>
      </c>
      <c r="M487" s="46">
        <f t="shared" si="108"/>
        <v>0.43614401194042762</v>
      </c>
      <c r="N487" s="8">
        <f t="shared" si="96"/>
        <v>-1.1519677595915713E-7</v>
      </c>
      <c r="O487" s="5">
        <f>SUM($N$41:N487)*0.1+$N$8</f>
        <v>-6.0208677710100404E-5</v>
      </c>
      <c r="P487" s="5">
        <f>SUM($O$41:O487)+0</f>
        <v>1.5896949661058232E-4</v>
      </c>
      <c r="Q487" s="8">
        <f t="shared" si="97"/>
        <v>-8.3323341811056735E-8</v>
      </c>
      <c r="R487" s="5">
        <f>SUM($Q$41:Q487)*0.1+$T$8</f>
        <v>-5.9034826874385644E-5</v>
      </c>
      <c r="S487" s="5">
        <f>SUM($R$41:R487)+0</f>
        <v>1.8077555363491048E-4</v>
      </c>
      <c r="T487">
        <f t="shared" si="109"/>
        <v>8.4321976113510449E-5</v>
      </c>
      <c r="U487">
        <f t="shared" si="110"/>
        <v>2.4073035048499872E-4</v>
      </c>
      <c r="W487" s="1"/>
    </row>
    <row r="488" spans="2:23" x14ac:dyDescent="0.2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-352.05762848491884</v>
      </c>
      <c r="F488">
        <f t="shared" si="101"/>
        <v>-19098.593171027438</v>
      </c>
      <c r="G488">
        <f t="shared" si="102"/>
        <v>105.61728854534704</v>
      </c>
      <c r="H488">
        <f t="shared" si="103"/>
        <v>76.394372684015252</v>
      </c>
      <c r="I488" s="2">
        <f t="shared" si="104"/>
        <v>130.34995902360427</v>
      </c>
      <c r="J488" s="46">
        <f t="shared" si="105"/>
        <v>434.49986341254618</v>
      </c>
      <c r="K488">
        <f t="shared" si="106"/>
        <v>0.32415375485050979</v>
      </c>
      <c r="L488">
        <f t="shared" si="107"/>
        <v>3.3766016130302778E-2</v>
      </c>
      <c r="M488" s="46">
        <f t="shared" si="108"/>
        <v>0.32938744408313442</v>
      </c>
      <c r="N488" s="8">
        <f t="shared" si="96"/>
        <v>-8.639758196934107E-8</v>
      </c>
      <c r="O488" s="5">
        <f>SUM($N$41:N488)*0.1+$N$8</f>
        <v>-6.0217317468297334E-5</v>
      </c>
      <c r="P488" s="5">
        <f>SUM($O$41:O488)+0</f>
        <v>9.8752179142284983E-5</v>
      </c>
      <c r="Q488" s="8">
        <f t="shared" si="97"/>
        <v>-6.2492506358272474E-8</v>
      </c>
      <c r="R488" s="5">
        <f>SUM($Q$41:Q488)*0.1+$T$8</f>
        <v>-5.9041076125021467E-5</v>
      </c>
      <c r="S488" s="5">
        <f>SUM($R$41:R488)+0</f>
        <v>1.2173447750988901E-4</v>
      </c>
      <c r="T488">
        <f t="shared" si="109"/>
        <v>8.4332520376651185E-5</v>
      </c>
      <c r="U488">
        <f t="shared" si="110"/>
        <v>1.5675227558142695E-4</v>
      </c>
      <c r="W488" s="1"/>
    </row>
    <row r="489" spans="2:23" x14ac:dyDescent="0.2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-352.05762848491884</v>
      </c>
      <c r="F489">
        <f t="shared" si="101"/>
        <v>-19098.593171027438</v>
      </c>
      <c r="G489">
        <f t="shared" si="102"/>
        <v>70.411525696854369</v>
      </c>
      <c r="H489">
        <f t="shared" si="103"/>
        <v>50.929581789314398</v>
      </c>
      <c r="I489" s="2">
        <f t="shared" si="104"/>
        <v>86.899972682350409</v>
      </c>
      <c r="J489" s="46">
        <f t="shared" si="105"/>
        <v>434.49986341254618</v>
      </c>
      <c r="K489">
        <f t="shared" si="106"/>
        <v>0.2161025032335428</v>
      </c>
      <c r="L489">
        <f t="shared" si="107"/>
        <v>3.3766016130302778E-2</v>
      </c>
      <c r="M489" s="46">
        <f t="shared" si="108"/>
        <v>0.22387658082018982</v>
      </c>
      <c r="N489" s="8">
        <f t="shared" si="96"/>
        <v>-5.7598387979524999E-8</v>
      </c>
      <c r="O489" s="5">
        <f>SUM($N$41:N489)*0.1+$N$8</f>
        <v>-6.0223077307095291E-5</v>
      </c>
      <c r="P489" s="5">
        <f>SUM($O$41:O489)+0</f>
        <v>3.8529101835189691E-5</v>
      </c>
      <c r="Q489" s="8">
        <f t="shared" si="97"/>
        <v>-4.1661670905491171E-8</v>
      </c>
      <c r="R489" s="5">
        <f>SUM($Q$41:Q489)*0.1+$T$8</f>
        <v>-5.9045242292112007E-5</v>
      </c>
      <c r="S489" s="5">
        <f>SUM($R$41:R489)+0</f>
        <v>6.2689235217777001E-5</v>
      </c>
      <c r="T489">
        <f t="shared" si="109"/>
        <v>8.4339549901991937E-5</v>
      </c>
      <c r="U489">
        <f t="shared" si="110"/>
        <v>7.3582823406119643E-5</v>
      </c>
      <c r="W489" s="1"/>
    </row>
    <row r="490" spans="2:23" x14ac:dyDescent="0.2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-352.05762848491884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35.20576284836352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43.449986341098032</v>
      </c>
      <c r="J490" s="46">
        <f t="shared" ref="J490:J492" si="119">SQRT(D490*D490+E490*E490)</f>
        <v>434.49986341254618</v>
      </c>
      <c r="K490">
        <f t="shared" ref="K490:K492" si="120">32*I490/(PI()*$G$11^3)</f>
        <v>0.10805125161657948</v>
      </c>
      <c r="L490">
        <f t="shared" ref="L490:L491" si="121">16*J490/(PI()*$G$11^4)</f>
        <v>3.3766016130302778E-2</v>
      </c>
      <c r="M490" s="46">
        <f t="shared" ref="M490:M491" si="122">SQRT(K490^2+3*L490^2)</f>
        <v>0.12286376403091748</v>
      </c>
      <c r="N490" s="8">
        <f t="shared" si="96"/>
        <v>-2.879919398971042E-8</v>
      </c>
      <c r="O490" s="5">
        <f>SUM($N$41:N490)*0.1+$N$8</f>
        <v>-6.0225957226494264E-5</v>
      </c>
      <c r="P490" s="5">
        <f>SUM($O$41:O490)+0</f>
        <v>-2.1696855391304572E-5</v>
      </c>
      <c r="Q490" s="8">
        <f t="shared" si="97"/>
        <v>-2.0830835452709874E-8</v>
      </c>
      <c r="R490" s="5">
        <f>SUM($Q$41:Q490)*0.1+$T$8</f>
        <v>-5.9047325375657264E-5</v>
      </c>
      <c r="S490" s="5">
        <f>SUM($R$41:R490)+0</f>
        <v>3.6419098421197371E-6</v>
      </c>
      <c r="T490">
        <f t="shared" ref="T490:T491" si="123">SQRT(SUMSQ(O490,R490))</f>
        <v>8.4343064669635128E-5</v>
      </c>
      <c r="U490">
        <f t="shared" ref="U490:U491" si="124">SQRT(SUMSQ(S490,P490))</f>
        <v>2.2000387295893472E-5</v>
      </c>
      <c r="W490" s="1"/>
    </row>
    <row r="491" spans="2:23" ht="15.75" thickBot="1" x14ac:dyDescent="0.3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-352.05762848491884</v>
      </c>
      <c r="F491">
        <f t="shared" si="115"/>
        <v>-19098.593171027438</v>
      </c>
      <c r="G491">
        <f t="shared" si="116"/>
        <v>-1.3096723705530167E-10</v>
      </c>
      <c r="H491">
        <f t="shared" si="117"/>
        <v>-9.0949470177292824E-11</v>
      </c>
      <c r="I491" s="2">
        <f t="shared" si="118"/>
        <v>1.5944975166938913E-10</v>
      </c>
      <c r="J491" s="46">
        <f t="shared" si="119"/>
        <v>434.49986341254618</v>
      </c>
      <c r="K491">
        <f t="shared" si="120"/>
        <v>3.965190023899761E-13</v>
      </c>
      <c r="L491">
        <f t="shared" si="121"/>
        <v>3.3766016130302778E-2</v>
      </c>
      <c r="M491" s="46">
        <f t="shared" si="122"/>
        <v>5.8484455506874665E-2</v>
      </c>
      <c r="N491" s="8">
        <f t="shared" si="96"/>
        <v>1.0713447348087636E-19</v>
      </c>
      <c r="O491" s="5">
        <f>SUM($N$41:N491)*0.1+$N$8</f>
        <v>-6.022595722649425E-5</v>
      </c>
      <c r="P491" s="5">
        <f>SUM($O$41:O491)+0</f>
        <v>-8.1922812617798822E-5</v>
      </c>
      <c r="Q491" s="8">
        <f t="shared" si="97"/>
        <v>7.4398939917275242E-20</v>
      </c>
      <c r="R491" s="5">
        <f>SUM($Q$41:Q491)*0.1+$T$8</f>
        <v>-5.9047325375657264E-5</v>
      </c>
      <c r="S491" s="5">
        <f>SUM($R$41:R491)+0</f>
        <v>-5.5405415533537526E-5</v>
      </c>
      <c r="T491">
        <f t="shared" si="123"/>
        <v>8.4343064669635128E-5</v>
      </c>
      <c r="U491">
        <f t="shared" si="124"/>
        <v>9.8899480775456748E-5</v>
      </c>
      <c r="W491" s="1"/>
    </row>
    <row r="492" spans="2:23" ht="15.75" thickBot="1" x14ac:dyDescent="0.3">
      <c r="B492">
        <f t="shared" si="111"/>
        <v>45.100000000000371</v>
      </c>
      <c r="C492" s="82">
        <f>C491+G9</f>
        <v>0</v>
      </c>
      <c r="D492" s="83">
        <f>D491+B17</f>
        <v>0</v>
      </c>
      <c r="E492" s="84">
        <f>E491+B18</f>
        <v>0</v>
      </c>
      <c r="F492" s="85" t="s">
        <v>211</v>
      </c>
      <c r="G492" s="48">
        <f>ABS(G491)</f>
        <v>1.3096723705530167E-10</v>
      </c>
      <c r="H492" s="49">
        <f>ABS(H491)</f>
        <v>9.0949470177292824E-11</v>
      </c>
      <c r="I492" s="2">
        <f t="shared" si="118"/>
        <v>1.5944975166938913E-10</v>
      </c>
      <c r="J492" s="46">
        <f t="shared" si="119"/>
        <v>0</v>
      </c>
      <c r="K492">
        <f t="shared" si="120"/>
        <v>3.965190023899761E-13</v>
      </c>
      <c r="N492" s="7">
        <f t="shared" si="96"/>
        <v>-1.0713447348087636E-19</v>
      </c>
      <c r="O492" s="7"/>
      <c r="P492" s="7"/>
      <c r="Q492" s="7">
        <f t="shared" si="97"/>
        <v>-7.4398939917275242E-20</v>
      </c>
      <c r="R492" s="7"/>
      <c r="S492" s="7"/>
      <c r="T492" s="7"/>
    </row>
    <row r="495" spans="2:23" x14ac:dyDescent="0.25">
      <c r="O495" s="141"/>
      <c r="P495" s="142"/>
      <c r="Q495" s="142"/>
      <c r="R495" s="142"/>
      <c r="S495" s="142"/>
      <c r="T495" s="142"/>
    </row>
    <row r="496" spans="2:23" x14ac:dyDescent="0.25">
      <c r="O496" s="142"/>
      <c r="P496" s="142"/>
      <c r="Q496" s="142"/>
      <c r="R496" s="142"/>
      <c r="S496" s="142"/>
      <c r="T496" s="142"/>
    </row>
    <row r="497" spans="15:20" x14ac:dyDescent="0.25">
      <c r="O497" s="142"/>
      <c r="P497" s="142"/>
      <c r="Q497" s="142"/>
      <c r="R497" s="142"/>
      <c r="S497" s="142"/>
      <c r="T497" s="142"/>
    </row>
    <row r="498" spans="15:20" x14ac:dyDescent="0.25">
      <c r="O498" s="142"/>
      <c r="P498" s="142"/>
      <c r="Q498" s="142"/>
      <c r="R498" s="142"/>
      <c r="S498" s="142"/>
      <c r="T498" s="142"/>
    </row>
    <row r="499" spans="15:20" x14ac:dyDescent="0.25">
      <c r="O499" s="142"/>
      <c r="P499" s="142"/>
      <c r="Q499" s="142"/>
      <c r="R499" s="142"/>
      <c r="S499" s="142"/>
      <c r="T499" s="142"/>
    </row>
  </sheetData>
  <mergeCells count="17"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L8:M9"/>
    <mergeCell ref="N8:N9"/>
    <mergeCell ref="R8:S9"/>
    <mergeCell ref="T8:T9"/>
    <mergeCell ref="M2:T4"/>
    <mergeCell ref="AA2:AN4"/>
    <mergeCell ref="O495:T499"/>
    <mergeCell ref="AB79:AM81"/>
  </mergeCells>
  <conditionalFormatting sqref="B22 B24 B26">
    <cfRule type="containsText" dxfId="50" priority="11" operator="containsText" text="Oui">
      <formula>NOT(ISERROR(SEARCH("Oui",B22)))</formula>
    </cfRule>
  </conditionalFormatting>
  <conditionalFormatting sqref="B20 B22 B24 B26">
    <cfRule type="containsText" dxfId="49" priority="9" operator="containsText" text="Non">
      <formula>NOT(ISERROR(SEARCH("Non",B20)))</formula>
    </cfRule>
    <cfRule type="containsText" dxfId="48" priority="10" operator="containsText" text="Oui">
      <formula>NOT(ISERROR(SEARCH("Oui",B20)))</formula>
    </cfRule>
  </conditionalFormatting>
  <conditionalFormatting sqref="B29">
    <cfRule type="cellIs" dxfId="47" priority="7" operator="equal">
      <formula>"Oui"</formula>
    </cfRule>
    <cfRule type="containsText" dxfId="46" priority="8" operator="containsText" text="Non">
      <formula>NOT(ISERROR(SEARCH("Non",B29)))</formula>
    </cfRule>
  </conditionalFormatting>
  <conditionalFormatting sqref="C492:E492">
    <cfRule type="cellIs" dxfId="45" priority="6" operator="equal">
      <formula>0</formula>
    </cfRule>
  </conditionalFormatting>
  <conditionalFormatting sqref="G492:H492">
    <cfRule type="cellIs" dxfId="44" priority="4" operator="greaterThan">
      <formula>0.00001</formula>
    </cfRule>
    <cfRule type="cellIs" dxfId="43" priority="5" operator="lessThan">
      <formula>0.000000001</formula>
    </cfRule>
  </conditionalFormatting>
  <conditionalFormatting sqref="A35:D35">
    <cfRule type="cellIs" dxfId="42" priority="1" operator="equal">
      <formula>"Constantes d'integration incorrectes"</formula>
    </cfRule>
    <cfRule type="containsText" dxfId="41" priority="2" operator="containsText" text="Constantes d'integration correctes">
      <formula>NOT(ISERROR(SEARCH("Constantes d'integration correctes",A35)))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X686"/>
  <sheetViews>
    <sheetView tabSelected="1" zoomScale="85" zoomScaleNormal="85" workbookViewId="0">
      <selection activeCell="H35" sqref="H35"/>
    </sheetView>
  </sheetViews>
  <sheetFormatPr baseColWidth="10" defaultRowHeight="15" x14ac:dyDescent="0.25"/>
  <cols>
    <col min="1" max="1" width="19.5703125" customWidth="1"/>
    <col min="2" max="2" width="14.140625" customWidth="1"/>
    <col min="4" max="4" width="49" customWidth="1"/>
    <col min="5" max="5" width="12.5703125" customWidth="1"/>
    <col min="6" max="6" width="19.140625" customWidth="1"/>
    <col min="7" max="7" width="17.7109375" customWidth="1"/>
    <col min="8" max="8" width="18.140625" customWidth="1"/>
    <col min="9" max="9" width="45" customWidth="1"/>
    <col min="12" max="12" width="12.140625" customWidth="1"/>
  </cols>
  <sheetData>
    <row r="1" spans="1:24" ht="15.75" thickBot="1" x14ac:dyDescent="0.3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86" t="s">
        <v>25</v>
      </c>
      <c r="G1" s="86" t="s">
        <v>220</v>
      </c>
      <c r="H1" s="86" t="s">
        <v>105</v>
      </c>
      <c r="I1" s="86" t="s">
        <v>221</v>
      </c>
      <c r="J1" s="1"/>
      <c r="K1" s="70" t="s">
        <v>145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x14ac:dyDescent="0.25">
      <c r="A2" s="90" t="s">
        <v>71</v>
      </c>
      <c r="B2" s="90">
        <f>'Résistance des engrenages'!B3*'Résistance des engrenages'!B5</f>
        <v>2850</v>
      </c>
      <c r="C2" s="88" t="s">
        <v>4</v>
      </c>
      <c r="D2" s="19" t="s">
        <v>219</v>
      </c>
      <c r="E2" s="1"/>
      <c r="F2" s="90" t="s">
        <v>250</v>
      </c>
      <c r="G2" s="91">
        <f>'Résistance des engrenages'!G6</f>
        <v>20</v>
      </c>
      <c r="H2" s="88" t="s">
        <v>76</v>
      </c>
      <c r="I2" s="89" t="s">
        <v>228</v>
      </c>
      <c r="J2" s="1"/>
      <c r="K2" s="71" t="s">
        <v>146</v>
      </c>
      <c r="L2" s="16"/>
      <c r="M2" s="131" t="s">
        <v>282</v>
      </c>
      <c r="N2" s="131"/>
      <c r="O2" s="131"/>
      <c r="P2" s="131"/>
      <c r="Q2" s="131"/>
      <c r="R2" s="131"/>
      <c r="S2" s="131"/>
      <c r="T2" s="131"/>
      <c r="U2" s="131"/>
      <c r="V2" s="16"/>
      <c r="W2" s="16"/>
      <c r="X2" s="1"/>
    </row>
    <row r="3" spans="1:24" x14ac:dyDescent="0.25">
      <c r="A3" s="90" t="s">
        <v>72</v>
      </c>
      <c r="B3" s="90">
        <f>'Résistance des engrenages'!B2*'Résistance des engrenages'!G4</f>
        <v>750</v>
      </c>
      <c r="C3" s="88" t="s">
        <v>2</v>
      </c>
      <c r="D3" s="41" t="s">
        <v>218</v>
      </c>
      <c r="E3" s="1"/>
      <c r="F3" s="87" t="s">
        <v>249</v>
      </c>
      <c r="G3" s="87">
        <f>G2</f>
        <v>20</v>
      </c>
      <c r="H3" s="88" t="s">
        <v>76</v>
      </c>
      <c r="I3" s="89" t="s">
        <v>229</v>
      </c>
      <c r="J3" s="1"/>
      <c r="K3" s="16"/>
      <c r="L3" s="16"/>
      <c r="M3" s="131"/>
      <c r="N3" s="131"/>
      <c r="O3" s="131"/>
      <c r="P3" s="131"/>
      <c r="Q3" s="131"/>
      <c r="R3" s="131"/>
      <c r="S3" s="131"/>
      <c r="T3" s="131"/>
      <c r="U3" s="131"/>
      <c r="V3" s="16"/>
      <c r="W3" s="16"/>
      <c r="X3" s="1"/>
    </row>
    <row r="4" spans="1:24" x14ac:dyDescent="0.25">
      <c r="A4" s="16"/>
      <c r="B4" s="16"/>
      <c r="C4" s="16"/>
      <c r="D4" s="16"/>
      <c r="E4" s="1"/>
      <c r="F4" s="90" t="s">
        <v>44</v>
      </c>
      <c r="G4" s="91">
        <f>'Résistance des engrenages'!G7</f>
        <v>30</v>
      </c>
      <c r="H4" s="88" t="s">
        <v>76</v>
      </c>
      <c r="I4" s="89" t="s">
        <v>78</v>
      </c>
      <c r="J4" s="1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"/>
    </row>
    <row r="5" spans="1:24" x14ac:dyDescent="0.25">
      <c r="A5" s="16"/>
      <c r="B5" s="16"/>
      <c r="C5" s="16"/>
      <c r="D5" s="16"/>
      <c r="E5" s="1"/>
      <c r="F5" s="87" t="s">
        <v>222</v>
      </c>
      <c r="G5" s="87">
        <f>'Résistance des engrenages'!B14/2</f>
        <v>15</v>
      </c>
      <c r="H5" s="88" t="s">
        <v>28</v>
      </c>
      <c r="I5" s="89" t="s">
        <v>224</v>
      </c>
      <c r="J5" s="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"/>
    </row>
    <row r="6" spans="1:24" ht="15.75" thickBot="1" x14ac:dyDescent="0.3">
      <c r="A6" s="1"/>
      <c r="B6" s="1"/>
      <c r="C6" s="1"/>
      <c r="D6" s="1"/>
      <c r="E6" s="1"/>
      <c r="F6" s="87" t="s">
        <v>223</v>
      </c>
      <c r="G6" s="87">
        <f>'Résistance des engrenages'!G3/2</f>
        <v>60</v>
      </c>
      <c r="H6" s="88" t="s">
        <v>28</v>
      </c>
      <c r="I6" s="89" t="s">
        <v>225</v>
      </c>
      <c r="J6" s="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"/>
    </row>
    <row r="7" spans="1:24" ht="15.75" thickBot="1" x14ac:dyDescent="0.3">
      <c r="A7" s="67" t="s">
        <v>226</v>
      </c>
      <c r="B7" s="67" t="s">
        <v>8</v>
      </c>
      <c r="C7" s="67" t="s">
        <v>227</v>
      </c>
      <c r="D7" s="67" t="s">
        <v>10</v>
      </c>
      <c r="E7" s="1"/>
      <c r="F7" s="87" t="s">
        <v>91</v>
      </c>
      <c r="G7" s="87">
        <v>45</v>
      </c>
      <c r="H7" s="88" t="s">
        <v>28</v>
      </c>
      <c r="I7" s="89" t="s">
        <v>232</v>
      </c>
      <c r="J7" s="1"/>
      <c r="K7" s="16"/>
      <c r="L7" s="16"/>
      <c r="M7" s="16"/>
      <c r="N7" s="16"/>
      <c r="O7" s="16"/>
      <c r="P7" s="16"/>
      <c r="Q7" s="16"/>
      <c r="R7" s="16" t="s">
        <v>291</v>
      </c>
      <c r="S7" s="16"/>
      <c r="T7" s="16"/>
      <c r="U7" s="16"/>
      <c r="V7" s="16"/>
      <c r="W7" s="16"/>
      <c r="X7" s="1"/>
    </row>
    <row r="8" spans="1:24" ht="15.75" thickBot="1" x14ac:dyDescent="0.3">
      <c r="A8" s="95" t="s">
        <v>238</v>
      </c>
      <c r="B8" s="95">
        <f>2*PI()*B3/60</f>
        <v>78.539816339744831</v>
      </c>
      <c r="C8" s="96" t="s">
        <v>80</v>
      </c>
      <c r="D8" s="97" t="s">
        <v>243</v>
      </c>
      <c r="E8" s="1"/>
      <c r="F8" s="87" t="s">
        <v>230</v>
      </c>
      <c r="G8" s="87">
        <v>27</v>
      </c>
      <c r="H8" s="88" t="s">
        <v>28</v>
      </c>
      <c r="I8" s="89" t="s">
        <v>233</v>
      </c>
      <c r="J8" s="1"/>
      <c r="K8" s="16"/>
      <c r="L8" s="173" t="s">
        <v>284</v>
      </c>
      <c r="M8" s="174"/>
      <c r="N8" s="174"/>
      <c r="O8" s="126">
        <v>0.05</v>
      </c>
      <c r="P8" s="16"/>
      <c r="Q8" s="16"/>
      <c r="R8" s="173" t="s">
        <v>285</v>
      </c>
      <c r="S8" s="174"/>
      <c r="T8" s="174"/>
      <c r="U8" s="126">
        <v>0</v>
      </c>
      <c r="V8" s="16"/>
      <c r="W8" s="16"/>
      <c r="X8" s="1"/>
    </row>
    <row r="9" spans="1:24" x14ac:dyDescent="0.25">
      <c r="A9" s="95" t="s">
        <v>82</v>
      </c>
      <c r="B9" s="95">
        <f>1000*B2/B8</f>
        <v>36287.327024952137</v>
      </c>
      <c r="C9" s="96" t="s">
        <v>83</v>
      </c>
      <c r="D9" s="97" t="s">
        <v>244</v>
      </c>
      <c r="E9" s="1"/>
      <c r="F9" s="87"/>
      <c r="G9" s="87">
        <v>15</v>
      </c>
      <c r="H9" s="88" t="s">
        <v>28</v>
      </c>
      <c r="I9" s="89" t="s">
        <v>235</v>
      </c>
      <c r="J9" s="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"/>
    </row>
    <row r="10" spans="1:24" x14ac:dyDescent="0.25">
      <c r="A10" s="95" t="s">
        <v>239</v>
      </c>
      <c r="B10" s="95">
        <f>B9/G5</f>
        <v>2419.155134996809</v>
      </c>
      <c r="C10" s="96" t="s">
        <v>72</v>
      </c>
      <c r="D10" s="97" t="s">
        <v>245</v>
      </c>
      <c r="E10" s="1"/>
      <c r="F10" s="87" t="s">
        <v>231</v>
      </c>
      <c r="G10" s="87">
        <v>-18</v>
      </c>
      <c r="H10" s="88" t="s">
        <v>28</v>
      </c>
      <c r="I10" s="89" t="s">
        <v>234</v>
      </c>
      <c r="J10" s="1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"/>
    </row>
    <row r="11" spans="1:24" x14ac:dyDescent="0.25">
      <c r="A11" s="95" t="s">
        <v>240</v>
      </c>
      <c r="B11" s="95">
        <f>-B10*TAN(RADIANS(G3))/COS(RADIANS(G4))</f>
        <v>-1016.7143566036075</v>
      </c>
      <c r="C11" s="96" t="s">
        <v>72</v>
      </c>
      <c r="D11" s="97" t="s">
        <v>247</v>
      </c>
      <c r="E11" s="1"/>
      <c r="F11" s="87"/>
      <c r="G11" s="87">
        <v>60</v>
      </c>
      <c r="H11" s="88" t="s">
        <v>28</v>
      </c>
      <c r="I11" s="89" t="s">
        <v>236</v>
      </c>
      <c r="J11" s="1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"/>
    </row>
    <row r="12" spans="1:24" ht="30.75" thickBot="1" x14ac:dyDescent="0.3">
      <c r="A12" s="95" t="s">
        <v>241</v>
      </c>
      <c r="B12" s="95">
        <f>B10*TAN(RADIANS(G4))</f>
        <v>1396.6998684018731</v>
      </c>
      <c r="C12" s="96" t="s">
        <v>72</v>
      </c>
      <c r="D12" s="97" t="s">
        <v>248</v>
      </c>
      <c r="E12" s="1"/>
      <c r="F12" s="116" t="s">
        <v>121</v>
      </c>
      <c r="G12" s="116">
        <v>0</v>
      </c>
      <c r="H12" s="117" t="s">
        <v>72</v>
      </c>
      <c r="I12" s="124" t="s">
        <v>237</v>
      </c>
      <c r="J12" s="1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"/>
    </row>
    <row r="13" spans="1:24" ht="15.75" thickBot="1" x14ac:dyDescent="0.3">
      <c r="A13" s="95" t="s">
        <v>242</v>
      </c>
      <c r="B13" s="95">
        <f>-B9/G6</f>
        <v>-604.78878374920225</v>
      </c>
      <c r="C13" s="96" t="s">
        <v>72</v>
      </c>
      <c r="D13" s="97" t="s">
        <v>246</v>
      </c>
      <c r="E13" s="1"/>
      <c r="F13" s="120" t="s">
        <v>131</v>
      </c>
      <c r="G13" s="121">
        <v>20</v>
      </c>
      <c r="H13" s="122" t="s">
        <v>28</v>
      </c>
      <c r="I13" s="123" t="s">
        <v>259</v>
      </c>
      <c r="J13" s="1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"/>
    </row>
    <row r="14" spans="1:24" ht="30" x14ac:dyDescent="0.25">
      <c r="A14" s="95" t="s">
        <v>251</v>
      </c>
      <c r="B14" s="95">
        <f>B13*TAN(RADIANS(G2))</f>
        <v>-220.12511530276873</v>
      </c>
      <c r="C14" s="96" t="s">
        <v>72</v>
      </c>
      <c r="D14" s="97" t="s">
        <v>252</v>
      </c>
      <c r="E14" s="1"/>
      <c r="F14" s="118" t="s">
        <v>258</v>
      </c>
      <c r="G14" s="118">
        <v>2</v>
      </c>
      <c r="H14" s="119">
        <v>1</v>
      </c>
      <c r="I14" s="125" t="s">
        <v>283</v>
      </c>
      <c r="J14" s="1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"/>
    </row>
    <row r="15" spans="1:24" x14ac:dyDescent="0.25">
      <c r="A15" s="95" t="s">
        <v>94</v>
      </c>
      <c r="B15" s="95">
        <f>-B12</f>
        <v>-1396.6998684018731</v>
      </c>
      <c r="C15" s="105" t="s">
        <v>72</v>
      </c>
      <c r="D15" s="106" t="s">
        <v>253</v>
      </c>
      <c r="E15" s="1"/>
      <c r="F15" s="87" t="s">
        <v>155</v>
      </c>
      <c r="G15" s="87">
        <v>190000</v>
      </c>
      <c r="H15" s="88" t="s">
        <v>142</v>
      </c>
      <c r="I15" s="26" t="s">
        <v>160</v>
      </c>
      <c r="J15" s="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"/>
    </row>
    <row r="16" spans="1:24" x14ac:dyDescent="0.25">
      <c r="A16" s="95" t="s">
        <v>95</v>
      </c>
      <c r="B16" s="95">
        <f>-(B10*G7-B10*G8+B13*G7-B13*G10)/(G7)</f>
        <v>-120.9577567498405</v>
      </c>
      <c r="C16" s="105" t="s">
        <v>72</v>
      </c>
      <c r="D16" s="107" t="s">
        <v>254</v>
      </c>
      <c r="E16" s="1"/>
      <c r="F16" s="87" t="s">
        <v>156</v>
      </c>
      <c r="G16" s="87">
        <f>G15/(2*(1+0.3))</f>
        <v>73076.923076923078</v>
      </c>
      <c r="H16" s="88" t="s">
        <v>142</v>
      </c>
      <c r="I16" s="30" t="s">
        <v>161</v>
      </c>
      <c r="J16" s="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"/>
    </row>
    <row r="17" spans="1:24" ht="30" x14ac:dyDescent="0.25">
      <c r="A17" s="95" t="s">
        <v>96</v>
      </c>
      <c r="B17" s="95">
        <f>-(B12*G5+B11*G7-B11*G8+B14*G7-B14*G10)/(G7)</f>
        <v>249.29428126469477</v>
      </c>
      <c r="C17" s="105" t="s">
        <v>72</v>
      </c>
      <c r="D17" s="107" t="s">
        <v>255</v>
      </c>
      <c r="E17" s="1"/>
      <c r="F17" s="90" t="s">
        <v>143</v>
      </c>
      <c r="G17" s="91">
        <v>225</v>
      </c>
      <c r="H17" s="27" t="s">
        <v>142</v>
      </c>
      <c r="I17" s="34" t="s">
        <v>202</v>
      </c>
      <c r="J17" s="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"/>
    </row>
    <row r="18" spans="1:24" x14ac:dyDescent="0.25">
      <c r="A18" s="95" t="s">
        <v>97</v>
      </c>
      <c r="B18" s="95">
        <f>-(B10*G8+B13*G10)/(G7)</f>
        <v>-1693.4085944977664</v>
      </c>
      <c r="C18" s="105" t="s">
        <v>72</v>
      </c>
      <c r="D18" s="107" t="s">
        <v>256</v>
      </c>
      <c r="E18" s="1"/>
      <c r="F18" s="90" t="s">
        <v>144</v>
      </c>
      <c r="G18" s="91">
        <f>IF(G10/G16&lt;5,RADIANS(2/3),IF(G10/G16&gt;7,RADIANS(1/4),"A definir"))</f>
        <v>1.1635528346628864E-2</v>
      </c>
      <c r="H18" s="25" t="s">
        <v>163</v>
      </c>
      <c r="I18" s="26" t="s">
        <v>199</v>
      </c>
      <c r="J18" s="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"/>
    </row>
    <row r="19" spans="1:24" x14ac:dyDescent="0.25">
      <c r="A19" s="183" t="s">
        <v>98</v>
      </c>
      <c r="B19" s="95">
        <f>(B12*G5-B11*G8-B14*G10)/(G7)</f>
        <v>987.54519064168142</v>
      </c>
      <c r="C19" s="105" t="s">
        <v>72</v>
      </c>
      <c r="D19" s="107" t="s">
        <v>257</v>
      </c>
      <c r="E19" s="1"/>
      <c r="F19" s="90" t="s">
        <v>150</v>
      </c>
      <c r="G19" s="91">
        <f>IF(B8&gt;500,(G7-G10)/3000,(G7-G10)/2000)</f>
        <v>3.15E-2</v>
      </c>
      <c r="H19" s="29" t="s">
        <v>28</v>
      </c>
      <c r="I19" s="30" t="s">
        <v>198</v>
      </c>
      <c r="J19" s="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"/>
    </row>
    <row r="20" spans="1:24" ht="45" x14ac:dyDescent="0.25">
      <c r="A20" s="184" t="s">
        <v>289</v>
      </c>
      <c r="B20">
        <f>G17/MAX(M54:M684)</f>
        <v>5.0080692956501931</v>
      </c>
      <c r="C20" s="100">
        <v>1</v>
      </c>
      <c r="D20" s="40" t="s">
        <v>134</v>
      </c>
      <c r="E20" s="1"/>
      <c r="F20" s="90" t="s">
        <v>147</v>
      </c>
      <c r="G20" s="91" t="s">
        <v>145</v>
      </c>
      <c r="H20" s="31">
        <v>1</v>
      </c>
      <c r="I20" s="30" t="s">
        <v>197</v>
      </c>
      <c r="J20" s="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"/>
    </row>
    <row r="21" spans="1:24" x14ac:dyDescent="0.25">
      <c r="A21" s="128" t="s">
        <v>290</v>
      </c>
      <c r="B21" t="str">
        <f>IF(B20&gt;G14,"Oui","Non")</f>
        <v>Oui</v>
      </c>
      <c r="C21" s="99" t="s">
        <v>208</v>
      </c>
      <c r="D21" s="38" t="s">
        <v>135</v>
      </c>
      <c r="E21" s="1"/>
      <c r="F21" s="90" t="s">
        <v>148</v>
      </c>
      <c r="G21" s="91">
        <f>IF(G20="large",1/1500,1/500)</f>
        <v>6.6666666666666664E-4</v>
      </c>
      <c r="H21" s="32">
        <v>1</v>
      </c>
      <c r="I21" s="26" t="s">
        <v>196</v>
      </c>
      <c r="J21" s="1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"/>
    </row>
    <row r="22" spans="1:24" x14ac:dyDescent="0.25">
      <c r="A22" s="37" t="s">
        <v>165</v>
      </c>
      <c r="B22" s="63" cm="1">
        <f t="array" ref="B22">MAX(ABS(F54:F685))/(G16*B42)</f>
        <v>3.1612209296409388E-5</v>
      </c>
      <c r="C22" s="98" t="s">
        <v>163</v>
      </c>
      <c r="D22" s="39" t="s">
        <v>164</v>
      </c>
      <c r="E22" s="1"/>
      <c r="F22" s="90" t="s">
        <v>149</v>
      </c>
      <c r="G22" s="91">
        <v>3</v>
      </c>
      <c r="H22" s="29" t="s">
        <v>76</v>
      </c>
      <c r="I22" s="30" t="s">
        <v>195</v>
      </c>
      <c r="J22" s="1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"/>
    </row>
    <row r="23" spans="1:24" x14ac:dyDescent="0.25">
      <c r="A23" s="37" t="s">
        <v>154</v>
      </c>
      <c r="B23" s="4" t="str">
        <f>IF(B22&lt;G14,"Oui","Non")</f>
        <v>Oui</v>
      </c>
      <c r="C23" s="99" t="s">
        <v>208</v>
      </c>
      <c r="D23" s="38" t="s">
        <v>153</v>
      </c>
      <c r="E23" s="1"/>
      <c r="F23" s="87"/>
      <c r="G23" s="87"/>
      <c r="H23" s="88"/>
      <c r="I23" s="89"/>
      <c r="J23" s="1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"/>
    </row>
    <row r="24" spans="1:24" x14ac:dyDescent="0.25">
      <c r="A24" s="37" t="s">
        <v>167</v>
      </c>
      <c r="B24" s="36">
        <f>MAX(U54:U684)</f>
        <v>22.583927559125598</v>
      </c>
      <c r="C24" s="99" t="s">
        <v>28</v>
      </c>
      <c r="D24" s="38" t="s">
        <v>168</v>
      </c>
      <c r="E24" s="1"/>
      <c r="F24" s="87"/>
      <c r="G24" s="87"/>
      <c r="H24" s="88"/>
      <c r="I24" s="89"/>
      <c r="J24" s="1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"/>
    </row>
    <row r="25" spans="1:24" x14ac:dyDescent="0.25">
      <c r="A25" s="37" t="s">
        <v>169</v>
      </c>
      <c r="B25" s="4" t="str">
        <f>IF(B24&lt;G19,"Oui","Non")</f>
        <v>Non</v>
      </c>
      <c r="C25" s="98" t="s">
        <v>208</v>
      </c>
      <c r="D25" s="39" t="s">
        <v>152</v>
      </c>
      <c r="E25" s="1"/>
      <c r="F25" s="87"/>
      <c r="G25" s="87"/>
      <c r="H25" s="88"/>
      <c r="I25" s="89"/>
      <c r="J25" s="1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"/>
    </row>
    <row r="26" spans="1:24" x14ac:dyDescent="0.25">
      <c r="A26" s="37" t="s">
        <v>188</v>
      </c>
      <c r="B26" s="36">
        <f>MAX(T54:T684)</f>
        <v>5.0358713248056693E-2</v>
      </c>
      <c r="C26" s="101">
        <v>1</v>
      </c>
      <c r="D26" s="38" t="s">
        <v>207</v>
      </c>
      <c r="E26" s="1"/>
      <c r="F26" s="87"/>
      <c r="G26" s="87"/>
      <c r="H26" s="88"/>
      <c r="I26" s="89"/>
      <c r="J26" s="1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"/>
    </row>
    <row r="27" spans="1:24" x14ac:dyDescent="0.25">
      <c r="A27" s="37" t="s">
        <v>170</v>
      </c>
      <c r="B27" s="4" t="str">
        <f>IF(B26&lt;G21,"Oui","Non")</f>
        <v>Non</v>
      </c>
      <c r="C27" s="98" t="s">
        <v>208</v>
      </c>
      <c r="D27" s="39" t="s">
        <v>151</v>
      </c>
      <c r="E27" s="1"/>
      <c r="F27" s="87"/>
      <c r="G27" s="87"/>
      <c r="H27" s="88"/>
      <c r="I27" s="89"/>
      <c r="J27" s="1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"/>
    </row>
    <row r="28" spans="1:24" x14ac:dyDescent="0.25">
      <c r="A28" s="37" t="s">
        <v>189</v>
      </c>
      <c r="B28" s="36">
        <f>DEGREES(ATAN(T234))</f>
        <v>2.8809514797568685</v>
      </c>
      <c r="C28" s="99" t="s">
        <v>76</v>
      </c>
      <c r="D28" s="38" t="s">
        <v>209</v>
      </c>
      <c r="E28" s="1"/>
      <c r="F28" s="87"/>
      <c r="G28" s="87"/>
      <c r="H28" s="88"/>
      <c r="I28" s="89"/>
      <c r="J28" s="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"/>
    </row>
    <row r="29" spans="1:24" ht="15.75" thickBot="1" x14ac:dyDescent="0.3">
      <c r="A29" s="37" t="s">
        <v>190</v>
      </c>
      <c r="B29" s="64">
        <f>DEGREES(ATAN(T684))</f>
        <v>2.8661306030679961</v>
      </c>
      <c r="C29" s="98" t="s">
        <v>76</v>
      </c>
      <c r="D29" s="39" t="s">
        <v>210</v>
      </c>
      <c r="E29" s="1"/>
      <c r="F29" s="87"/>
      <c r="G29" s="87"/>
      <c r="H29" s="88"/>
      <c r="I29" s="89"/>
      <c r="J29" s="1"/>
      <c r="K29" s="16"/>
      <c r="L29" s="16"/>
      <c r="M29" s="16"/>
      <c r="N29" s="16"/>
      <c r="O29" s="16"/>
      <c r="P29" s="16"/>
      <c r="Q29" s="16"/>
      <c r="R29" s="16" t="s">
        <v>291</v>
      </c>
      <c r="S29" s="16"/>
      <c r="T29" s="16"/>
      <c r="U29" s="16"/>
      <c r="V29" s="16"/>
      <c r="W29" s="16"/>
      <c r="X29" s="1"/>
    </row>
    <row r="30" spans="1:24" ht="15.75" thickBot="1" x14ac:dyDescent="0.3">
      <c r="A30" s="62" t="s">
        <v>171</v>
      </c>
      <c r="B30" s="65" t="str">
        <f>IF(MAX(B28:B29)&lt;G18,"Oui","Non")</f>
        <v>Non</v>
      </c>
      <c r="C30" s="99" t="s">
        <v>208</v>
      </c>
      <c r="D30" s="38" t="s">
        <v>186</v>
      </c>
      <c r="E30" s="1"/>
      <c r="J30" s="1"/>
      <c r="K30" s="16"/>
      <c r="L30" s="173" t="s">
        <v>286</v>
      </c>
      <c r="M30" s="174"/>
      <c r="N30" s="174"/>
      <c r="O30" s="127">
        <v>-6.0000000000000001E-3</v>
      </c>
      <c r="P30" s="16"/>
      <c r="Q30" s="16"/>
      <c r="R30" s="173" t="s">
        <v>287</v>
      </c>
      <c r="S30" s="174"/>
      <c r="T30" s="174"/>
      <c r="U30" s="127">
        <v>0</v>
      </c>
      <c r="V30" s="16"/>
      <c r="W30" s="16"/>
      <c r="X30" s="1"/>
    </row>
    <row r="31" spans="1:24" x14ac:dyDescent="0.25">
      <c r="E31" s="1"/>
      <c r="J31" s="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"/>
    </row>
    <row r="32" spans="1:24" x14ac:dyDescent="0.25">
      <c r="E32" s="1"/>
      <c r="J32" s="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"/>
    </row>
    <row r="33" spans="1:24" x14ac:dyDescent="0.25">
      <c r="A33" s="178"/>
      <c r="B33" s="178"/>
      <c r="C33" s="178"/>
      <c r="D33" s="178"/>
      <c r="E33" s="1"/>
      <c r="J33" s="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"/>
    </row>
    <row r="34" spans="1:24" x14ac:dyDescent="0.25">
      <c r="A34" s="178"/>
      <c r="B34" s="178"/>
      <c r="C34" s="178"/>
      <c r="D34" s="178"/>
      <c r="E34" s="1"/>
      <c r="J34" s="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"/>
    </row>
    <row r="35" spans="1:24" x14ac:dyDescent="0.25">
      <c r="A35" s="180" t="s">
        <v>205</v>
      </c>
      <c r="B35" s="181"/>
      <c r="C35" s="181"/>
      <c r="D35" s="182"/>
      <c r="E35" s="1"/>
      <c r="J35" s="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"/>
    </row>
    <row r="36" spans="1:24" x14ac:dyDescent="0.25">
      <c r="A36" s="179" t="s">
        <v>206</v>
      </c>
      <c r="B36" s="179"/>
      <c r="C36" s="179"/>
      <c r="D36" s="179"/>
      <c r="E36" s="1"/>
      <c r="J36" s="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"/>
    </row>
    <row r="37" spans="1:24" x14ac:dyDescent="0.25">
      <c r="A37" s="175" t="s">
        <v>282</v>
      </c>
      <c r="B37" s="176"/>
      <c r="C37" s="176"/>
      <c r="D37" s="177"/>
      <c r="E37" s="1"/>
      <c r="J37" s="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"/>
    </row>
    <row r="38" spans="1:24" x14ac:dyDescent="0.25">
      <c r="A38" s="178" t="str">
        <f>IF(ABS(P684-VLOOKUP(B41,B54:P684,15,TRUE))&lt;0.1,"constante y' valide","constante y' non valide")</f>
        <v>constante y' non valide</v>
      </c>
      <c r="B38" s="178"/>
      <c r="C38" s="178"/>
      <c r="D38" s="178"/>
      <c r="E38" s="1"/>
      <c r="J38" s="1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"/>
    </row>
    <row r="39" spans="1:24" x14ac:dyDescent="0.25">
      <c r="A39" s="178" t="str">
        <f>IF(ABS(Q684-Q234)&lt;0.1,"constante y valide","constante y non valide")</f>
        <v>constante y valide</v>
      </c>
      <c r="B39" s="178"/>
      <c r="C39" s="178"/>
      <c r="D39" s="178"/>
      <c r="E39" s="1"/>
      <c r="J39" s="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"/>
    </row>
    <row r="40" spans="1:24" x14ac:dyDescent="0.25">
      <c r="A40" s="172" t="s">
        <v>265</v>
      </c>
      <c r="B40" s="172"/>
      <c r="C40" s="172"/>
      <c r="D40" s="172"/>
      <c r="E40" s="1"/>
      <c r="J40" s="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"/>
    </row>
    <row r="41" spans="1:24" x14ac:dyDescent="0.25">
      <c r="A41" s="95" t="s">
        <v>266</v>
      </c>
      <c r="B41" s="95">
        <f>ABS(G10)</f>
        <v>18</v>
      </c>
      <c r="C41" s="105" t="s">
        <v>281</v>
      </c>
      <c r="D41" s="107"/>
      <c r="E41" s="1"/>
      <c r="J41" s="1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"/>
    </row>
    <row r="42" spans="1:24" x14ac:dyDescent="0.25">
      <c r="A42" s="37" t="s">
        <v>158</v>
      </c>
      <c r="B42" s="36">
        <f>PI()*G13^4/32</f>
        <v>15707.963267948966</v>
      </c>
      <c r="C42" s="105" t="s">
        <v>159</v>
      </c>
      <c r="D42" s="107" t="s">
        <v>162</v>
      </c>
      <c r="E42" s="1"/>
      <c r="J42" s="1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"/>
    </row>
    <row r="43" spans="1:24" x14ac:dyDescent="0.25">
      <c r="A43" s="95"/>
      <c r="B43" s="95"/>
      <c r="C43" s="105"/>
      <c r="D43" s="107"/>
      <c r="E43" s="1"/>
      <c r="J43" s="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"/>
    </row>
    <row r="44" spans="1:24" x14ac:dyDescent="0.25">
      <c r="A44" s="95"/>
      <c r="B44" s="95"/>
      <c r="C44" s="105"/>
      <c r="D44" s="107"/>
      <c r="E44" s="1"/>
      <c r="J44" s="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"/>
    </row>
    <row r="45" spans="1:24" x14ac:dyDescent="0.25">
      <c r="A45" s="95"/>
      <c r="B45" s="95"/>
      <c r="C45" s="105"/>
      <c r="D45" s="107"/>
      <c r="E45" s="1"/>
      <c r="J45" s="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"/>
    </row>
    <row r="46" spans="1:24" x14ac:dyDescent="0.25">
      <c r="A46" s="95"/>
      <c r="B46" s="95"/>
      <c r="C46" s="105"/>
      <c r="D46" s="107"/>
      <c r="E46" s="1"/>
      <c r="J46" s="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"/>
    </row>
    <row r="47" spans="1:24" x14ac:dyDescent="0.25">
      <c r="A47" s="95" t="s">
        <v>267</v>
      </c>
      <c r="B47" s="95"/>
      <c r="C47" s="105"/>
      <c r="D47" s="107"/>
      <c r="E47" s="1"/>
      <c r="J47" s="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"/>
    </row>
    <row r="48" spans="1:24" x14ac:dyDescent="0.25">
      <c r="A48" s="95" t="s">
        <v>269</v>
      </c>
      <c r="B48" s="95"/>
      <c r="C48" s="105"/>
      <c r="D48" s="107"/>
      <c r="E48" s="1"/>
      <c r="J48" s="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0"/>
      <c r="B50" s="109"/>
      <c r="C50" s="172" t="s">
        <v>107</v>
      </c>
      <c r="D50" s="172"/>
      <c r="E50" s="172"/>
      <c r="F50" s="172"/>
      <c r="G50" s="172"/>
      <c r="H50" s="172"/>
      <c r="I50" s="172"/>
      <c r="J50" s="172"/>
      <c r="K50" s="172" t="s">
        <v>157</v>
      </c>
      <c r="L50" s="172"/>
      <c r="M50" s="172"/>
      <c r="N50" s="154" t="s">
        <v>178</v>
      </c>
      <c r="O50" s="154"/>
      <c r="P50" s="154"/>
      <c r="Q50" s="154"/>
      <c r="R50" s="154"/>
      <c r="S50" s="154"/>
      <c r="T50" s="154"/>
      <c r="U50" s="154"/>
      <c r="V50" s="154"/>
      <c r="X50" s="1"/>
    </row>
    <row r="51" spans="1:24" x14ac:dyDescent="0.25">
      <c r="A51" s="10" t="s">
        <v>108</v>
      </c>
      <c r="B51" s="108" t="s">
        <v>109</v>
      </c>
      <c r="C51" s="108" t="s">
        <v>72</v>
      </c>
      <c r="D51" s="108" t="s">
        <v>110</v>
      </c>
      <c r="E51" s="108" t="s">
        <v>111</v>
      </c>
      <c r="F51" s="108" t="s">
        <v>113</v>
      </c>
      <c r="G51" s="108" t="s">
        <v>112</v>
      </c>
      <c r="H51" s="108" t="s">
        <v>119</v>
      </c>
      <c r="I51" s="108" t="s">
        <v>123</v>
      </c>
      <c r="J51" s="113" t="s">
        <v>125</v>
      </c>
      <c r="K51" s="108" t="s">
        <v>137</v>
      </c>
      <c r="L51" s="108" t="s">
        <v>138</v>
      </c>
      <c r="M51" s="113" t="s">
        <v>139</v>
      </c>
      <c r="N51" s="15"/>
      <c r="O51" s="15" t="s">
        <v>172</v>
      </c>
      <c r="P51" s="15" t="s">
        <v>173</v>
      </c>
      <c r="Q51" s="15"/>
      <c r="R51" s="15" t="s">
        <v>174</v>
      </c>
      <c r="S51" s="15" t="s">
        <v>175</v>
      </c>
      <c r="T51" s="15" t="s">
        <v>176</v>
      </c>
      <c r="U51" s="15" t="s">
        <v>177</v>
      </c>
      <c r="X51" s="1"/>
    </row>
    <row r="52" spans="1:24" x14ac:dyDescent="0.25">
      <c r="A52" s="10" t="s">
        <v>105</v>
      </c>
      <c r="B52" s="11" t="s">
        <v>28</v>
      </c>
      <c r="C52" s="11" t="s">
        <v>72</v>
      </c>
      <c r="D52" s="11" t="s">
        <v>72</v>
      </c>
      <c r="E52" s="11" t="s">
        <v>72</v>
      </c>
      <c r="F52" s="11" t="s">
        <v>83</v>
      </c>
      <c r="G52" s="11" t="s">
        <v>83</v>
      </c>
      <c r="H52" s="11" t="s">
        <v>83</v>
      </c>
      <c r="I52" s="11" t="s">
        <v>274</v>
      </c>
      <c r="J52" s="114" t="s">
        <v>72</v>
      </c>
      <c r="K52" s="11" t="s">
        <v>142</v>
      </c>
      <c r="L52" s="11" t="s">
        <v>142</v>
      </c>
      <c r="M52" s="114" t="s">
        <v>142</v>
      </c>
      <c r="N52" s="11"/>
      <c r="O52" s="12">
        <v>1</v>
      </c>
      <c r="P52" s="11" t="s">
        <v>28</v>
      </c>
      <c r="Q52" s="11"/>
      <c r="R52" s="11">
        <v>1</v>
      </c>
      <c r="S52" s="11" t="s">
        <v>28</v>
      </c>
      <c r="T52" s="11">
        <v>1</v>
      </c>
      <c r="U52" s="11" t="s">
        <v>28</v>
      </c>
      <c r="V52" s="3"/>
      <c r="X52" s="1"/>
    </row>
    <row r="53" spans="1:24" ht="75.599999999999994" customHeight="1" x14ac:dyDescent="0.25">
      <c r="A53" s="10" t="s">
        <v>10</v>
      </c>
      <c r="B53" s="13" t="s">
        <v>261</v>
      </c>
      <c r="C53" s="13" t="s">
        <v>263</v>
      </c>
      <c r="D53" s="11" t="s">
        <v>262</v>
      </c>
      <c r="E53" s="13" t="s">
        <v>264</v>
      </c>
      <c r="F53" s="11" t="s">
        <v>271</v>
      </c>
      <c r="G53" s="11" t="s">
        <v>272</v>
      </c>
      <c r="H53" s="11" t="s">
        <v>273</v>
      </c>
      <c r="I53" s="11" t="s">
        <v>275</v>
      </c>
      <c r="J53" s="47" t="s">
        <v>276</v>
      </c>
      <c r="K53" s="115" t="s">
        <v>279</v>
      </c>
      <c r="L53" s="115" t="s">
        <v>277</v>
      </c>
      <c r="M53" s="47" t="s">
        <v>280</v>
      </c>
      <c r="N53" s="13" t="s">
        <v>185</v>
      </c>
      <c r="O53" s="13" t="s">
        <v>179</v>
      </c>
      <c r="P53" s="13" t="s">
        <v>180</v>
      </c>
      <c r="Q53" s="13" t="s">
        <v>187</v>
      </c>
      <c r="R53" s="13" t="s">
        <v>181</v>
      </c>
      <c r="S53" s="13" t="s">
        <v>182</v>
      </c>
      <c r="T53" s="13" t="s">
        <v>183</v>
      </c>
      <c r="U53" s="13" t="s">
        <v>184</v>
      </c>
      <c r="X53" s="1"/>
    </row>
    <row r="54" spans="1:24" x14ac:dyDescent="0.25">
      <c r="A54" s="10" t="s">
        <v>260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  <c r="I54">
        <f>SQRT(SUMSQ(H54,G54))</f>
        <v>0</v>
      </c>
      <c r="J54" s="46">
        <f>SQRT(SUMSQ(D54:E54))</f>
        <v>643.60278070864217</v>
      </c>
      <c r="K54">
        <f>32*I54/(PI()*$G$13^3)</f>
        <v>0</v>
      </c>
      <c r="L54">
        <f>16*J54/(PI()*$G$13^4)</f>
        <v>2.0486512787493909E-2</v>
      </c>
      <c r="M54" s="46">
        <f>SQRT(K54^2+3*L54^2)</f>
        <v>3.5483681017848955E-2</v>
      </c>
      <c r="N54" s="8">
        <f>-G54/($G$15*$B$42)</f>
        <v>0</v>
      </c>
      <c r="O54" s="5">
        <f>SUM($N$54:N54)*0.1+$O$30</f>
        <v>-6.0000000000000001E-3</v>
      </c>
      <c r="P54" s="5">
        <f>-SUM(O54:$O$234)</f>
        <v>1.0852711010308054</v>
      </c>
      <c r="Q54" s="8">
        <f>-H54/($B$42*$G$15)</f>
        <v>0</v>
      </c>
      <c r="R54" s="5">
        <f>SUM($Q$54:Q54)*0.1+$O$8</f>
        <v>0.05</v>
      </c>
      <c r="S54" s="5">
        <f>-SUM(R54:$R$234)</f>
        <v>-9.0479973671595975</v>
      </c>
      <c r="T54">
        <f>SQRT(SUMSQ(O54,R54))</f>
        <v>5.0358713248056693E-2</v>
      </c>
      <c r="U54">
        <f>SQRT(S54^2+P54^2)</f>
        <v>9.1128518982182314</v>
      </c>
      <c r="X54" s="1"/>
    </row>
    <row r="55" spans="1:24" x14ac:dyDescent="0.25"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  <c r="I55">
        <f t="shared" ref="I55:I118" si="6">SQRT(SUMSQ(H55,G55))</f>
        <v>64.360278070864226</v>
      </c>
      <c r="J55" s="46">
        <f t="shared" ref="J55:J118" si="7">SQRT(SUMSQ(D55:E55))</f>
        <v>643.60278070864217</v>
      </c>
      <c r="K55">
        <f t="shared" ref="K55:K118" si="8">32*I55/(PI()*$G$13^3)</f>
        <v>8.1946051149975649E-2</v>
      </c>
      <c r="L55">
        <f t="shared" ref="L55:L118" si="9">16*J55/(PI()*$G$13^4)</f>
        <v>2.0486512787493909E-2</v>
      </c>
      <c r="M55" s="46">
        <f t="shared" ref="M55:M118" si="10">SQRT(K55^2+3*L55^2)</f>
        <v>8.9298638946239711E-2</v>
      </c>
      <c r="N55" s="8">
        <f t="shared" ref="N55:N118" si="11">-G55/($G$15*$B$42)</f>
        <v>7.3755789892861176E-9</v>
      </c>
      <c r="O55" s="5">
        <f>SUM($N$54:N55)*0.1+$O$30</f>
        <v>-5.9999992624421008E-3</v>
      </c>
      <c r="P55" s="5">
        <f>-SUM(O55:$O$234)</f>
        <v>1.0792711010308054</v>
      </c>
      <c r="Q55" s="8">
        <f t="shared" ref="Q55:Q118" si="12">-H55/($B$42*$G$15)</f>
        <v>-2.0264236728467553E-8</v>
      </c>
      <c r="R55" s="5">
        <f>SUM($Q$54:Q55)*0.1+$O$8</f>
        <v>4.9999997973576328E-2</v>
      </c>
      <c r="S55" s="5">
        <f>-SUM(R55:$R$234)</f>
        <v>-8.9979973671595967</v>
      </c>
      <c r="T55">
        <f t="shared" ref="T55:T118" si="13">SQRT(SUMSQ(O55,R55))</f>
        <v>5.0358711148191064E-2</v>
      </c>
      <c r="U55">
        <f t="shared" ref="U55:U118" si="14">SQRT(S55^2+P55^2)</f>
        <v>9.062493185041923</v>
      </c>
      <c r="X55" s="1"/>
    </row>
    <row r="56" spans="1:24" x14ac:dyDescent="0.25">
      <c r="B56">
        <f t="shared" ref="B56:B119" si="15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  <c r="I56">
        <f t="shared" si="6"/>
        <v>128.72055614172845</v>
      </c>
      <c r="J56" s="46">
        <f t="shared" si="7"/>
        <v>643.60278070864217</v>
      </c>
      <c r="K56">
        <f t="shared" si="8"/>
        <v>0.1638921022999513</v>
      </c>
      <c r="L56">
        <f t="shared" si="9"/>
        <v>2.0486512787493909E-2</v>
      </c>
      <c r="M56" s="46">
        <f t="shared" si="10"/>
        <v>0.16768933423111368</v>
      </c>
      <c r="N56" s="8">
        <f t="shared" si="11"/>
        <v>1.4751157978572235E-8</v>
      </c>
      <c r="O56" s="5">
        <f>SUM($N$54:N56)*0.1+$O$30</f>
        <v>-5.9999977873263031E-3</v>
      </c>
      <c r="P56" s="5">
        <f>-SUM(O56:$O$234)</f>
        <v>1.0732711017683634</v>
      </c>
      <c r="Q56" s="8">
        <f t="shared" si="12"/>
        <v>-4.0528473456935106E-8</v>
      </c>
      <c r="R56" s="5">
        <f>SUM($Q$54:Q56)*0.1+$O$8</f>
        <v>4.9999993920728986E-2</v>
      </c>
      <c r="S56" s="5">
        <f>-SUM(R56:$R$234)</f>
        <v>-8.9479973691860213</v>
      </c>
      <c r="T56">
        <f t="shared" si="13"/>
        <v>5.0358706948459828E-2</v>
      </c>
      <c r="U56">
        <f t="shared" si="14"/>
        <v>9.0121344739662561</v>
      </c>
      <c r="X56" s="1"/>
    </row>
    <row r="57" spans="1:24" x14ac:dyDescent="0.25">
      <c r="B57">
        <f t="shared" si="15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  <c r="I57">
        <f t="shared" si="6"/>
        <v>193.08083421259266</v>
      </c>
      <c r="J57" s="46">
        <f t="shared" si="7"/>
        <v>643.60278070864217</v>
      </c>
      <c r="K57">
        <f t="shared" si="8"/>
        <v>0.24583815344992693</v>
      </c>
      <c r="L57">
        <f t="shared" si="9"/>
        <v>2.0486512787493909E-2</v>
      </c>
      <c r="M57" s="46">
        <f t="shared" si="10"/>
        <v>0.24838576712494273</v>
      </c>
      <c r="N57" s="8">
        <f t="shared" si="11"/>
        <v>2.2126736967858355E-8</v>
      </c>
      <c r="O57" s="5">
        <f>SUM($N$54:N57)*0.1+$O$30</f>
        <v>-5.9999955746526069E-3</v>
      </c>
      <c r="P57" s="5">
        <f>-SUM(O57:$O$234)</f>
        <v>1.067271103981037</v>
      </c>
      <c r="Q57" s="8">
        <f t="shared" si="12"/>
        <v>-6.0792710185402662E-8</v>
      </c>
      <c r="R57" s="5">
        <f>SUM($Q$54:Q57)*0.1+$O$8</f>
        <v>4.9999987841457968E-2</v>
      </c>
      <c r="S57" s="5">
        <f>-SUM(R57:$R$234)</f>
        <v>-8.897997375265291</v>
      </c>
      <c r="T57">
        <f t="shared" si="13"/>
        <v>5.0358700648863004E-2</v>
      </c>
      <c r="U57">
        <f t="shared" si="14"/>
        <v>8.9617757670910798</v>
      </c>
      <c r="X57" s="1"/>
    </row>
    <row r="58" spans="1:24" x14ac:dyDescent="0.25">
      <c r="B58">
        <f t="shared" si="15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>IF(B58&lt;$B$41,-$B$13*B58,IF(AND($B$41&lt;=B58,B58&lt;=$B$41+$G$8),-$B$13*B58+(-B58+B45)*B35,-$B$13*B58+(-B58+$B$41)*$B$16+(-B58+$B$41+$G$8)*$B$10))</f>
        <v>241.91551349968091</v>
      </c>
      <c r="I58">
        <f t="shared" si="6"/>
        <v>257.4411122834569</v>
      </c>
      <c r="J58" s="46">
        <f t="shared" si="7"/>
        <v>643.60278070864217</v>
      </c>
      <c r="K58">
        <f t="shared" si="8"/>
        <v>0.3277842045999026</v>
      </c>
      <c r="L58">
        <f t="shared" si="9"/>
        <v>2.0486512787493909E-2</v>
      </c>
      <c r="M58" s="46">
        <f t="shared" si="10"/>
        <v>0.32969922111489325</v>
      </c>
      <c r="N58" s="8">
        <f t="shared" si="11"/>
        <v>2.950231595714447E-8</v>
      </c>
      <c r="O58" s="5">
        <f>SUM($N$54:N58)*0.1+$O$30</f>
        <v>-5.9999926244210106E-3</v>
      </c>
      <c r="P58" s="5">
        <f>-SUM(O58:$O$234)</f>
        <v>1.0612711084063844</v>
      </c>
      <c r="Q58" s="8">
        <f t="shared" si="12"/>
        <v>-8.1056946913870211E-8</v>
      </c>
      <c r="R58" s="5">
        <f>SUM($Q$54:Q58)*0.1+$O$8</f>
        <v>4.9999979735763277E-2</v>
      </c>
      <c r="S58" s="5">
        <f>-SUM(R58:$R$234)</f>
        <v>-8.8479973874238329</v>
      </c>
      <c r="T58">
        <f t="shared" si="13"/>
        <v>5.0358692249400643E-2</v>
      </c>
      <c r="U58">
        <f t="shared" si="14"/>
        <v>8.9114170665162487</v>
      </c>
      <c r="X58" s="1"/>
    </row>
    <row r="59" spans="1:24" x14ac:dyDescent="0.25">
      <c r="B59">
        <f t="shared" si="15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>IF(B59&lt;$B$41,-$B$13*B59,IF(AND($B$41&lt;=B59,B59&lt;=$B$41+$G$8),-$B$13*B59+(-B59+B46)*B36,-$B$13*B59+(-B59+$B$41)*$B$16+(-B59+$B$41+$G$8)*$B$10))</f>
        <v>302.39439187460113</v>
      </c>
      <c r="I59">
        <f t="shared" si="6"/>
        <v>321.80139035432109</v>
      </c>
      <c r="J59" s="46">
        <f t="shared" si="7"/>
        <v>643.60278070864217</v>
      </c>
      <c r="K59">
        <f t="shared" si="8"/>
        <v>0.4097302557498782</v>
      </c>
      <c r="L59">
        <f t="shared" si="9"/>
        <v>2.0486512787493909E-2</v>
      </c>
      <c r="M59" s="46">
        <f t="shared" si="10"/>
        <v>0.41126387404613729</v>
      </c>
      <c r="N59" s="8">
        <f t="shared" si="11"/>
        <v>3.6877894946430583E-8</v>
      </c>
      <c r="O59" s="5">
        <f>SUM($N$54:N59)*0.1+$O$30</f>
        <v>-5.9999889366315158E-3</v>
      </c>
      <c r="P59" s="5">
        <f>-SUM(O59:$O$234)</f>
        <v>1.0552711157819634</v>
      </c>
      <c r="Q59" s="8">
        <f t="shared" si="12"/>
        <v>-1.0132118364233776E-7</v>
      </c>
      <c r="R59" s="5">
        <f>SUM($Q$54:Q59)*0.1+$O$8</f>
        <v>4.999996960364491E-2</v>
      </c>
      <c r="S59" s="5">
        <f>-SUM(R59:$R$234)</f>
        <v>-8.7979974076880705</v>
      </c>
      <c r="T59">
        <f t="shared" si="13"/>
        <v>5.0358681750072805E-2</v>
      </c>
      <c r="U59">
        <f t="shared" si="14"/>
        <v>8.8610583743416189</v>
      </c>
      <c r="X59" s="1"/>
    </row>
    <row r="60" spans="1:24" x14ac:dyDescent="0.25">
      <c r="B60">
        <f t="shared" si="15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>IF(B60&lt;$B$41,-$B$13*B60,IF(AND($B$41&lt;=B60,B60&lt;=$B$41+$G$8),-$B$13*B60+(-B60+B47)*B37,-$B$13*B60+(-B60+$B$41)*$B$16+(-B60+$B$41+$G$8)*$B$10))</f>
        <v>362.87327024952134</v>
      </c>
      <c r="I60">
        <f t="shared" si="6"/>
        <v>386.16166842518533</v>
      </c>
      <c r="J60" s="46">
        <f t="shared" si="7"/>
        <v>643.60278070864217</v>
      </c>
      <c r="K60">
        <f t="shared" si="8"/>
        <v>0.49167630689985387</v>
      </c>
      <c r="L60">
        <f t="shared" si="9"/>
        <v>2.0486512787493909E-2</v>
      </c>
      <c r="M60" s="46">
        <f t="shared" si="10"/>
        <v>0.4929550510799699</v>
      </c>
      <c r="N60" s="8">
        <f t="shared" si="11"/>
        <v>4.4253473935716702E-8</v>
      </c>
      <c r="O60" s="5">
        <f>SUM($N$54:N60)*0.1+$O$30</f>
        <v>-5.9999845112841226E-3</v>
      </c>
      <c r="P60" s="5">
        <f>-SUM(O60:$O$234)</f>
        <v>1.0492711268453316</v>
      </c>
      <c r="Q60" s="8">
        <f t="shared" si="12"/>
        <v>-1.2158542037080532E-7</v>
      </c>
      <c r="R60" s="5">
        <f>SUM($Q$54:Q60)*0.1+$O$8</f>
        <v>4.9999957445102876E-2</v>
      </c>
      <c r="S60" s="5">
        <f>-SUM(R60:$R$234)</f>
        <v>-8.7479974380844254</v>
      </c>
      <c r="T60">
        <f t="shared" si="13"/>
        <v>5.0358669150879547E-2</v>
      </c>
      <c r="U60">
        <f t="shared" si="14"/>
        <v>8.8106996926670327</v>
      </c>
      <c r="X60" s="1"/>
    </row>
    <row r="61" spans="1:24" x14ac:dyDescent="0.25">
      <c r="B61">
        <f t="shared" si="15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>IF(B61&lt;$B$41,-$B$13*B61,IF(AND($B$41&lt;=B61,B61&lt;=$B$41+$G$8),-$B$13*B61+(-B61+B48)*B38,-$B$13*B61+(-B61+$B$41)*$B$16+(-B61+$B$41+$G$8)*$B$10))</f>
        <v>423.35214862444155</v>
      </c>
      <c r="I61">
        <f t="shared" si="6"/>
        <v>450.52194649604951</v>
      </c>
      <c r="J61" s="46">
        <f t="shared" si="7"/>
        <v>643.60278070864217</v>
      </c>
      <c r="K61">
        <f t="shared" si="8"/>
        <v>0.57362235804982942</v>
      </c>
      <c r="L61">
        <f t="shared" si="9"/>
        <v>2.0486512787493909E-2</v>
      </c>
      <c r="M61" s="46">
        <f t="shared" si="10"/>
        <v>0.57471880191379088</v>
      </c>
      <c r="N61" s="8">
        <f t="shared" si="11"/>
        <v>5.1629052925002815E-8</v>
      </c>
      <c r="O61" s="5">
        <f>SUM($N$54:N61)*0.1+$O$30</f>
        <v>-5.99997934837883E-3</v>
      </c>
      <c r="P61" s="5">
        <f>-SUM(O61:$O$234)</f>
        <v>1.0432711423340473</v>
      </c>
      <c r="Q61" s="8">
        <f t="shared" si="12"/>
        <v>-1.4184965709927286E-7</v>
      </c>
      <c r="R61" s="5">
        <f>SUM($Q$54:Q61)*0.1+$O$8</f>
        <v>4.999994326013716E-2</v>
      </c>
      <c r="S61" s="5">
        <f>-SUM(R61:$R$234)</f>
        <v>-8.697997480639323</v>
      </c>
      <c r="T61">
        <f t="shared" si="13"/>
        <v>5.0358654451820972E-2</v>
      </c>
      <c r="U61">
        <f t="shared" si="14"/>
        <v>8.7603410235923462</v>
      </c>
      <c r="X61" s="1"/>
    </row>
    <row r="62" spans="1:24" x14ac:dyDescent="0.25">
      <c r="B62">
        <f t="shared" si="15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>IF(B62&lt;$B$41,-$B$13*B62,IF(AND($B$41&lt;=B62,B62&lt;=$B$41+$G$8),-$B$13*B62+(-B62+B49)*B39,-$B$13*B62+(-B62+$B$41)*$B$16+(-B62+$B$41+$G$8)*$B$10))</f>
        <v>483.83102699936177</v>
      </c>
      <c r="I62">
        <f t="shared" si="6"/>
        <v>514.88222456691369</v>
      </c>
      <c r="J62" s="46">
        <f t="shared" si="7"/>
        <v>643.60278070864217</v>
      </c>
      <c r="K62">
        <f t="shared" si="8"/>
        <v>0.65556840919980508</v>
      </c>
      <c r="L62">
        <f t="shared" si="9"/>
        <v>2.0486512787493909E-2</v>
      </c>
      <c r="M62" s="46">
        <f t="shared" si="10"/>
        <v>0.65652801216653311</v>
      </c>
      <c r="N62" s="8">
        <f t="shared" si="11"/>
        <v>5.9004631914288934E-8</v>
      </c>
      <c r="O62" s="5">
        <f>SUM($N$54:N62)*0.1+$O$30</f>
        <v>-5.9999734479156391E-3</v>
      </c>
      <c r="P62" s="5">
        <f>-SUM(O62:$O$234)</f>
        <v>1.0372711629856686</v>
      </c>
      <c r="Q62" s="8">
        <f t="shared" si="12"/>
        <v>-1.6211389382774042E-7</v>
      </c>
      <c r="R62" s="5">
        <f>SUM($Q$54:Q62)*0.1+$O$8</f>
        <v>4.9999927048747783E-2</v>
      </c>
      <c r="S62" s="5">
        <f>-SUM(R62:$R$234)</f>
        <v>-8.6479975373791866</v>
      </c>
      <c r="T62">
        <f t="shared" si="13"/>
        <v>5.0358637652897172E-2</v>
      </c>
      <c r="U62">
        <f t="shared" si="14"/>
        <v>8.7099823692174088</v>
      </c>
      <c r="X62" s="1"/>
    </row>
    <row r="63" spans="1:24" x14ac:dyDescent="0.25">
      <c r="B63">
        <f t="shared" si="15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 t="shared" ref="H58:H64" si="16">IF(B63&lt;$B$41,-$B$13*B63,IF(AND($B$41&lt;=B63,B63&lt;=$B$41+$G$8),-$B$13*B63+(-B63+B50)*B33,-$B$13*B63+(-B63+$B$41)*$B$16+(-B63+$B$41+$G$8)*$B$10))</f>
        <v>544.30990537428193</v>
      </c>
      <c r="I63">
        <f t="shared" si="6"/>
        <v>579.24250263777787</v>
      </c>
      <c r="J63" s="46">
        <f t="shared" si="7"/>
        <v>643.60278070864217</v>
      </c>
      <c r="K63">
        <f t="shared" si="8"/>
        <v>0.73751446034978063</v>
      </c>
      <c r="L63">
        <f t="shared" si="9"/>
        <v>2.0486512787493909E-2</v>
      </c>
      <c r="M63" s="46">
        <f t="shared" si="10"/>
        <v>0.73836757163597355</v>
      </c>
      <c r="N63" s="8">
        <f t="shared" si="11"/>
        <v>6.6380210903575054E-8</v>
      </c>
      <c r="O63" s="5">
        <f>SUM($N$54:N63)*0.1+$O$30</f>
        <v>-5.9999668098945479E-3</v>
      </c>
      <c r="P63" s="5">
        <f>-SUM(O63:$O$234)</f>
        <v>1.0312711895377529</v>
      </c>
      <c r="Q63" s="8">
        <f t="shared" si="12"/>
        <v>-1.8237813055620796E-7</v>
      </c>
      <c r="R63" s="5">
        <f>SUM($Q$54:Q63)*0.1+$O$8</f>
        <v>4.9999908810934725E-2</v>
      </c>
      <c r="S63" s="5">
        <f>-SUM(R63:$R$234)</f>
        <v>-8.5979976103304399</v>
      </c>
      <c r="T63">
        <f t="shared" si="13"/>
        <v>5.0358618754108256E-2</v>
      </c>
      <c r="U63">
        <f t="shared" si="14"/>
        <v>8.659623731642073</v>
      </c>
      <c r="X63" s="1"/>
    </row>
    <row r="64" spans="1:24" x14ac:dyDescent="0.25">
      <c r="B64">
        <f t="shared" si="15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 t="shared" si="16"/>
        <v>604.78878374920214</v>
      </c>
      <c r="I64">
        <f t="shared" si="6"/>
        <v>643.60278070864206</v>
      </c>
      <c r="J64" s="46">
        <f t="shared" si="7"/>
        <v>643.60278070864217</v>
      </c>
      <c r="K64">
        <f t="shared" si="8"/>
        <v>0.81946051149975629</v>
      </c>
      <c r="L64">
        <f t="shared" si="9"/>
        <v>2.0486512787493909E-2</v>
      </c>
      <c r="M64" s="46">
        <f t="shared" si="10"/>
        <v>0.82022839595201691</v>
      </c>
      <c r="N64" s="8">
        <f t="shared" si="11"/>
        <v>7.3755789892861166E-8</v>
      </c>
      <c r="O64" s="5">
        <f>SUM($N$54:N64)*0.1+$O$30</f>
        <v>-5.9999594343155592E-3</v>
      </c>
      <c r="P64" s="5">
        <f>-SUM(O64:$O$234)</f>
        <v>1.0252712227278582</v>
      </c>
      <c r="Q64" s="8">
        <f t="shared" si="12"/>
        <v>-2.026423672846755E-7</v>
      </c>
      <c r="R64" s="5">
        <f>SUM($Q$54:Q64)*0.1+$O$8</f>
        <v>4.9999888546697999E-2</v>
      </c>
      <c r="S64" s="5">
        <f>-SUM(R64:$R$234)</f>
        <v>-8.5479977015195061</v>
      </c>
      <c r="T64">
        <f t="shared" si="13"/>
        <v>5.0358597755454371E-2</v>
      </c>
      <c r="U64">
        <f t="shared" si="14"/>
        <v>8.6092651129661846</v>
      </c>
      <c r="X64" s="1"/>
    </row>
    <row r="65" spans="2:24" x14ac:dyDescent="0.25">
      <c r="B65">
        <f t="shared" si="15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  <c r="I65">
        <f t="shared" si="6"/>
        <v>707.96305877950624</v>
      </c>
      <c r="J65" s="46">
        <f t="shared" si="7"/>
        <v>643.60278070864217</v>
      </c>
      <c r="K65">
        <f t="shared" si="8"/>
        <v>0.90140656264973185</v>
      </c>
      <c r="L65">
        <f t="shared" si="9"/>
        <v>2.0486512787493909E-2</v>
      </c>
      <c r="M65" s="46">
        <f t="shared" si="10"/>
        <v>0.90210469614484401</v>
      </c>
      <c r="N65" s="8">
        <f t="shared" si="11"/>
        <v>8.1131368882147279E-8</v>
      </c>
      <c r="O65" s="5">
        <f>SUM($N$54:N65)*0.1+$O$30</f>
        <v>-5.9999513211786712E-3</v>
      </c>
      <c r="P65" s="5">
        <f>-SUM(O65:$O$234)</f>
        <v>1.0192712632935426</v>
      </c>
      <c r="Q65" s="8">
        <f t="shared" si="12"/>
        <v>-2.2290660401314306E-7</v>
      </c>
      <c r="R65" s="5">
        <f>SUM($Q$54:Q65)*0.1+$O$8</f>
        <v>4.9999866256037598E-2</v>
      </c>
      <c r="S65" s="5">
        <f>-SUM(R65:$R$234)</f>
        <v>-8.4979978129728071</v>
      </c>
      <c r="T65">
        <f t="shared" si="13"/>
        <v>5.0358574656935648E-2</v>
      </c>
      <c r="U65">
        <f t="shared" si="14"/>
        <v>8.5589065152895909</v>
      </c>
      <c r="X65" s="1"/>
    </row>
    <row r="66" spans="2:24" x14ac:dyDescent="0.25">
      <c r="B66">
        <f t="shared" si="15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>IF(B66&lt;$B$41,-$B$13*B66,IF(AND($B$41&lt;=B66,B66&lt;=$B$41+$G$8),-$B$13*B66+(-B66+B53)*#REF!,-$B$13*B66+(-B66+$B$41)*$B$16+(-B66+$B$41+$G$8)*$B$10))</f>
        <v>725.74654049904268</v>
      </c>
      <c r="I66">
        <f t="shared" si="6"/>
        <v>772.32333685037065</v>
      </c>
      <c r="J66" s="46">
        <f t="shared" si="7"/>
        <v>643.60278070864217</v>
      </c>
      <c r="K66">
        <f t="shared" si="8"/>
        <v>0.98335261379970773</v>
      </c>
      <c r="L66">
        <f t="shared" si="9"/>
        <v>2.0486512787493909E-2</v>
      </c>
      <c r="M66" s="46">
        <f t="shared" si="10"/>
        <v>0.98399260906029851</v>
      </c>
      <c r="N66" s="8">
        <f t="shared" si="11"/>
        <v>8.8506947871433405E-8</v>
      </c>
      <c r="O66" s="5">
        <f>SUM($N$54:N66)*0.1+$O$30</f>
        <v>-5.9999424704838839E-3</v>
      </c>
      <c r="P66" s="5">
        <f>-SUM(O66:$O$234)</f>
        <v>1.013271311972364</v>
      </c>
      <c r="Q66" s="8">
        <f t="shared" si="12"/>
        <v>-2.4317084074161065E-7</v>
      </c>
      <c r="R66" s="5">
        <f>SUM($Q$54:Q66)*0.1+$O$8</f>
        <v>4.9999841938953522E-2</v>
      </c>
      <c r="S66" s="5">
        <f>-SUM(R66:$R$234)</f>
        <v>-8.4479979467167681</v>
      </c>
      <c r="T66">
        <f t="shared" si="13"/>
        <v>5.0358549458552233E-2</v>
      </c>
      <c r="U66">
        <f t="shared" si="14"/>
        <v>8.5085479407121465</v>
      </c>
      <c r="X66" s="1"/>
    </row>
    <row r="67" spans="2:24" x14ac:dyDescent="0.25">
      <c r="B67">
        <f t="shared" si="15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>IF(B67&lt;$B$41,-$B$13*B67,IF(AND($B$41&lt;=B67,B67&lt;=$B$41+$G$8),-$B$13*B67+(-B67+B54)*#REF!,-$B$13*B67+(-B67+$B$41)*$B$16+(-B67+$B$41+$G$8)*$B$10))</f>
        <v>786.22541887396301</v>
      </c>
      <c r="I67">
        <f t="shared" si="6"/>
        <v>836.68361492123483</v>
      </c>
      <c r="J67" s="46">
        <f t="shared" si="7"/>
        <v>643.60278070864217</v>
      </c>
      <c r="K67">
        <f t="shared" si="8"/>
        <v>1.0652986649496834</v>
      </c>
      <c r="L67">
        <f t="shared" si="9"/>
        <v>2.0486512787493909E-2</v>
      </c>
      <c r="M67" s="46">
        <f t="shared" si="10"/>
        <v>1.0658894582282696</v>
      </c>
      <c r="N67" s="8">
        <f t="shared" si="11"/>
        <v>9.5882526860719518E-8</v>
      </c>
      <c r="O67" s="5">
        <f>SUM($N$54:N67)*0.1+$O$30</f>
        <v>-5.9999328822311973E-3</v>
      </c>
      <c r="P67" s="5">
        <f>-SUM(O67:$O$234)</f>
        <v>1.00727136950188</v>
      </c>
      <c r="Q67" s="8">
        <f t="shared" si="12"/>
        <v>-2.6343507747007821E-7</v>
      </c>
      <c r="R67" s="5">
        <f>SUM($Q$54:Q67)*0.1+$O$8</f>
        <v>4.9999815595445772E-2</v>
      </c>
      <c r="S67" s="5">
        <f>-SUM(R67:$R$234)</f>
        <v>-8.3979981047778143</v>
      </c>
      <c r="T67">
        <f t="shared" si="13"/>
        <v>5.0358522160304321E-2</v>
      </c>
      <c r="U67">
        <f t="shared" si="14"/>
        <v>8.4581893913337005</v>
      </c>
      <c r="X67" s="1"/>
    </row>
    <row r="68" spans="2:24" x14ac:dyDescent="0.25">
      <c r="B68">
        <f t="shared" si="15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>IF(B68&lt;$B$41,-$B$13*B68,IF(AND($B$41&lt;=B68,B68&lt;=$B$41+$G$8),-$B$13*B68+(-B68+B55)*#REF!,-$B$13*B68+(-B68+$B$41)*$B$16+(-B68+$B$41+$G$8)*$B$10))</f>
        <v>846.70429724888322</v>
      </c>
      <c r="I68">
        <f t="shared" si="6"/>
        <v>901.04389299209913</v>
      </c>
      <c r="J68" s="46">
        <f t="shared" si="7"/>
        <v>643.60278070864217</v>
      </c>
      <c r="K68">
        <f t="shared" si="8"/>
        <v>1.1472447160996591</v>
      </c>
      <c r="L68">
        <f t="shared" si="9"/>
        <v>2.0486512787493909E-2</v>
      </c>
      <c r="M68" s="46">
        <f t="shared" si="10"/>
        <v>1.1477933308035744</v>
      </c>
      <c r="N68" s="8">
        <f t="shared" si="11"/>
        <v>1.0325810585000566E-7</v>
      </c>
      <c r="O68" s="5">
        <f>SUM($N$54:N68)*0.1+$O$30</f>
        <v>-5.9999225564206123E-3</v>
      </c>
      <c r="P68" s="5">
        <f>-SUM(O68:$O$234)</f>
        <v>1.0012714366196489</v>
      </c>
      <c r="Q68" s="8">
        <f t="shared" si="12"/>
        <v>-2.8369931419854577E-7</v>
      </c>
      <c r="R68" s="5">
        <f>SUM($Q$54:Q68)*0.1+$O$8</f>
        <v>4.9999787225514354E-2</v>
      </c>
      <c r="S68" s="5">
        <f>-SUM(R68:$R$234)</f>
        <v>-8.3479982891823692</v>
      </c>
      <c r="T68">
        <f t="shared" si="13"/>
        <v>5.0358492762192092E-2</v>
      </c>
      <c r="U68">
        <f t="shared" si="14"/>
        <v>8.4078308692540986</v>
      </c>
      <c r="X68" s="1"/>
    </row>
    <row r="69" spans="2:24" x14ac:dyDescent="0.25">
      <c r="B69">
        <f t="shared" si="15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>IF(B69&lt;$B$41,-$B$13*B69,IF(AND($B$41&lt;=B69,B69&lt;=$B$41+$G$8),-$B$13*B69+(-B69+B56)*#REF!,-$B$13*B69+(-B69+$B$41)*$B$16+(-B69+$B$41+$G$8)*$B$10))</f>
        <v>907.18317562380355</v>
      </c>
      <c r="I69">
        <f t="shared" si="6"/>
        <v>965.40417106296343</v>
      </c>
      <c r="J69" s="46">
        <f t="shared" si="7"/>
        <v>643.60278070864217</v>
      </c>
      <c r="K69">
        <f t="shared" si="8"/>
        <v>1.2291907672496347</v>
      </c>
      <c r="L69">
        <f t="shared" si="9"/>
        <v>2.0486512787493909E-2</v>
      </c>
      <c r="M69" s="46">
        <f t="shared" si="10"/>
        <v>1.2297028234131699</v>
      </c>
      <c r="N69" s="8">
        <f t="shared" si="11"/>
        <v>1.1063368483929177E-7</v>
      </c>
      <c r="O69" s="5">
        <f>SUM($N$54:N69)*0.1+$O$30</f>
        <v>-5.9999114930521288E-3</v>
      </c>
      <c r="P69" s="5">
        <f>-SUM(O69:$O$234)</f>
        <v>0.99527151406322789</v>
      </c>
      <c r="Q69" s="8">
        <f t="shared" si="12"/>
        <v>-3.0396355092701334E-7</v>
      </c>
      <c r="R69" s="5">
        <f>SUM($Q$54:Q69)*0.1+$O$8</f>
        <v>4.9999756829159261E-2</v>
      </c>
      <c r="S69" s="5">
        <f>-SUM(R69:$R$234)</f>
        <v>-8.2979985019568545</v>
      </c>
      <c r="T69">
        <f t="shared" si="13"/>
        <v>5.035846126421574E-2</v>
      </c>
      <c r="U69">
        <f t="shared" si="14"/>
        <v>8.35747237657319</v>
      </c>
      <c r="X69" s="1"/>
    </row>
    <row r="70" spans="2:24" x14ac:dyDescent="0.25">
      <c r="B70">
        <f t="shared" si="15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>IF(B70&lt;$B$41,-$B$13*B70,IF(AND($B$41&lt;=B70,B70&lt;=$B$41+$G$8),-$B$13*B70+(-B70+B57)*#REF!,-$B$13*B70+(-B70+$B$41)*$B$16+(-B70+$B$41+$G$8)*$B$10))</f>
        <v>967.66205399872376</v>
      </c>
      <c r="I70">
        <f t="shared" si="6"/>
        <v>1029.7644491338276</v>
      </c>
      <c r="J70" s="46">
        <f t="shared" si="7"/>
        <v>643.60278070864217</v>
      </c>
      <c r="K70">
        <f t="shared" si="8"/>
        <v>1.3111368183996104</v>
      </c>
      <c r="L70">
        <f t="shared" si="9"/>
        <v>2.0486512787493909E-2</v>
      </c>
      <c r="M70" s="46">
        <f t="shared" si="10"/>
        <v>1.3116168831566744</v>
      </c>
      <c r="N70" s="8">
        <f t="shared" si="11"/>
        <v>1.1800926382857791E-7</v>
      </c>
      <c r="O70" s="5">
        <f>SUM($N$54:N70)*0.1+$O$30</f>
        <v>-5.999899692125746E-3</v>
      </c>
      <c r="P70" s="5">
        <f>-SUM(O70:$O$234)</f>
        <v>0.98927160257017588</v>
      </c>
      <c r="Q70" s="8">
        <f t="shared" si="12"/>
        <v>-3.242277876554809E-7</v>
      </c>
      <c r="R70" s="5">
        <f>SUM($Q$54:Q70)*0.1+$O$8</f>
        <v>4.9999724406380494E-2</v>
      </c>
      <c r="S70" s="5">
        <f>-SUM(R70:$R$234)</f>
        <v>-8.2479987451276955</v>
      </c>
      <c r="T70">
        <f t="shared" si="13"/>
        <v>5.0358427666375487E-2</v>
      </c>
      <c r="U70">
        <f t="shared" si="14"/>
        <v>8.3071139153908202</v>
      </c>
      <c r="X70" s="1"/>
    </row>
    <row r="71" spans="2:24" x14ac:dyDescent="0.25">
      <c r="B71">
        <f t="shared" si="15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>IF(B71&lt;$B$41,-$B$13*B71,IF(AND($B$41&lt;=B71,B71&lt;=$B$41+$G$8),-$B$13*B71+(-B71+B58)*#REF!,-$B$13*B71+(-B71+$B$41)*$B$16+(-B71+$B$41+$G$8)*$B$10))</f>
        <v>1028.1409323736441</v>
      </c>
      <c r="I71">
        <f t="shared" si="6"/>
        <v>1094.1247272046919</v>
      </c>
      <c r="J71" s="46">
        <f t="shared" si="7"/>
        <v>643.60278070864217</v>
      </c>
      <c r="K71">
        <f t="shared" si="8"/>
        <v>1.393082869549586</v>
      </c>
      <c r="L71">
        <f t="shared" si="9"/>
        <v>2.0486512787493909E-2</v>
      </c>
      <c r="M71" s="46">
        <f t="shared" si="10"/>
        <v>1.3935347046453797</v>
      </c>
      <c r="N71" s="8">
        <f t="shared" si="11"/>
        <v>1.2538484281786401E-7</v>
      </c>
      <c r="O71" s="5">
        <f>SUM($N$54:N71)*0.1+$O$30</f>
        <v>-5.9998871536414639E-3</v>
      </c>
      <c r="P71" s="5">
        <f>-SUM(O71:$O$234)</f>
        <v>0.98327170287805032</v>
      </c>
      <c r="Q71" s="8">
        <f t="shared" si="12"/>
        <v>-3.4449202438394851E-7</v>
      </c>
      <c r="R71" s="5">
        <f>SUM($Q$54:Q71)*0.1+$O$8</f>
        <v>4.9999689957178059E-2</v>
      </c>
      <c r="S71" s="5">
        <f>-SUM(R71:$R$234)</f>
        <v>-8.1979990207213156</v>
      </c>
      <c r="T71">
        <f t="shared" si="13"/>
        <v>5.0358391968671562E-2</v>
      </c>
      <c r="U71">
        <f t="shared" si="14"/>
        <v>8.2567554878068385</v>
      </c>
      <c r="X71" s="1"/>
    </row>
    <row r="72" spans="2:24" x14ac:dyDescent="0.25">
      <c r="B72">
        <f t="shared" si="15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>IF(B72&lt;$B$41,-$B$13*B72,IF(AND($B$41&lt;=B72,B72&lt;=$B$41+$G$8),-$B$13*B72+(-B72+B59)*#REF!,-$B$13*B72+(-B72+$B$41)*$B$16+(-B72+$B$41+$G$8)*$B$10))</f>
        <v>1088.6198107485643</v>
      </c>
      <c r="I72">
        <f t="shared" si="6"/>
        <v>1158.4850052755562</v>
      </c>
      <c r="J72" s="46">
        <f t="shared" si="7"/>
        <v>643.60278070864217</v>
      </c>
      <c r="K72">
        <f t="shared" si="8"/>
        <v>1.4750289206995619</v>
      </c>
      <c r="L72">
        <f t="shared" si="9"/>
        <v>2.0486512787493909E-2</v>
      </c>
      <c r="M72" s="46">
        <f t="shared" si="10"/>
        <v>1.4754556613191367</v>
      </c>
      <c r="N72" s="8">
        <f t="shared" si="11"/>
        <v>1.3276042180715016E-7</v>
      </c>
      <c r="O72" s="5">
        <f>SUM($N$54:N72)*0.1+$O$30</f>
        <v>-5.9998738775992834E-3</v>
      </c>
      <c r="P72" s="5">
        <f>-SUM(O72:$O$234)</f>
        <v>0.9772718157244088</v>
      </c>
      <c r="Q72" s="8">
        <f t="shared" si="12"/>
        <v>-3.6475626111241602E-7</v>
      </c>
      <c r="R72" s="5">
        <f>SUM($Q$54:Q72)*0.1+$O$8</f>
        <v>4.9999653481551949E-2</v>
      </c>
      <c r="S72" s="5">
        <f>-SUM(R72:$R$234)</f>
        <v>-8.1479993307641383</v>
      </c>
      <c r="T72">
        <f t="shared" si="13"/>
        <v>5.0358354171104208E-2</v>
      </c>
      <c r="U72">
        <f t="shared" si="14"/>
        <v>8.2063970959210923</v>
      </c>
      <c r="X72" s="1"/>
    </row>
    <row r="73" spans="2:24" x14ac:dyDescent="0.25">
      <c r="B73">
        <f t="shared" si="15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>IF(B73&lt;$B$41,-$B$13*B73,IF(AND($B$41&lt;=B73,B73&lt;=$B$41+$G$8),-$B$13*B73+(-B73+B60)*#REF!,-$B$13*B73+(-B73+$B$41)*$B$16+(-B73+$B$41+$G$8)*$B$10))</f>
        <v>1149.0986891234845</v>
      </c>
      <c r="I73">
        <f t="shared" si="6"/>
        <v>1222.8452833464203</v>
      </c>
      <c r="J73" s="46">
        <f t="shared" si="7"/>
        <v>643.60278070864217</v>
      </c>
      <c r="K73">
        <f t="shared" si="8"/>
        <v>1.5569749718495374</v>
      </c>
      <c r="L73">
        <f t="shared" si="9"/>
        <v>2.0486512787493909E-2</v>
      </c>
      <c r="M73" s="46">
        <f t="shared" si="10"/>
        <v>1.5573792584288657</v>
      </c>
      <c r="N73" s="8">
        <f t="shared" si="11"/>
        <v>1.4013600079643626E-7</v>
      </c>
      <c r="O73" s="5">
        <f>SUM($N$54:N73)*0.1+$O$30</f>
        <v>-5.9998598639992035E-3</v>
      </c>
      <c r="P73" s="5">
        <f>-SUM(O73:$O$234)</f>
        <v>0.97127194184680932</v>
      </c>
      <c r="Q73" s="8">
        <f t="shared" si="12"/>
        <v>-3.8502049784088359E-7</v>
      </c>
      <c r="R73" s="5">
        <f>SUM($Q$54:Q73)*0.1+$O$8</f>
        <v>4.9999614979502165E-2</v>
      </c>
      <c r="S73" s="5">
        <f>-SUM(R73:$R$234)</f>
        <v>-8.0979996772825871</v>
      </c>
      <c r="T73">
        <f t="shared" si="13"/>
        <v>5.0358314273673675E-2</v>
      </c>
      <c r="U73">
        <f t="shared" si="14"/>
        <v>8.1560387418334255</v>
      </c>
      <c r="X73" s="1"/>
    </row>
    <row r="74" spans="2:24" x14ac:dyDescent="0.25">
      <c r="B74">
        <f t="shared" si="15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>IF(B74&lt;$B$41,-$B$13*B74,IF(AND($B$41&lt;=B74,B74&lt;=$B$41+$G$8),-$B$13*B74+(-B74+B61)*#REF!,-$B$13*B74+(-B74+$B$41)*$B$16+(-B74+$B$41+$G$8)*$B$10))</f>
        <v>1209.5775674984047</v>
      </c>
      <c r="I74">
        <f t="shared" si="6"/>
        <v>1287.2055614172846</v>
      </c>
      <c r="J74" s="46">
        <f t="shared" si="7"/>
        <v>643.60278070864217</v>
      </c>
      <c r="K74">
        <f t="shared" si="8"/>
        <v>1.638921022999513</v>
      </c>
      <c r="L74">
        <f t="shared" si="9"/>
        <v>2.0486512787493909E-2</v>
      </c>
      <c r="M74" s="46">
        <f t="shared" si="10"/>
        <v>1.6393051001105152</v>
      </c>
      <c r="N74" s="8">
        <f t="shared" si="11"/>
        <v>1.4751157978572239E-7</v>
      </c>
      <c r="O74" s="5">
        <f>SUM($N$54:N74)*0.1+$O$30</f>
        <v>-5.9998451128412253E-3</v>
      </c>
      <c r="P74" s="5">
        <f>-SUM(O74:$O$234)</f>
        <v>0.96527208198281034</v>
      </c>
      <c r="Q74" s="8">
        <f t="shared" si="12"/>
        <v>-4.0528473456935115E-7</v>
      </c>
      <c r="R74" s="5">
        <f>SUM($Q$54:Q74)*0.1+$O$8</f>
        <v>4.9999574451028705E-2</v>
      </c>
      <c r="S74" s="5">
        <f>-SUM(R74:$R$234)</f>
        <v>-8.0480000623030854</v>
      </c>
      <c r="T74">
        <f t="shared" si="13"/>
        <v>5.0358272276380248E-2</v>
      </c>
      <c r="U74">
        <f t="shared" si="14"/>
        <v>8.1056804276436853</v>
      </c>
      <c r="X74" s="1"/>
    </row>
    <row r="75" spans="2:24" x14ac:dyDescent="0.25">
      <c r="B75">
        <f t="shared" si="15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>IF(B75&lt;$B$41,-$B$13*B75,IF(AND($B$41&lt;=B75,B75&lt;=$B$41+$G$8),-$B$13*B75+(-B75+B62)*#REF!,-$B$13*B75+(-B75+$B$41)*$B$16+(-B75+$B$41+$G$8)*$B$10))</f>
        <v>1270.0564458733249</v>
      </c>
      <c r="I75">
        <f t="shared" si="6"/>
        <v>1351.5658394881489</v>
      </c>
      <c r="J75" s="46">
        <f t="shared" si="7"/>
        <v>643.60278070864217</v>
      </c>
      <c r="K75">
        <f t="shared" si="8"/>
        <v>1.7208670741494887</v>
      </c>
      <c r="L75">
        <f t="shared" si="9"/>
        <v>2.0486512787493909E-2</v>
      </c>
      <c r="M75" s="46">
        <f t="shared" si="10"/>
        <v>1.7212328658581901</v>
      </c>
      <c r="N75" s="8">
        <f t="shared" si="11"/>
        <v>1.5488715877500848E-7</v>
      </c>
      <c r="O75" s="5">
        <f>SUM($N$54:N75)*0.1+$O$30</f>
        <v>-5.9998296241253477E-3</v>
      </c>
      <c r="P75" s="5">
        <f>-SUM(O75:$O$234)</f>
        <v>0.95927223686996899</v>
      </c>
      <c r="Q75" s="8">
        <f t="shared" si="12"/>
        <v>-4.2554897129781871E-7</v>
      </c>
      <c r="R75" s="5">
        <f>SUM($Q$54:Q75)*0.1+$O$8</f>
        <v>4.9999531896131579E-2</v>
      </c>
      <c r="S75" s="5">
        <f>-SUM(R75:$R$234)</f>
        <v>-7.998000487852055</v>
      </c>
      <c r="T75">
        <f t="shared" si="13"/>
        <v>5.035822817922421E-2</v>
      </c>
      <c r="U75">
        <f t="shared" si="14"/>
        <v>8.0553221554517123</v>
      </c>
      <c r="X75" s="1"/>
    </row>
    <row r="76" spans="2:24" x14ac:dyDescent="0.25">
      <c r="B76">
        <f t="shared" si="15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>IF(B76&lt;$B$41,-$B$13*B76,IF(AND($B$41&lt;=B76,B76&lt;=$B$41+$G$8),-$B$13*B76+(-B76+B63)*#REF!,-$B$13*B76+(-B76+$B$41)*$B$16+(-B76+$B$41+$G$8)*$B$10))</f>
        <v>1330.5353242482454</v>
      </c>
      <c r="I76">
        <f t="shared" si="6"/>
        <v>1415.9261175590132</v>
      </c>
      <c r="J76" s="46">
        <f t="shared" si="7"/>
        <v>643.60278070864217</v>
      </c>
      <c r="K76">
        <f t="shared" si="8"/>
        <v>1.8028131252994646</v>
      </c>
      <c r="L76">
        <f t="shared" si="9"/>
        <v>2.0486512787493909E-2</v>
      </c>
      <c r="M76" s="46">
        <f t="shared" si="10"/>
        <v>1.8031622934086102</v>
      </c>
      <c r="N76" s="8">
        <f t="shared" si="11"/>
        <v>1.6226273776429464E-7</v>
      </c>
      <c r="O76" s="5">
        <f>SUM($N$54:N76)*0.1+$O$30</f>
        <v>-5.9998133978515708E-3</v>
      </c>
      <c r="P76" s="5">
        <f>-SUM(O76:$O$234)</f>
        <v>0.95327240724584372</v>
      </c>
      <c r="Q76" s="8">
        <f t="shared" si="12"/>
        <v>-4.4581320802628633E-7</v>
      </c>
      <c r="R76" s="5">
        <f>SUM($Q$54:Q76)*0.1+$O$8</f>
        <v>4.999948731481077E-2</v>
      </c>
      <c r="S76" s="5">
        <f>-SUM(R76:$R$234)</f>
        <v>-7.9480009559559237</v>
      </c>
      <c r="T76">
        <f t="shared" si="13"/>
        <v>5.0358181982205853E-2</v>
      </c>
      <c r="U76">
        <f t="shared" si="14"/>
        <v>8.004963927357359</v>
      </c>
      <c r="X76" s="1"/>
    </row>
    <row r="77" spans="2:24" x14ac:dyDescent="0.25">
      <c r="B77">
        <f t="shared" si="15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>IF(B77&lt;$B$41,-$B$13*B77,IF(AND($B$41&lt;=B77,B77&lt;=$B$41+$G$8),-$B$13*B77+(-B77+B64)*#REF!,-$B$13*B77+(-B77+$B$41)*$B$16+(-B77+$B$41+$G$8)*$B$10))</f>
        <v>1391.0142026231656</v>
      </c>
      <c r="I77">
        <f t="shared" si="6"/>
        <v>1480.2863956298775</v>
      </c>
      <c r="J77" s="46">
        <f t="shared" si="7"/>
        <v>643.60278070864217</v>
      </c>
      <c r="K77">
        <f t="shared" si="8"/>
        <v>1.8847591764494402</v>
      </c>
      <c r="L77">
        <f t="shared" si="9"/>
        <v>2.0486512787493909E-2</v>
      </c>
      <c r="M77" s="46">
        <f t="shared" si="10"/>
        <v>1.8850931660872756</v>
      </c>
      <c r="N77" s="8">
        <f t="shared" si="11"/>
        <v>1.6963831675358074E-7</v>
      </c>
      <c r="O77" s="5">
        <f>SUM($N$54:N77)*0.1+$O$30</f>
        <v>-5.9997964340198955E-3</v>
      </c>
      <c r="P77" s="5">
        <f>-SUM(O77:$O$234)</f>
        <v>0.94727259384799212</v>
      </c>
      <c r="Q77" s="8">
        <f t="shared" si="12"/>
        <v>-4.6607744475475389E-7</v>
      </c>
      <c r="R77" s="5">
        <f>SUM($Q$54:Q77)*0.1+$O$8</f>
        <v>4.9999440707066301E-2</v>
      </c>
      <c r="S77" s="5">
        <f>-SUM(R77:$R$234)</f>
        <v>-7.8980014686411133</v>
      </c>
      <c r="T77">
        <f t="shared" si="13"/>
        <v>5.0358133685325518E-2</v>
      </c>
      <c r="U77">
        <f t="shared" si="14"/>
        <v>7.9546057454604675</v>
      </c>
      <c r="X77" s="1"/>
    </row>
    <row r="78" spans="2:24" x14ac:dyDescent="0.25">
      <c r="B78">
        <f t="shared" si="15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  <c r="I78">
        <f t="shared" si="6"/>
        <v>1544.6466737007418</v>
      </c>
      <c r="J78" s="46">
        <f t="shared" si="7"/>
        <v>643.60278070864217</v>
      </c>
      <c r="K78">
        <f t="shared" si="8"/>
        <v>1.9667052275994161</v>
      </c>
      <c r="L78">
        <f t="shared" si="9"/>
        <v>2.0486512787493909E-2</v>
      </c>
      <c r="M78" s="46">
        <f t="shared" si="10"/>
        <v>1.9670253033160117</v>
      </c>
      <c r="N78" s="8">
        <f t="shared" si="11"/>
        <v>1.7701389574286689E-7</v>
      </c>
      <c r="O78" s="5">
        <f>SUM($N$54:N78)*0.1+$O$30</f>
        <v>-5.9997787326303217E-3</v>
      </c>
      <c r="P78" s="5">
        <f>-SUM(O78:$O$234)</f>
        <v>0.94127279741397218</v>
      </c>
      <c r="Q78" s="8">
        <f t="shared" si="12"/>
        <v>-4.863416814832214E-7</v>
      </c>
      <c r="R78" s="5">
        <f>SUM($Q$54:Q78)*0.1+$O$8</f>
        <v>4.9999392072898149E-2</v>
      </c>
      <c r="S78" s="5">
        <f>-SUM(R78:$R$234)</f>
        <v>-7.8480020279340472</v>
      </c>
      <c r="T78">
        <f t="shared" si="13"/>
        <v>5.0358083288583509E-2</v>
      </c>
      <c r="U78">
        <f t="shared" si="14"/>
        <v>7.9042476118608818</v>
      </c>
      <c r="X78" s="1"/>
    </row>
    <row r="79" spans="2:24" x14ac:dyDescent="0.25">
      <c r="B79">
        <f t="shared" si="15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  <c r="I79">
        <f t="shared" si="6"/>
        <v>1609.0069517716061</v>
      </c>
      <c r="J79" s="46">
        <f t="shared" si="7"/>
        <v>643.60278070864217</v>
      </c>
      <c r="K79">
        <f t="shared" si="8"/>
        <v>2.0486512787493916</v>
      </c>
      <c r="L79">
        <f t="shared" si="9"/>
        <v>2.0486512787493909E-2</v>
      </c>
      <c r="M79" s="46">
        <f t="shared" si="10"/>
        <v>2.0489585533973336</v>
      </c>
      <c r="N79" s="8">
        <f t="shared" si="11"/>
        <v>1.8438947473215299E-7</v>
      </c>
      <c r="O79" s="5">
        <f>SUM($N$54:N79)*0.1+$O$30</f>
        <v>-5.9997602936828487E-3</v>
      </c>
      <c r="P79" s="5">
        <f>-SUM(O79:$O$234)</f>
        <v>0.93527301868134172</v>
      </c>
      <c r="Q79" s="8">
        <f t="shared" si="12"/>
        <v>-5.0660591821168902E-7</v>
      </c>
      <c r="R79" s="5">
        <f>SUM($Q$54:Q79)*0.1+$O$8</f>
        <v>4.9999341412306331E-2</v>
      </c>
      <c r="S79" s="5">
        <f>-SUM(R79:$R$234)</f>
        <v>-7.7980026358611481</v>
      </c>
      <c r="T79">
        <f t="shared" si="13"/>
        <v>5.0358030791980181E-2</v>
      </c>
      <c r="U79">
        <f t="shared" si="14"/>
        <v>7.853889528658442</v>
      </c>
      <c r="X79" s="1"/>
    </row>
    <row r="80" spans="2:24" x14ac:dyDescent="0.25">
      <c r="B80">
        <f t="shared" si="15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  <c r="I80">
        <f t="shared" si="6"/>
        <v>1673.3672298424704</v>
      </c>
      <c r="J80" s="46">
        <f t="shared" si="7"/>
        <v>643.60278070864217</v>
      </c>
      <c r="K80">
        <f t="shared" si="8"/>
        <v>2.1305973298993677</v>
      </c>
      <c r="L80">
        <f t="shared" si="9"/>
        <v>2.0486512787493909E-2</v>
      </c>
      <c r="M80" s="46">
        <f t="shared" si="10"/>
        <v>2.1308927879630386</v>
      </c>
      <c r="N80" s="8">
        <f t="shared" si="11"/>
        <v>1.9176505372143911E-7</v>
      </c>
      <c r="O80" s="5">
        <f>SUM($N$54:N80)*0.1+$O$30</f>
        <v>-5.9997411171774763E-3</v>
      </c>
      <c r="P80" s="5">
        <f>-SUM(O80:$O$234)</f>
        <v>0.92927325838765895</v>
      </c>
      <c r="Q80" s="8">
        <f t="shared" si="12"/>
        <v>-5.2687015494015663E-7</v>
      </c>
      <c r="R80" s="5">
        <f>SUM($Q$54:Q80)*0.1+$O$8</f>
        <v>4.999928872529083E-2</v>
      </c>
      <c r="S80" s="5">
        <f>-SUM(R80:$R$234)</f>
        <v>-7.7480032944488428</v>
      </c>
      <c r="T80">
        <f t="shared" si="13"/>
        <v>5.0357976195515887E-2</v>
      </c>
      <c r="U80">
        <f t="shared" si="14"/>
        <v>7.8035314979529966</v>
      </c>
      <c r="X80" s="1"/>
    </row>
    <row r="81" spans="2:24" x14ac:dyDescent="0.25">
      <c r="B81">
        <f t="shared" si="15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  <c r="I81">
        <f t="shared" si="6"/>
        <v>1737.7275079133346</v>
      </c>
      <c r="J81" s="46">
        <f t="shared" si="7"/>
        <v>643.60278070864217</v>
      </c>
      <c r="K81">
        <f t="shared" si="8"/>
        <v>2.2125433810493433</v>
      </c>
      <c r="L81">
        <f t="shared" si="9"/>
        <v>2.0486512787493909E-2</v>
      </c>
      <c r="M81" s="46">
        <f t="shared" si="10"/>
        <v>2.2128278976558109</v>
      </c>
      <c r="N81" s="8">
        <f t="shared" si="11"/>
        <v>1.9914063271072524E-7</v>
      </c>
      <c r="O81" s="5">
        <f>SUM($N$54:N81)*0.1+$O$30</f>
        <v>-5.9997212031142055E-3</v>
      </c>
      <c r="P81" s="5">
        <f>-SUM(O81:$O$234)</f>
        <v>0.92327351727048168</v>
      </c>
      <c r="Q81" s="8">
        <f t="shared" si="12"/>
        <v>-5.4713439166862414E-7</v>
      </c>
      <c r="R81" s="5">
        <f>SUM($Q$54:Q81)*0.1+$O$8</f>
        <v>4.9999234011851669E-2</v>
      </c>
      <c r="S81" s="5">
        <f>-SUM(R81:$R$234)</f>
        <v>-7.6980040057235515</v>
      </c>
      <c r="T81">
        <f t="shared" si="13"/>
        <v>5.0357919499191016E-2</v>
      </c>
      <c r="U81">
        <f t="shared" si="14"/>
        <v>7.753173521844384</v>
      </c>
      <c r="X81" s="1"/>
    </row>
    <row r="82" spans="2:24" x14ac:dyDescent="0.25">
      <c r="B82">
        <f t="shared" si="15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  <c r="I82">
        <f t="shared" si="6"/>
        <v>1802.0877859841987</v>
      </c>
      <c r="J82" s="46">
        <f t="shared" si="7"/>
        <v>643.60278070864217</v>
      </c>
      <c r="K82">
        <f t="shared" si="8"/>
        <v>2.2944894321993186</v>
      </c>
      <c r="L82">
        <f t="shared" si="9"/>
        <v>2.0486512787493909E-2</v>
      </c>
      <c r="M82" s="46">
        <f t="shared" si="10"/>
        <v>2.2947637887357661</v>
      </c>
      <c r="N82" s="8">
        <f t="shared" si="11"/>
        <v>2.0651621170001139E-7</v>
      </c>
      <c r="O82" s="5">
        <f>SUM($N$54:N82)*0.1+$O$30</f>
        <v>-5.9997005514930354E-3</v>
      </c>
      <c r="P82" s="5">
        <f>-SUM(O82:$O$234)</f>
        <v>0.91727379606736725</v>
      </c>
      <c r="Q82" s="8">
        <f t="shared" si="12"/>
        <v>-5.6739862839709165E-7</v>
      </c>
      <c r="R82" s="5">
        <f>SUM($Q$54:Q82)*0.1+$O$8</f>
        <v>4.9999177271988826E-2</v>
      </c>
      <c r="S82" s="5">
        <f>-SUM(R82:$R$234)</f>
        <v>-7.6480047717116992</v>
      </c>
      <c r="T82">
        <f t="shared" si="13"/>
        <v>5.0357860703005942E-2</v>
      </c>
      <c r="U82">
        <f t="shared" si="14"/>
        <v>7.7028156024324481</v>
      </c>
      <c r="X82" s="1"/>
    </row>
    <row r="83" spans="2:24" x14ac:dyDescent="0.25">
      <c r="B83">
        <f t="shared" si="15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  <c r="I83">
        <f t="shared" si="6"/>
        <v>1866.4480640550632</v>
      </c>
      <c r="J83" s="46">
        <f t="shared" si="7"/>
        <v>643.60278070864217</v>
      </c>
      <c r="K83">
        <f t="shared" si="8"/>
        <v>2.3764354833492947</v>
      </c>
      <c r="L83">
        <f t="shared" si="9"/>
        <v>2.0486512787493909E-2</v>
      </c>
      <c r="M83" s="46">
        <f t="shared" si="10"/>
        <v>2.3767003803887801</v>
      </c>
      <c r="N83" s="8">
        <f t="shared" si="11"/>
        <v>2.1389179068929747E-7</v>
      </c>
      <c r="O83" s="5">
        <f>SUM($N$54:N83)*0.1+$O$30</f>
        <v>-5.999679162313966E-3</v>
      </c>
      <c r="P83" s="5">
        <f>-SUM(O83:$O$234)</f>
        <v>0.91127409551587435</v>
      </c>
      <c r="Q83" s="8">
        <f t="shared" si="12"/>
        <v>-5.8766286512555927E-7</v>
      </c>
      <c r="R83" s="5">
        <f>SUM($Q$54:Q83)*0.1+$O$8</f>
        <v>4.9999118505702315E-2</v>
      </c>
      <c r="S83" s="5">
        <f>-SUM(R83:$R$234)</f>
        <v>-7.5980055944397114</v>
      </c>
      <c r="T83">
        <f t="shared" si="13"/>
        <v>5.0357799806961069E-2</v>
      </c>
      <c r="U83">
        <f t="shared" si="14"/>
        <v>7.6524577418170319</v>
      </c>
      <c r="X83" s="1"/>
    </row>
    <row r="84" spans="2:24" x14ac:dyDescent="0.25">
      <c r="B84">
        <f t="shared" si="15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  <c r="I84">
        <f t="shared" si="6"/>
        <v>1930.8083421259273</v>
      </c>
      <c r="J84" s="46">
        <f t="shared" si="7"/>
        <v>643.60278070864217</v>
      </c>
      <c r="K84">
        <f t="shared" si="8"/>
        <v>2.4583815344992703</v>
      </c>
      <c r="L84">
        <f t="shared" si="9"/>
        <v>2.0486512787493909E-2</v>
      </c>
      <c r="M84" s="46">
        <f t="shared" si="10"/>
        <v>2.4586376025729297</v>
      </c>
      <c r="N84" s="8">
        <f t="shared" si="11"/>
        <v>2.2126736967858362E-7</v>
      </c>
      <c r="O84" s="5">
        <f>SUM($N$54:N84)*0.1+$O$30</f>
        <v>-5.9996570355769982E-3</v>
      </c>
      <c r="P84" s="5">
        <f>-SUM(O84:$O$234)</f>
        <v>0.90527441635356032</v>
      </c>
      <c r="Q84" s="8">
        <f t="shared" si="12"/>
        <v>-6.0792710185402688E-7</v>
      </c>
      <c r="R84" s="5">
        <f>SUM($Q$54:Q84)*0.1+$O$8</f>
        <v>4.999905771299213E-2</v>
      </c>
      <c r="S84" s="5">
        <f>-SUM(R84:$R$234)</f>
        <v>-7.5480064759340086</v>
      </c>
      <c r="T84">
        <f t="shared" si="13"/>
        <v>5.0357736811056812E-2</v>
      </c>
      <c r="U84">
        <f t="shared" si="14"/>
        <v>7.6020999420979738</v>
      </c>
      <c r="X84" s="1"/>
    </row>
    <row r="85" spans="2:24" x14ac:dyDescent="0.25">
      <c r="B85">
        <f t="shared" si="15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  <c r="I85">
        <f t="shared" si="6"/>
        <v>1995.1686201967916</v>
      </c>
      <c r="J85" s="46">
        <f t="shared" si="7"/>
        <v>643.60278070864217</v>
      </c>
      <c r="K85">
        <f t="shared" si="8"/>
        <v>2.540327585649246</v>
      </c>
      <c r="L85">
        <f t="shared" si="9"/>
        <v>2.0486512787493909E-2</v>
      </c>
      <c r="M85" s="46">
        <f t="shared" si="10"/>
        <v>2.5405753942815994</v>
      </c>
      <c r="N85" s="8">
        <f t="shared" si="11"/>
        <v>2.2864294866786974E-7</v>
      </c>
      <c r="O85" s="5">
        <f>SUM($N$54:N85)*0.1+$O$30</f>
        <v>-5.9996341712821319E-3</v>
      </c>
      <c r="P85" s="5">
        <f>-SUM(O85:$O$234)</f>
        <v>0.8992747593179834</v>
      </c>
      <c r="Q85" s="8">
        <f t="shared" si="12"/>
        <v>-6.2819133858249439E-7</v>
      </c>
      <c r="R85" s="5">
        <f>SUM($Q$54:Q85)*0.1+$O$8</f>
        <v>4.999899489385827E-2</v>
      </c>
      <c r="S85" s="5">
        <f>-SUM(R85:$R$234)</f>
        <v>-7.4980074182210164</v>
      </c>
      <c r="T85">
        <f t="shared" si="13"/>
        <v>5.0357671715293602E-2</v>
      </c>
      <c r="U85">
        <f t="shared" si="14"/>
        <v>7.5517422053751151</v>
      </c>
      <c r="X85" s="1"/>
    </row>
    <row r="86" spans="2:24" x14ac:dyDescent="0.25">
      <c r="B86">
        <f t="shared" si="15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  <c r="I86">
        <f t="shared" si="6"/>
        <v>2059.5288982676561</v>
      </c>
      <c r="J86" s="46">
        <f t="shared" si="7"/>
        <v>643.60278070864217</v>
      </c>
      <c r="K86">
        <f t="shared" si="8"/>
        <v>2.6222736367992221</v>
      </c>
      <c r="L86">
        <f t="shared" si="9"/>
        <v>2.0486512787493909E-2</v>
      </c>
      <c r="M86" s="46">
        <f t="shared" si="10"/>
        <v>2.6225137021321347</v>
      </c>
      <c r="N86" s="8">
        <f t="shared" si="11"/>
        <v>2.3601852765715587E-7</v>
      </c>
      <c r="O86" s="5">
        <f>SUM($N$54:N86)*0.1+$O$30</f>
        <v>-5.9996105694293655E-3</v>
      </c>
      <c r="P86" s="5">
        <f>-SUM(O86:$O$234)</f>
        <v>0.89327512514670138</v>
      </c>
      <c r="Q86" s="8">
        <f t="shared" si="12"/>
        <v>-6.4845557531096201E-7</v>
      </c>
      <c r="R86" s="5">
        <f>SUM($Q$54:Q86)*0.1+$O$8</f>
        <v>4.9998930048300742E-2</v>
      </c>
      <c r="S86" s="5">
        <f>-SUM(R86:$R$234)</f>
        <v>-7.448008423327158</v>
      </c>
      <c r="T86">
        <f t="shared" si="13"/>
        <v>5.0357604519671896E-2</v>
      </c>
      <c r="U86">
        <f t="shared" si="14"/>
        <v>7.5013845337482969</v>
      </c>
      <c r="X86" s="1"/>
    </row>
    <row r="87" spans="2:24" x14ac:dyDescent="0.25">
      <c r="B87">
        <f t="shared" si="15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  <c r="I87">
        <f t="shared" si="6"/>
        <v>2123.8891763385204</v>
      </c>
      <c r="J87" s="46">
        <f t="shared" si="7"/>
        <v>643.60278070864217</v>
      </c>
      <c r="K87">
        <f t="shared" si="8"/>
        <v>2.7042196879491978</v>
      </c>
      <c r="L87">
        <f t="shared" si="9"/>
        <v>2.0486512787493909E-2</v>
      </c>
      <c r="M87" s="46">
        <f t="shared" si="10"/>
        <v>2.7044524792110201</v>
      </c>
      <c r="N87" s="8">
        <f t="shared" si="11"/>
        <v>2.4339410664644197E-7</v>
      </c>
      <c r="O87" s="5">
        <f>SUM($N$54:N87)*0.1+$O$30</f>
        <v>-5.9995862300187015E-3</v>
      </c>
      <c r="P87" s="5">
        <f>-SUM(O87:$O$234)</f>
        <v>0.88727551457727183</v>
      </c>
      <c r="Q87" s="8">
        <f t="shared" si="12"/>
        <v>-6.6871981203942962E-7</v>
      </c>
      <c r="R87" s="5">
        <f>SUM($Q$54:Q87)*0.1+$O$8</f>
        <v>4.9998863176319533E-2</v>
      </c>
      <c r="S87" s="5">
        <f>-SUM(R87:$R$234)</f>
        <v>-7.398009493278856</v>
      </c>
      <c r="T87">
        <f t="shared" si="13"/>
        <v>5.0357535224192132E-2</v>
      </c>
      <c r="U87">
        <f t="shared" si="14"/>
        <v>7.451026929317357</v>
      </c>
      <c r="X87" s="1"/>
    </row>
    <row r="88" spans="2:24" x14ac:dyDescent="0.25">
      <c r="B88">
        <f t="shared" si="15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  <c r="I88">
        <f t="shared" si="6"/>
        <v>2188.2494544093847</v>
      </c>
      <c r="J88" s="46">
        <f t="shared" si="7"/>
        <v>643.60278070864217</v>
      </c>
      <c r="K88">
        <f t="shared" si="8"/>
        <v>2.7861657390991734</v>
      </c>
      <c r="L88">
        <f t="shared" si="9"/>
        <v>2.0486512787493909E-2</v>
      </c>
      <c r="M88" s="46">
        <f t="shared" si="10"/>
        <v>2.7863916841227869</v>
      </c>
      <c r="N88" s="8">
        <f t="shared" si="11"/>
        <v>2.5076968563572812E-7</v>
      </c>
      <c r="O88" s="5">
        <f>SUM($N$54:N88)*0.1+$O$30</f>
        <v>-5.9995611530501373E-3</v>
      </c>
      <c r="P88" s="5">
        <f>-SUM(O88:$O$234)</f>
        <v>0.88127592834725321</v>
      </c>
      <c r="Q88" s="8">
        <f t="shared" si="12"/>
        <v>-6.8898404876789713E-7</v>
      </c>
      <c r="R88" s="5">
        <f>SUM($Q$54:Q88)*0.1+$O$8</f>
        <v>4.9998794277914656E-2</v>
      </c>
      <c r="S88" s="5">
        <f>-SUM(R88:$R$234)</f>
        <v>-7.3480106301025367</v>
      </c>
      <c r="T88">
        <f t="shared" si="13"/>
        <v>5.0357463828854802E-2</v>
      </c>
      <c r="U88">
        <f t="shared" si="14"/>
        <v>7.4006693941821364</v>
      </c>
      <c r="X88" s="1"/>
    </row>
    <row r="89" spans="2:24" x14ac:dyDescent="0.25">
      <c r="B89">
        <f t="shared" si="15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  <c r="I89">
        <f t="shared" si="6"/>
        <v>2252.609732480249</v>
      </c>
      <c r="J89" s="46">
        <f t="shared" si="7"/>
        <v>643.60278070864217</v>
      </c>
      <c r="K89">
        <f t="shared" si="8"/>
        <v>2.8681117902491491</v>
      </c>
      <c r="L89">
        <f t="shared" si="9"/>
        <v>2.0486512787493909E-2</v>
      </c>
      <c r="M89" s="46">
        <f t="shared" si="10"/>
        <v>2.868331280201915</v>
      </c>
      <c r="N89" s="8">
        <f t="shared" si="11"/>
        <v>2.5814526462501422E-7</v>
      </c>
      <c r="O89" s="5">
        <f>SUM($N$54:N89)*0.1+$O$30</f>
        <v>-5.9995353385236755E-3</v>
      </c>
      <c r="P89" s="5">
        <f>-SUM(O89:$O$234)</f>
        <v>0.8752763671942031</v>
      </c>
      <c r="Q89" s="8">
        <f t="shared" si="12"/>
        <v>-7.0924828549636475E-7</v>
      </c>
      <c r="R89" s="5">
        <f>SUM($Q$54:Q89)*0.1+$O$8</f>
        <v>4.9998723353086111E-2</v>
      </c>
      <c r="S89" s="5">
        <f>-SUM(R89:$R$234)</f>
        <v>-7.2980118358246218</v>
      </c>
      <c r="T89">
        <f t="shared" si="13"/>
        <v>5.0357390333660386E-2</v>
      </c>
      <c r="U89">
        <f t="shared" si="14"/>
        <v>7.3503119304424729</v>
      </c>
      <c r="X89" s="1"/>
    </row>
    <row r="90" spans="2:24" x14ac:dyDescent="0.25">
      <c r="B90">
        <f t="shared" si="15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  <c r="I90">
        <f t="shared" si="6"/>
        <v>2316.9700105511129</v>
      </c>
      <c r="J90" s="46">
        <f t="shared" si="7"/>
        <v>643.60278070864217</v>
      </c>
      <c r="K90">
        <f t="shared" si="8"/>
        <v>2.9500578413991243</v>
      </c>
      <c r="L90">
        <f t="shared" si="9"/>
        <v>2.0486512787493909E-2</v>
      </c>
      <c r="M90" s="46">
        <f t="shared" si="10"/>
        <v>2.9502712348560491</v>
      </c>
      <c r="N90" s="8">
        <f t="shared" si="11"/>
        <v>2.6552084361430032E-7</v>
      </c>
      <c r="O90" s="5">
        <f>SUM($N$54:N90)*0.1+$O$30</f>
        <v>-5.9995087864393136E-3</v>
      </c>
      <c r="P90" s="5">
        <f>-SUM(O90:$O$234)</f>
        <v>0.8692768318556795</v>
      </c>
      <c r="Q90" s="8">
        <f t="shared" si="12"/>
        <v>-7.2951252222483226E-7</v>
      </c>
      <c r="R90" s="5">
        <f>SUM($Q$54:Q90)*0.1+$O$8</f>
        <v>4.9998650401833884E-2</v>
      </c>
      <c r="S90" s="5">
        <f>-SUM(R90:$R$234)</f>
        <v>-7.2480131124715355</v>
      </c>
      <c r="T90">
        <f t="shared" si="13"/>
        <v>5.0357314738609389E-2</v>
      </c>
      <c r="U90">
        <f t="shared" si="14"/>
        <v>7.2999545401982031</v>
      </c>
      <c r="X90" s="1"/>
    </row>
    <row r="91" spans="2:24" x14ac:dyDescent="0.25">
      <c r="B91">
        <f t="shared" si="15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  <c r="I91">
        <f t="shared" si="6"/>
        <v>2381.3302886219776</v>
      </c>
      <c r="J91" s="46">
        <f t="shared" si="7"/>
        <v>643.60278070864217</v>
      </c>
      <c r="K91">
        <f t="shared" si="8"/>
        <v>3.0320038925491009</v>
      </c>
      <c r="L91">
        <f t="shared" si="9"/>
        <v>2.0486512787493909E-2</v>
      </c>
      <c r="M91" s="46">
        <f t="shared" si="10"/>
        <v>3.0322115190156964</v>
      </c>
      <c r="N91" s="8">
        <f t="shared" si="11"/>
        <v>2.7289642260358647E-7</v>
      </c>
      <c r="O91" s="5">
        <f>SUM($N$54:N91)*0.1+$O$30</f>
        <v>-5.9994814967970532E-3</v>
      </c>
      <c r="P91" s="5">
        <f>-SUM(O91:$O$234)</f>
        <v>0.86327732306924021</v>
      </c>
      <c r="Q91" s="8">
        <f t="shared" si="12"/>
        <v>-7.4977675895329987E-7</v>
      </c>
      <c r="R91" s="5">
        <f>SUM($Q$54:Q91)*0.1+$O$8</f>
        <v>4.999857542415799E-2</v>
      </c>
      <c r="S91" s="5">
        <f>-SUM(R91:$R$234)</f>
        <v>-7.1980144620697013</v>
      </c>
      <c r="T91">
        <f t="shared" si="13"/>
        <v>5.0357237043702319E-2</v>
      </c>
      <c r="U91">
        <f t="shared" si="14"/>
        <v>7.2495972255491656</v>
      </c>
      <c r="X91" s="1"/>
    </row>
    <row r="92" spans="2:24" x14ac:dyDescent="0.25">
      <c r="B92">
        <f t="shared" si="15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  <c r="I92">
        <f t="shared" si="6"/>
        <v>2445.6905666928419</v>
      </c>
      <c r="J92" s="46">
        <f t="shared" si="7"/>
        <v>643.60278070864217</v>
      </c>
      <c r="K92">
        <f t="shared" si="8"/>
        <v>3.1139499436990765</v>
      </c>
      <c r="L92">
        <f t="shared" si="9"/>
        <v>2.0486512787493909E-2</v>
      </c>
      <c r="M92" s="46">
        <f t="shared" si="10"/>
        <v>3.1141521066707805</v>
      </c>
      <c r="N92" s="8">
        <f t="shared" si="11"/>
        <v>2.8027200159287263E-7</v>
      </c>
      <c r="O92" s="5">
        <f>SUM($N$54:N92)*0.1+$O$30</f>
        <v>-5.9994534695968944E-3</v>
      </c>
      <c r="P92" s="5">
        <f>-SUM(O92:$O$234)</f>
        <v>0.85727784157244324</v>
      </c>
      <c r="Q92" s="8">
        <f t="shared" si="12"/>
        <v>-7.7004099568176749E-7</v>
      </c>
      <c r="R92" s="5">
        <f>SUM($Q$54:Q92)*0.1+$O$8</f>
        <v>4.9998498420058421E-2</v>
      </c>
      <c r="S92" s="5">
        <f>-SUM(R92:$R$234)</f>
        <v>-7.1480158866455437</v>
      </c>
      <c r="T92">
        <f t="shared" si="13"/>
        <v>5.0357157248939723E-2</v>
      </c>
      <c r="U92">
        <f t="shared" si="14"/>
        <v>7.1992399885951981</v>
      </c>
      <c r="X92" s="1"/>
    </row>
    <row r="93" spans="2:24" x14ac:dyDescent="0.25">
      <c r="B93">
        <f t="shared" si="15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  <c r="I93">
        <f t="shared" si="6"/>
        <v>2510.0508447637058</v>
      </c>
      <c r="J93" s="46">
        <f t="shared" si="7"/>
        <v>643.60278070864217</v>
      </c>
      <c r="K93">
        <f t="shared" si="8"/>
        <v>3.1958959948490517</v>
      </c>
      <c r="L93">
        <f t="shared" si="9"/>
        <v>2.0486512787493909E-2</v>
      </c>
      <c r="M93" s="46">
        <f t="shared" si="10"/>
        <v>3.1960929744784941</v>
      </c>
      <c r="N93" s="8">
        <f t="shared" si="11"/>
        <v>2.8764758058215872E-7</v>
      </c>
      <c r="O93" s="5">
        <f>SUM($N$54:N93)*0.1+$O$30</f>
        <v>-5.9994247048388355E-3</v>
      </c>
      <c r="P93" s="5">
        <f>-SUM(O93:$O$234)</f>
        <v>0.8512783881028464</v>
      </c>
      <c r="Q93" s="8">
        <f t="shared" si="12"/>
        <v>-7.90305232410235E-7</v>
      </c>
      <c r="R93" s="5">
        <f>SUM($Q$54:Q93)*0.1+$O$8</f>
        <v>4.9998419389535184E-2</v>
      </c>
      <c r="S93" s="5">
        <f>-SUM(R93:$R$234)</f>
        <v>-7.0980173882254851</v>
      </c>
      <c r="T93">
        <f t="shared" si="13"/>
        <v>5.0357075354322142E-2</v>
      </c>
      <c r="U93">
        <f t="shared" si="14"/>
        <v>7.1488828314361337</v>
      </c>
      <c r="X93" s="1"/>
    </row>
    <row r="94" spans="2:24" x14ac:dyDescent="0.25">
      <c r="B94">
        <f t="shared" si="15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  <c r="I94">
        <f t="shared" si="6"/>
        <v>2574.4111228345696</v>
      </c>
      <c r="J94" s="46">
        <f t="shared" si="7"/>
        <v>643.60278070864217</v>
      </c>
      <c r="K94">
        <f t="shared" si="8"/>
        <v>3.2778420459990265</v>
      </c>
      <c r="L94">
        <f t="shared" si="9"/>
        <v>2.0486512787493909E-2</v>
      </c>
      <c r="M94" s="46">
        <f t="shared" si="10"/>
        <v>3.2780341014299501</v>
      </c>
      <c r="N94" s="8">
        <f t="shared" si="11"/>
        <v>2.9502315957144482E-7</v>
      </c>
      <c r="O94" s="5">
        <f>SUM($N$54:N94)*0.1+$O$30</f>
        <v>-5.9993952025228789E-3</v>
      </c>
      <c r="P94" s="5">
        <f>-SUM(O94:$O$234)</f>
        <v>0.84527896339800745</v>
      </c>
      <c r="Q94" s="8">
        <f t="shared" si="12"/>
        <v>-8.105694691387024E-7</v>
      </c>
      <c r="R94" s="5">
        <f>SUM($Q$54:Q94)*0.1+$O$8</f>
        <v>4.9998338332588266E-2</v>
      </c>
      <c r="S94" s="5">
        <f>-SUM(R94:$R$234)</f>
        <v>-7.04801896883595</v>
      </c>
      <c r="T94">
        <f t="shared" si="13"/>
        <v>5.0356991359850119E-2</v>
      </c>
      <c r="U94">
        <f t="shared" si="14"/>
        <v>7.0985257561718109</v>
      </c>
      <c r="X94" s="1"/>
    </row>
    <row r="95" spans="2:24" x14ac:dyDescent="0.25">
      <c r="B95">
        <f t="shared" si="15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  <c r="I95">
        <f t="shared" si="6"/>
        <v>2638.7714009054334</v>
      </c>
      <c r="J95" s="46">
        <f t="shared" si="7"/>
        <v>643.60278070864217</v>
      </c>
      <c r="K95">
        <f t="shared" si="8"/>
        <v>3.3597880971490017</v>
      </c>
      <c r="L95">
        <f t="shared" si="9"/>
        <v>2.0486512787493909E-2</v>
      </c>
      <c r="M95" s="46">
        <f t="shared" si="10"/>
        <v>3.3599754685656094</v>
      </c>
      <c r="N95" s="8">
        <f t="shared" si="11"/>
        <v>3.0239873856073092E-7</v>
      </c>
      <c r="O95" s="5">
        <f>SUM($N$54:N95)*0.1+$O$30</f>
        <v>-5.9993649626490222E-3</v>
      </c>
      <c r="P95" s="5">
        <f>-SUM(O95:$O$234)</f>
        <v>0.83927956819548444</v>
      </c>
      <c r="Q95" s="8">
        <f t="shared" si="12"/>
        <v>-8.3083370586716991E-7</v>
      </c>
      <c r="R95" s="5">
        <f>SUM($Q$54:Q95)*0.1+$O$8</f>
        <v>4.999825524921768E-2</v>
      </c>
      <c r="S95" s="5">
        <f>-SUM(R95:$R$234)</f>
        <v>-6.9980206305033619</v>
      </c>
      <c r="T95">
        <f t="shared" si="13"/>
        <v>5.0356905265524249E-2</v>
      </c>
      <c r="U95">
        <f t="shared" si="14"/>
        <v>7.048168764902063</v>
      </c>
      <c r="X95" s="1"/>
    </row>
    <row r="96" spans="2:24" x14ac:dyDescent="0.25">
      <c r="B96">
        <f t="shared" si="15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  <c r="I96">
        <f t="shared" si="6"/>
        <v>2703.1316789762977</v>
      </c>
      <c r="J96" s="46">
        <f t="shared" si="7"/>
        <v>643.60278070864217</v>
      </c>
      <c r="K96">
        <f t="shared" si="8"/>
        <v>3.4417341482989774</v>
      </c>
      <c r="L96">
        <f t="shared" si="9"/>
        <v>2.0486512787493909E-2</v>
      </c>
      <c r="M96" s="46">
        <f t="shared" si="10"/>
        <v>3.4419170587313492</v>
      </c>
      <c r="N96" s="8">
        <f t="shared" si="11"/>
        <v>3.0977431755001697E-7</v>
      </c>
      <c r="O96" s="5">
        <f>SUM($N$54:N96)*0.1+$O$30</f>
        <v>-5.9993339852172679E-3</v>
      </c>
      <c r="P96" s="5">
        <f>-SUM(O96:$O$234)</f>
        <v>0.83328020323283558</v>
      </c>
      <c r="Q96" s="8">
        <f t="shared" si="12"/>
        <v>-8.5109794259563742E-7</v>
      </c>
      <c r="R96" s="5">
        <f>SUM($Q$54:Q96)*0.1+$O$8</f>
        <v>4.9998170139423419E-2</v>
      </c>
      <c r="S96" s="5">
        <f>-SUM(R96:$R$234)</f>
        <v>-6.948022375254145</v>
      </c>
      <c r="T96">
        <f t="shared" si="13"/>
        <v>5.0356817071345109E-2</v>
      </c>
      <c r="U96">
        <f t="shared" si="14"/>
        <v>6.9978118597267249</v>
      </c>
      <c r="X96" s="1"/>
    </row>
    <row r="97" spans="2:24" x14ac:dyDescent="0.25">
      <c r="B97">
        <f t="shared" si="15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  <c r="I97">
        <f t="shared" si="6"/>
        <v>2767.491957047162</v>
      </c>
      <c r="J97" s="46">
        <f t="shared" si="7"/>
        <v>643.60278070864217</v>
      </c>
      <c r="K97">
        <f t="shared" si="8"/>
        <v>3.5236801994489535</v>
      </c>
      <c r="L97">
        <f t="shared" si="9"/>
        <v>2.0486512787493909E-2</v>
      </c>
      <c r="M97" s="46">
        <f t="shared" si="10"/>
        <v>3.5238588563685682</v>
      </c>
      <c r="N97" s="8">
        <f t="shared" si="11"/>
        <v>3.1714989653930307E-7</v>
      </c>
      <c r="O97" s="5">
        <f>SUM($N$54:N97)*0.1+$O$30</f>
        <v>-5.9993022702276135E-3</v>
      </c>
      <c r="P97" s="5">
        <f>-SUM(O97:$O$234)</f>
        <v>0.82728086924761823</v>
      </c>
      <c r="Q97" s="8">
        <f t="shared" si="12"/>
        <v>-8.7136217932410504E-7</v>
      </c>
      <c r="R97" s="5">
        <f>SUM($Q$54:Q97)*0.1+$O$8</f>
        <v>4.999808300320549E-2</v>
      </c>
      <c r="S97" s="5">
        <f>-SUM(R97:$R$234)</f>
        <v>-6.898024205114722</v>
      </c>
      <c r="T97">
        <f t="shared" si="13"/>
        <v>5.0356726777313315E-2</v>
      </c>
      <c r="U97">
        <f t="shared" si="14"/>
        <v>6.9474550427456299</v>
      </c>
      <c r="X97" s="1"/>
    </row>
    <row r="98" spans="2:24" x14ac:dyDescent="0.25">
      <c r="B98">
        <f t="shared" si="15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  <c r="I98">
        <f t="shared" si="6"/>
        <v>2831.8522351180259</v>
      </c>
      <c r="J98" s="46">
        <f t="shared" si="7"/>
        <v>643.60278070864217</v>
      </c>
      <c r="K98">
        <f t="shared" si="8"/>
        <v>3.6056262505989287</v>
      </c>
      <c r="L98">
        <f t="shared" si="9"/>
        <v>2.0486512787493909E-2</v>
      </c>
      <c r="M98" s="46">
        <f t="shared" si="10"/>
        <v>3.6058008473329006</v>
      </c>
      <c r="N98" s="8">
        <f t="shared" si="11"/>
        <v>3.2452547552858917E-7</v>
      </c>
      <c r="O98" s="5">
        <f>SUM($N$54:N98)*0.1+$O$30</f>
        <v>-5.9992698176800606E-3</v>
      </c>
      <c r="P98" s="5">
        <f>-SUM(O98:$O$234)</f>
        <v>0.82128156697739063</v>
      </c>
      <c r="Q98" s="8">
        <f t="shared" si="12"/>
        <v>-8.9162641605257244E-7</v>
      </c>
      <c r="R98" s="5">
        <f>SUM($Q$54:Q98)*0.1+$O$8</f>
        <v>4.9997993840563887E-2</v>
      </c>
      <c r="S98" s="5">
        <f>-SUM(R98:$R$234)</f>
        <v>-6.8480261221115164</v>
      </c>
      <c r="T98">
        <f t="shared" si="13"/>
        <v>5.0356634383429473E-2</v>
      </c>
      <c r="U98">
        <f t="shared" si="14"/>
        <v>6.8970983160586119</v>
      </c>
      <c r="X98" s="1"/>
    </row>
    <row r="99" spans="2:24" x14ac:dyDescent="0.25">
      <c r="B99">
        <f t="shared" si="15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  <c r="I99">
        <f t="shared" si="6"/>
        <v>2896.2125131888897</v>
      </c>
      <c r="J99" s="46">
        <f t="shared" si="7"/>
        <v>643.60278070864217</v>
      </c>
      <c r="K99">
        <f t="shared" si="8"/>
        <v>3.6875723017489035</v>
      </c>
      <c r="L99">
        <f t="shared" si="9"/>
        <v>2.0486512787493909E-2</v>
      </c>
      <c r="M99" s="46">
        <f t="shared" si="10"/>
        <v>3.6877430187371085</v>
      </c>
      <c r="N99" s="8">
        <f t="shared" si="11"/>
        <v>3.3190105451787527E-7</v>
      </c>
      <c r="O99" s="5">
        <f>SUM($N$54:N99)*0.1+$O$30</f>
        <v>-5.9992366275746093E-3</v>
      </c>
      <c r="P99" s="5">
        <f>-SUM(O99:$O$234)</f>
        <v>0.81528229715971057</v>
      </c>
      <c r="Q99" s="8">
        <f t="shared" si="12"/>
        <v>-9.1189065278103995E-7</v>
      </c>
      <c r="R99" s="5">
        <f>SUM($Q$54:Q99)*0.1+$O$8</f>
        <v>4.9997902651498609E-2</v>
      </c>
      <c r="S99" s="5">
        <f>-SUM(R99:$R$234)</f>
        <v>-6.7980281282709534</v>
      </c>
      <c r="T99">
        <f t="shared" si="13"/>
        <v>5.0356539889694213E-2</v>
      </c>
      <c r="U99">
        <f t="shared" si="14"/>
        <v>6.8467416817655016</v>
      </c>
      <c r="X99" s="1"/>
    </row>
    <row r="100" spans="2:24" x14ac:dyDescent="0.25">
      <c r="B100">
        <f t="shared" si="15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  <c r="I100">
        <f t="shared" si="6"/>
        <v>2960.572791259754</v>
      </c>
      <c r="J100" s="46">
        <f t="shared" si="7"/>
        <v>643.60278070864217</v>
      </c>
      <c r="K100">
        <f t="shared" si="8"/>
        <v>3.7695183528988796</v>
      </c>
      <c r="L100">
        <f t="shared" si="9"/>
        <v>2.0486512787493909E-2</v>
      </c>
      <c r="M100" s="46">
        <f t="shared" si="10"/>
        <v>3.7696853588144541</v>
      </c>
      <c r="N100" s="8">
        <f t="shared" si="11"/>
        <v>3.3927663350716137E-7</v>
      </c>
      <c r="O100" s="5">
        <f>SUM($N$54:N100)*0.1+$O$30</f>
        <v>-5.9992026999112586E-3</v>
      </c>
      <c r="P100" s="5">
        <f>-SUM(O100:$O$234)</f>
        <v>0.80928306053213583</v>
      </c>
      <c r="Q100" s="8">
        <f t="shared" si="12"/>
        <v>-9.3215488950950746E-7</v>
      </c>
      <c r="R100" s="5">
        <f>SUM($Q$54:Q100)*0.1+$O$8</f>
        <v>4.9997809436009656E-2</v>
      </c>
      <c r="S100" s="5">
        <f>-SUM(R100:$R$234)</f>
        <v>-6.7480302256194546</v>
      </c>
      <c r="T100">
        <f t="shared" si="13"/>
        <v>5.035644329610818E-2</v>
      </c>
      <c r="U100">
        <f t="shared" si="14"/>
        <v>6.7963851419661321</v>
      </c>
      <c r="X100" s="1"/>
    </row>
    <row r="101" spans="2:24" x14ac:dyDescent="0.25">
      <c r="B101">
        <f t="shared" si="15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  <c r="I101">
        <f t="shared" si="6"/>
        <v>3024.9330693306179</v>
      </c>
      <c r="J101" s="46">
        <f t="shared" si="7"/>
        <v>643.60278070864217</v>
      </c>
      <c r="K101">
        <f t="shared" si="8"/>
        <v>3.8514644040488544</v>
      </c>
      <c r="L101">
        <f t="shared" si="9"/>
        <v>2.0486512787493909E-2</v>
      </c>
      <c r="M101" s="46">
        <f t="shared" si="10"/>
        <v>3.8516278567995084</v>
      </c>
      <c r="N101" s="8">
        <f t="shared" si="11"/>
        <v>3.4665221249644747E-7</v>
      </c>
      <c r="O101" s="5">
        <f>SUM($N$54:N101)*0.1+$O$30</f>
        <v>-5.9991680346900087E-3</v>
      </c>
      <c r="P101" s="5">
        <f>-SUM(O101:$O$234)</f>
        <v>0.80328385783222489</v>
      </c>
      <c r="Q101" s="8">
        <f t="shared" si="12"/>
        <v>-9.5241912623797487E-7</v>
      </c>
      <c r="R101" s="5">
        <f>SUM($Q$54:Q101)*0.1+$O$8</f>
        <v>4.9997714194097029E-2</v>
      </c>
      <c r="S101" s="5">
        <f>-SUM(R101:$R$234)</f>
        <v>-6.6980324161834455</v>
      </c>
      <c r="T101">
        <f t="shared" si="13"/>
        <v>5.0356344602672042E-2</v>
      </c>
      <c r="U101">
        <f t="shared" si="14"/>
        <v>6.7460286987603357</v>
      </c>
      <c r="X101" s="1"/>
    </row>
    <row r="102" spans="2:24" x14ac:dyDescent="0.25">
      <c r="B102">
        <f t="shared" si="15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  <c r="I102">
        <f t="shared" si="6"/>
        <v>3089.2933474014817</v>
      </c>
      <c r="J102" s="46">
        <f t="shared" si="7"/>
        <v>643.60278070864217</v>
      </c>
      <c r="K102">
        <f t="shared" si="8"/>
        <v>3.9334104551988296</v>
      </c>
      <c r="L102">
        <f t="shared" si="9"/>
        <v>2.0486512787493909E-2</v>
      </c>
      <c r="M102" s="46">
        <f t="shared" si="10"/>
        <v>3.933570502823871</v>
      </c>
      <c r="N102" s="8">
        <f t="shared" si="11"/>
        <v>3.5402779148573351E-7</v>
      </c>
      <c r="O102" s="5">
        <f>SUM($N$54:N102)*0.1+$O$30</f>
        <v>-5.9991326319108603E-3</v>
      </c>
      <c r="P102" s="5">
        <f>-SUM(O102:$O$234)</f>
        <v>0.79728468979753486</v>
      </c>
      <c r="Q102" s="8">
        <f t="shared" si="12"/>
        <v>-9.7268336296644238E-7</v>
      </c>
      <c r="R102" s="5">
        <f>SUM($Q$54:Q102)*0.1+$O$8</f>
        <v>4.9997616925760734E-2</v>
      </c>
      <c r="S102" s="5">
        <f>-SUM(R102:$R$234)</f>
        <v>-6.6480347019893475</v>
      </c>
      <c r="T102">
        <f t="shared" si="13"/>
        <v>5.0356243809386476E-2</v>
      </c>
      <c r="U102">
        <f t="shared" si="14"/>
        <v>6.6956723542479395</v>
      </c>
      <c r="X102" s="1"/>
    </row>
    <row r="103" spans="2:24" x14ac:dyDescent="0.25">
      <c r="B103">
        <f t="shared" si="15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  <c r="I103">
        <f t="shared" si="6"/>
        <v>3153.6536254723455</v>
      </c>
      <c r="J103" s="46">
        <f t="shared" si="7"/>
        <v>643.60278070864217</v>
      </c>
      <c r="K103">
        <f t="shared" si="8"/>
        <v>4.0153565063488053</v>
      </c>
      <c r="L103">
        <f t="shared" si="9"/>
        <v>2.0486512787493909E-2</v>
      </c>
      <c r="M103" s="46">
        <f t="shared" si="10"/>
        <v>4.0155132878246409</v>
      </c>
      <c r="N103" s="8">
        <f t="shared" si="11"/>
        <v>3.6140337047501967E-7</v>
      </c>
      <c r="O103" s="5">
        <f>SUM($N$54:N103)*0.1+$O$30</f>
        <v>-5.9990964915738127E-3</v>
      </c>
      <c r="P103" s="5">
        <f>-SUM(O103:$O$234)</f>
        <v>0.79128555716562399</v>
      </c>
      <c r="Q103" s="8">
        <f t="shared" si="12"/>
        <v>-9.9294759969490989E-7</v>
      </c>
      <c r="R103" s="5">
        <f>SUM($Q$54:Q103)*0.1+$O$8</f>
        <v>4.9997517631000764E-2</v>
      </c>
      <c r="S103" s="5">
        <f>-SUM(R103:$R$234)</f>
        <v>-6.5980370850635879</v>
      </c>
      <c r="T103">
        <f t="shared" si="13"/>
        <v>5.0356140916252165E-2</v>
      </c>
      <c r="U103">
        <f t="shared" si="14"/>
        <v>6.6453161105287775</v>
      </c>
      <c r="X103" s="1"/>
    </row>
    <row r="104" spans="2:24" x14ac:dyDescent="0.25">
      <c r="B104">
        <f t="shared" si="15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  <c r="I104">
        <f t="shared" si="6"/>
        <v>3218.0139035432098</v>
      </c>
      <c r="J104" s="46">
        <f t="shared" si="7"/>
        <v>643.60278070864217</v>
      </c>
      <c r="K104">
        <f t="shared" si="8"/>
        <v>4.0973025574987805</v>
      </c>
      <c r="L104">
        <f t="shared" si="9"/>
        <v>2.0486512787493909E-2</v>
      </c>
      <c r="M104" s="46">
        <f t="shared" si="10"/>
        <v>4.0974562034638788</v>
      </c>
      <c r="N104" s="8">
        <f t="shared" si="11"/>
        <v>3.6877894946430571E-7</v>
      </c>
      <c r="O104" s="5">
        <f>SUM($N$54:N104)*0.1+$O$30</f>
        <v>-5.9990596136788666E-3</v>
      </c>
      <c r="P104" s="5">
        <f>-SUM(O104:$O$234)</f>
        <v>0.78528646067405006</v>
      </c>
      <c r="Q104" s="8">
        <f t="shared" si="12"/>
        <v>-1.0132118364233774E-6</v>
      </c>
      <c r="R104" s="5">
        <f>SUM($Q$54:Q104)*0.1+$O$8</f>
        <v>4.9997416309817126E-2</v>
      </c>
      <c r="S104" s="5">
        <f>-SUM(R104:$R$234)</f>
        <v>-6.5480395674325864</v>
      </c>
      <c r="T104">
        <f t="shared" si="13"/>
        <v>5.0356035923269815E-2</v>
      </c>
      <c r="U104">
        <f t="shared" si="14"/>
        <v>6.5949599697026757</v>
      </c>
      <c r="X104" s="1"/>
    </row>
    <row r="105" spans="2:24" x14ac:dyDescent="0.25">
      <c r="B105">
        <f t="shared" si="15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  <c r="I105">
        <f t="shared" si="6"/>
        <v>3282.3741816140737</v>
      </c>
      <c r="J105" s="46">
        <f t="shared" si="7"/>
        <v>643.60278070864217</v>
      </c>
      <c r="K105">
        <f t="shared" si="8"/>
        <v>4.1792486086487557</v>
      </c>
      <c r="L105">
        <f t="shared" si="9"/>
        <v>2.0486512787493909E-2</v>
      </c>
      <c r="M105" s="46">
        <f t="shared" si="10"/>
        <v>4.1793992420575394</v>
      </c>
      <c r="N105" s="8">
        <f t="shared" si="11"/>
        <v>3.7615452845359181E-7</v>
      </c>
      <c r="O105" s="5">
        <f>SUM($N$54:N105)*0.1+$O$30</f>
        <v>-5.9990219982260212E-3</v>
      </c>
      <c r="P105" s="5">
        <f>-SUM(O105:$O$234)</f>
        <v>0.77928740106037109</v>
      </c>
      <c r="Q105" s="8">
        <f t="shared" si="12"/>
        <v>-1.0334760731518449E-6</v>
      </c>
      <c r="R105" s="5">
        <f>SUM($Q$54:Q105)*0.1+$O$8</f>
        <v>4.9997312962209807E-2</v>
      </c>
      <c r="S105" s="5">
        <f>-SUM(R105:$R$234)</f>
        <v>-6.4980421511227693</v>
      </c>
      <c r="T105">
        <f t="shared" si="13"/>
        <v>5.0355928830440141E-2</v>
      </c>
      <c r="U105">
        <f t="shared" si="14"/>
        <v>6.5446039338694639</v>
      </c>
      <c r="X105" s="1"/>
    </row>
    <row r="106" spans="2:24" x14ac:dyDescent="0.25">
      <c r="B106">
        <f t="shared" si="15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  <c r="I106">
        <f t="shared" si="6"/>
        <v>3346.734459684938</v>
      </c>
      <c r="J106" s="46">
        <f t="shared" si="7"/>
        <v>643.60278070864217</v>
      </c>
      <c r="K106">
        <f t="shared" si="8"/>
        <v>4.2611946597987318</v>
      </c>
      <c r="L106">
        <f t="shared" si="9"/>
        <v>2.0486512787493909E-2</v>
      </c>
      <c r="M106" s="46">
        <f t="shared" si="10"/>
        <v>4.2613423965126067</v>
      </c>
      <c r="N106" s="8">
        <f t="shared" si="11"/>
        <v>3.8353010744287791E-7</v>
      </c>
      <c r="O106" s="5">
        <f>SUM($N$54:N106)*0.1+$O$30</f>
        <v>-5.9989836452152764E-3</v>
      </c>
      <c r="P106" s="5">
        <f>-SUM(O106:$O$234)</f>
        <v>0.77328837906214509</v>
      </c>
      <c r="Q106" s="8">
        <f t="shared" si="12"/>
        <v>-1.0537403098803122E-6</v>
      </c>
      <c r="R106" s="5">
        <f>SUM($Q$54:Q106)*0.1+$O$8</f>
        <v>4.999720758817882E-2</v>
      </c>
      <c r="S106" s="5">
        <f>-SUM(R106:$R$234)</f>
        <v>-6.44804483816056</v>
      </c>
      <c r="T106">
        <f t="shared" si="13"/>
        <v>5.0355819637763873E-2</v>
      </c>
      <c r="U106">
        <f t="shared" si="14"/>
        <v>6.4942480051289699</v>
      </c>
      <c r="X106" s="1"/>
    </row>
    <row r="107" spans="2:24" x14ac:dyDescent="0.25">
      <c r="B107">
        <f t="shared" si="15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  <c r="I107">
        <f t="shared" si="6"/>
        <v>3411.0947377558018</v>
      </c>
      <c r="J107" s="46">
        <f t="shared" si="7"/>
        <v>643.60278070864217</v>
      </c>
      <c r="K107">
        <f t="shared" si="8"/>
        <v>4.343140710948707</v>
      </c>
      <c r="L107">
        <f t="shared" si="9"/>
        <v>2.0486512787493909E-2</v>
      </c>
      <c r="M107" s="46">
        <f t="shared" si="10"/>
        <v>4.3432856602713361</v>
      </c>
      <c r="N107" s="8">
        <f t="shared" si="11"/>
        <v>3.9090568643216396E-7</v>
      </c>
      <c r="O107" s="5">
        <f>SUM($N$54:N107)*0.1+$O$30</f>
        <v>-5.9989445546466333E-3</v>
      </c>
      <c r="P107" s="5">
        <f>-SUM(O107:$O$234)</f>
        <v>0.76728939541692986</v>
      </c>
      <c r="Q107" s="8">
        <f t="shared" si="12"/>
        <v>-1.0740045466087797E-6</v>
      </c>
      <c r="R107" s="5">
        <f>SUM($Q$54:Q107)*0.1+$O$8</f>
        <v>4.9997100187724158E-2</v>
      </c>
      <c r="S107" s="5">
        <f>-SUM(R107:$R$234)</f>
        <v>-6.3980476305723801</v>
      </c>
      <c r="T107">
        <f t="shared" si="13"/>
        <v>5.0355708345241772E-2</v>
      </c>
      <c r="U107">
        <f t="shared" si="14"/>
        <v>6.4438921855810189</v>
      </c>
      <c r="X107" s="1"/>
    </row>
    <row r="108" spans="2:24" x14ac:dyDescent="0.25">
      <c r="B108">
        <f t="shared" si="15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  <c r="I108">
        <f t="shared" si="6"/>
        <v>3475.4550158266657</v>
      </c>
      <c r="J108" s="46">
        <f t="shared" si="7"/>
        <v>643.60278070864217</v>
      </c>
      <c r="K108">
        <f t="shared" si="8"/>
        <v>4.4250867620986822</v>
      </c>
      <c r="L108">
        <f t="shared" si="9"/>
        <v>2.0486512787493909E-2</v>
      </c>
      <c r="M108" s="46">
        <f t="shared" si="10"/>
        <v>4.4252290272617048</v>
      </c>
      <c r="N108" s="8">
        <f t="shared" si="11"/>
        <v>3.9828126542145011E-7</v>
      </c>
      <c r="O108" s="5">
        <f>SUM($N$54:N108)*0.1+$O$30</f>
        <v>-5.9989047265200908E-3</v>
      </c>
      <c r="P108" s="5">
        <f>-SUM(O108:$O$234)</f>
        <v>0.7612904508622832</v>
      </c>
      <c r="Q108" s="8">
        <f t="shared" si="12"/>
        <v>-1.0942687833372472E-6</v>
      </c>
      <c r="R108" s="5">
        <f>SUM($Q$54:Q108)*0.1+$O$8</f>
        <v>4.9996990760845822E-2</v>
      </c>
      <c r="S108" s="5">
        <f>-SUM(R108:$R$234)</f>
        <v>-6.3480505303846559</v>
      </c>
      <c r="T108">
        <f t="shared" si="13"/>
        <v>5.0355594952874581E-2</v>
      </c>
      <c r="U108">
        <f t="shared" si="14"/>
        <v>6.3935364773254406</v>
      </c>
      <c r="X108" s="1"/>
    </row>
    <row r="109" spans="2:24" x14ac:dyDescent="0.25">
      <c r="B109">
        <f t="shared" si="15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  <c r="I109">
        <f t="shared" si="6"/>
        <v>3539.81529389753</v>
      </c>
      <c r="J109" s="46">
        <f t="shared" si="7"/>
        <v>643.60278070864217</v>
      </c>
      <c r="K109">
        <f t="shared" si="8"/>
        <v>4.5070328132486575</v>
      </c>
      <c r="L109">
        <f t="shared" si="9"/>
        <v>2.0486512787493909E-2</v>
      </c>
      <c r="M109" s="46">
        <f t="shared" si="10"/>
        <v>4.5071724918532547</v>
      </c>
      <c r="N109" s="8">
        <f t="shared" si="11"/>
        <v>4.0565684441073616E-7</v>
      </c>
      <c r="O109" s="5">
        <f>SUM($N$54:N109)*0.1+$O$30</f>
        <v>-5.9988641608356499E-3</v>
      </c>
      <c r="P109" s="5">
        <f>-SUM(O109:$O$234)</f>
        <v>0.7552915461357631</v>
      </c>
      <c r="Q109" s="8">
        <f t="shared" si="12"/>
        <v>-1.1145330200657147E-6</v>
      </c>
      <c r="R109" s="5">
        <f>SUM($Q$54:Q109)*0.1+$O$8</f>
        <v>4.9996879307543818E-2</v>
      </c>
      <c r="S109" s="5">
        <f>-SUM(R109:$R$234)</f>
        <v>-6.2980535396238109</v>
      </c>
      <c r="T109">
        <f t="shared" si="13"/>
        <v>5.0355479460663079E-2</v>
      </c>
      <c r="U109">
        <f t="shared" si="14"/>
        <v>6.343180882462061</v>
      </c>
      <c r="X109" s="1"/>
    </row>
    <row r="110" spans="2:24" x14ac:dyDescent="0.25">
      <c r="B110">
        <f t="shared" si="15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  <c r="I110">
        <f t="shared" si="6"/>
        <v>3604.1755719683938</v>
      </c>
      <c r="J110" s="46">
        <f t="shared" si="7"/>
        <v>643.60278070864217</v>
      </c>
      <c r="K110">
        <f t="shared" si="8"/>
        <v>4.5889788643986327</v>
      </c>
      <c r="L110">
        <f t="shared" si="9"/>
        <v>2.0486512787493909E-2</v>
      </c>
      <c r="M110" s="46">
        <f t="shared" si="10"/>
        <v>4.5891160488176741</v>
      </c>
      <c r="N110" s="8">
        <f t="shared" si="11"/>
        <v>4.1303242340002231E-7</v>
      </c>
      <c r="O110" s="5">
        <f>SUM($N$54:N110)*0.1+$O$30</f>
        <v>-5.9988228575933097E-3</v>
      </c>
      <c r="P110" s="5">
        <f>-SUM(O110:$O$234)</f>
        <v>0.74929268197492738</v>
      </c>
      <c r="Q110" s="8">
        <f t="shared" si="12"/>
        <v>-1.1347972567941822E-6</v>
      </c>
      <c r="R110" s="5">
        <f>SUM($Q$54:Q110)*0.1+$O$8</f>
        <v>4.9996765827818139E-2</v>
      </c>
      <c r="S110" s="5">
        <f>-SUM(R110:$R$234)</f>
        <v>-6.2480566603162675</v>
      </c>
      <c r="T110">
        <f t="shared" si="13"/>
        <v>5.0355361868608069E-2</v>
      </c>
      <c r="U110">
        <f t="shared" si="14"/>
        <v>6.2928254030907018</v>
      </c>
      <c r="X110" s="1"/>
    </row>
    <row r="111" spans="2:24" x14ac:dyDescent="0.25">
      <c r="B111">
        <f t="shared" si="15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  <c r="I111">
        <f t="shared" si="6"/>
        <v>3668.5358500392576</v>
      </c>
      <c r="J111" s="46">
        <f t="shared" si="7"/>
        <v>643.60278070864217</v>
      </c>
      <c r="K111">
        <f t="shared" si="8"/>
        <v>4.6709249155486079</v>
      </c>
      <c r="L111">
        <f t="shared" si="9"/>
        <v>2.0486512787493909E-2</v>
      </c>
      <c r="M111" s="46">
        <f t="shared" si="10"/>
        <v>4.6710596932935191</v>
      </c>
      <c r="N111" s="8">
        <f t="shared" si="11"/>
        <v>4.2040800238930836E-7</v>
      </c>
      <c r="O111" s="5">
        <f>SUM($N$54:N111)*0.1+$O$30</f>
        <v>-5.9987808167930711E-3</v>
      </c>
      <c r="P111" s="5">
        <f>-SUM(O111:$O$234)</f>
        <v>0.74329385911733425</v>
      </c>
      <c r="Q111" s="8">
        <f t="shared" si="12"/>
        <v>-1.1550614935226495E-6</v>
      </c>
      <c r="R111" s="5">
        <f>SUM($Q$54:Q111)*0.1+$O$8</f>
        <v>4.9996650321668785E-2</v>
      </c>
      <c r="S111" s="5">
        <f>-SUM(R111:$R$234)</f>
        <v>-6.1980598944884493</v>
      </c>
      <c r="T111">
        <f t="shared" si="13"/>
        <v>5.0355242176710342E-2</v>
      </c>
      <c r="U111">
        <f t="shared" si="14"/>
        <v>6.2424700413111882</v>
      </c>
      <c r="X111" s="1"/>
    </row>
    <row r="112" spans="2:24" x14ac:dyDescent="0.25">
      <c r="B112">
        <f t="shared" si="15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  <c r="I112">
        <f t="shared" si="6"/>
        <v>3732.8961281101215</v>
      </c>
      <c r="J112" s="46">
        <f t="shared" si="7"/>
        <v>643.60278070864217</v>
      </c>
      <c r="K112">
        <f t="shared" si="8"/>
        <v>4.7528709666985831</v>
      </c>
      <c r="L112">
        <f t="shared" si="9"/>
        <v>2.0486512787493909E-2</v>
      </c>
      <c r="M112" s="46">
        <f t="shared" si="10"/>
        <v>4.753003420754597</v>
      </c>
      <c r="N112" s="8">
        <f t="shared" si="11"/>
        <v>4.277835813785944E-7</v>
      </c>
      <c r="O112" s="5">
        <f>SUM($N$54:N112)*0.1+$O$30</f>
        <v>-5.9987380384349332E-3</v>
      </c>
      <c r="P112" s="5">
        <f>-SUM(O112:$O$234)</f>
        <v>0.73729507830054108</v>
      </c>
      <c r="Q112" s="8">
        <f t="shared" si="12"/>
        <v>-1.1753257302511171E-6</v>
      </c>
      <c r="R112" s="5">
        <f>SUM($Q$54:Q112)*0.1+$O$8</f>
        <v>4.9996532789095764E-2</v>
      </c>
      <c r="S112" s="5">
        <f>-SUM(R112:$R$234)</f>
        <v>-6.1480632441667806</v>
      </c>
      <c r="T112">
        <f t="shared" si="13"/>
        <v>5.0355120384970725E-2</v>
      </c>
      <c r="U112">
        <f t="shared" si="14"/>
        <v>6.1921147992233445</v>
      </c>
      <c r="X112" s="1"/>
    </row>
    <row r="113" spans="2:24" x14ac:dyDescent="0.25">
      <c r="B113">
        <f t="shared" si="15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  <c r="I113">
        <f t="shared" si="6"/>
        <v>3797.2564061809858</v>
      </c>
      <c r="J113" s="46">
        <f t="shared" si="7"/>
        <v>643.60278070864217</v>
      </c>
      <c r="K113">
        <f t="shared" si="8"/>
        <v>4.8348170178485592</v>
      </c>
      <c r="L113">
        <f t="shared" si="9"/>
        <v>2.0486512787493909E-2</v>
      </c>
      <c r="M113" s="46">
        <f t="shared" si="10"/>
        <v>4.8349472269815532</v>
      </c>
      <c r="N113" s="8">
        <f t="shared" si="11"/>
        <v>4.3515916036788055E-7</v>
      </c>
      <c r="O113" s="5">
        <f>SUM($N$54:N113)*0.1+$O$30</f>
        <v>-5.9986945225188968E-3</v>
      </c>
      <c r="P113" s="5">
        <f>-SUM(O113:$O$234)</f>
        <v>0.7312963402621061</v>
      </c>
      <c r="Q113" s="8">
        <f t="shared" si="12"/>
        <v>-1.1955899669795846E-6</v>
      </c>
      <c r="R113" s="5">
        <f>SUM($Q$54:Q113)*0.1+$O$8</f>
        <v>4.9996413230099061E-2</v>
      </c>
      <c r="S113" s="5">
        <f>-SUM(R113:$R$234)</f>
        <v>-6.098066711377685</v>
      </c>
      <c r="T113">
        <f t="shared" si="13"/>
        <v>5.0354996493390036E-2</v>
      </c>
      <c r="U113">
        <f t="shared" si="14"/>
        <v>6.1417596789269933</v>
      </c>
      <c r="X113" s="1"/>
    </row>
    <row r="114" spans="2:24" x14ac:dyDescent="0.25">
      <c r="B114">
        <f t="shared" si="15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  <c r="I114">
        <f t="shared" si="6"/>
        <v>3861.6166842518496</v>
      </c>
      <c r="J114" s="46">
        <f t="shared" si="7"/>
        <v>643.60278070864217</v>
      </c>
      <c r="K114">
        <f t="shared" si="8"/>
        <v>4.9167630689985335</v>
      </c>
      <c r="L114">
        <f t="shared" si="9"/>
        <v>2.0486512787493909E-2</v>
      </c>
      <c r="M114" s="46">
        <f t="shared" si="10"/>
        <v>4.9168911080363022</v>
      </c>
      <c r="N114" s="8">
        <f t="shared" si="11"/>
        <v>4.425347393571666E-7</v>
      </c>
      <c r="O114" s="5">
        <f>SUM($N$54:N114)*0.1+$O$30</f>
        <v>-5.9986502690449611E-3</v>
      </c>
      <c r="P114" s="5">
        <f>-SUM(O114:$O$234)</f>
        <v>0.72529764573958733</v>
      </c>
      <c r="Q114" s="8">
        <f t="shared" si="12"/>
        <v>-1.2158542037080521E-6</v>
      </c>
      <c r="R114" s="5">
        <f>SUM($Q$54:Q114)*0.1+$O$8</f>
        <v>4.9996291644678691E-2</v>
      </c>
      <c r="S114" s="5">
        <f>-SUM(R114:$R$234)</f>
        <v>-6.0480702981475858</v>
      </c>
      <c r="T114">
        <f t="shared" si="13"/>
        <v>5.0354870501969136E-2</v>
      </c>
      <c r="U114">
        <f t="shared" si="14"/>
        <v>6.0914046825219561</v>
      </c>
      <c r="X114" s="1"/>
    </row>
    <row r="115" spans="2:24" x14ac:dyDescent="0.25">
      <c r="B115">
        <f t="shared" si="15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  <c r="I115">
        <f t="shared" si="6"/>
        <v>3925.9769623227135</v>
      </c>
      <c r="J115" s="46">
        <f t="shared" si="7"/>
        <v>643.60278070864217</v>
      </c>
      <c r="K115">
        <f t="shared" si="8"/>
        <v>4.9987091201485088</v>
      </c>
      <c r="L115">
        <f t="shared" si="9"/>
        <v>2.0486512787493909E-2</v>
      </c>
      <c r="M115" s="46">
        <f t="shared" si="10"/>
        <v>4.9988350602389806</v>
      </c>
      <c r="N115" s="8">
        <f t="shared" si="11"/>
        <v>4.4991031834645275E-7</v>
      </c>
      <c r="O115" s="5">
        <f>SUM($N$54:N115)*0.1+$O$30</f>
        <v>-5.9986052780131261E-3</v>
      </c>
      <c r="P115" s="5">
        <f>-SUM(O115:$O$234)</f>
        <v>0.71929899547054232</v>
      </c>
      <c r="Q115" s="8">
        <f t="shared" si="12"/>
        <v>-1.2361184404365196E-6</v>
      </c>
      <c r="R115" s="5">
        <f>SUM($Q$54:Q115)*0.1+$O$8</f>
        <v>4.9996168032834652E-2</v>
      </c>
      <c r="S115" s="5">
        <f>-SUM(R115:$R$234)</f>
        <v>-5.9980740065029066</v>
      </c>
      <c r="T115">
        <f t="shared" si="13"/>
        <v>5.0354742410708891E-2</v>
      </c>
      <c r="U115">
        <f t="shared" si="14"/>
        <v>6.0410498121080538</v>
      </c>
      <c r="X115" s="1"/>
    </row>
    <row r="116" spans="2:24" x14ac:dyDescent="0.25">
      <c r="B116">
        <f t="shared" si="15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  <c r="I116">
        <f t="shared" si="6"/>
        <v>3990.3372403935778</v>
      </c>
      <c r="J116" s="46">
        <f t="shared" si="7"/>
        <v>643.60278070864217</v>
      </c>
      <c r="K116">
        <f t="shared" si="8"/>
        <v>5.0806551712984849</v>
      </c>
      <c r="L116">
        <f t="shared" si="9"/>
        <v>2.0486512787493909E-2</v>
      </c>
      <c r="M116" s="46">
        <f t="shared" si="10"/>
        <v>5.0807790801471198</v>
      </c>
      <c r="N116" s="8">
        <f t="shared" si="11"/>
        <v>4.572858973357388E-7</v>
      </c>
      <c r="O116" s="5">
        <f>SUM($N$54:N116)*0.1+$O$30</f>
        <v>-5.9985595494233927E-3</v>
      </c>
      <c r="P116" s="5">
        <f>-SUM(O116:$O$234)</f>
        <v>0.71330039019252911</v>
      </c>
      <c r="Q116" s="8">
        <f t="shared" si="12"/>
        <v>-1.2563826771649871E-6</v>
      </c>
      <c r="R116" s="5">
        <f>SUM($Q$54:Q116)*0.1+$O$8</f>
        <v>4.9996042394566932E-2</v>
      </c>
      <c r="S116" s="5">
        <f>-SUM(R116:$R$234)</f>
        <v>-5.9480778384700725</v>
      </c>
      <c r="T116">
        <f t="shared" si="13"/>
        <v>5.0354612219610156E-2</v>
      </c>
      <c r="U116">
        <f t="shared" si="14"/>
        <v>5.9906950697851098</v>
      </c>
      <c r="X116" s="1"/>
    </row>
    <row r="117" spans="2:24" x14ac:dyDescent="0.25">
      <c r="B117">
        <f t="shared" si="15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  <c r="I117">
        <f t="shared" si="6"/>
        <v>4054.6975184644416</v>
      </c>
      <c r="J117" s="46">
        <f t="shared" si="7"/>
        <v>643.60278070864217</v>
      </c>
      <c r="K117">
        <f t="shared" si="8"/>
        <v>5.1626012224484601</v>
      </c>
      <c r="L117">
        <f t="shared" si="9"/>
        <v>2.0486512787493909E-2</v>
      </c>
      <c r="M117" s="46">
        <f t="shared" si="10"/>
        <v>5.1627231645368035</v>
      </c>
      <c r="N117" s="8">
        <f t="shared" si="11"/>
        <v>4.6466147632502495E-7</v>
      </c>
      <c r="O117" s="5">
        <f>SUM($N$54:N117)*0.1+$O$30</f>
        <v>-5.99851308327576E-3</v>
      </c>
      <c r="P117" s="5">
        <f>-SUM(O117:$O$234)</f>
        <v>0.7073018306431057</v>
      </c>
      <c r="Q117" s="8">
        <f t="shared" si="12"/>
        <v>-1.2766469138934546E-6</v>
      </c>
      <c r="R117" s="5">
        <f>SUM($Q$54:Q117)*0.1+$O$8</f>
        <v>4.9995914729875544E-2</v>
      </c>
      <c r="S117" s="5">
        <f>-SUM(R117:$R$234)</f>
        <v>-5.8980817960755054</v>
      </c>
      <c r="T117">
        <f t="shared" si="13"/>
        <v>5.035447992867384E-2</v>
      </c>
      <c r="U117">
        <f t="shared" si="14"/>
        <v>5.9403404576529404</v>
      </c>
      <c r="X117" s="1"/>
    </row>
    <row r="118" spans="2:24" x14ac:dyDescent="0.25">
      <c r="B118">
        <f t="shared" si="15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  <c r="I118">
        <f t="shared" si="6"/>
        <v>4119.0577965353059</v>
      </c>
      <c r="J118" s="46">
        <f t="shared" si="7"/>
        <v>643.60278070864217</v>
      </c>
      <c r="K118">
        <f t="shared" si="8"/>
        <v>5.2445472735984362</v>
      </c>
      <c r="L118">
        <f t="shared" si="9"/>
        <v>2.0486512787493909E-2</v>
      </c>
      <c r="M118" s="46">
        <f t="shared" si="10"/>
        <v>5.2446673103856041</v>
      </c>
      <c r="N118" s="8">
        <f t="shared" si="11"/>
        <v>4.72037055314311E-7</v>
      </c>
      <c r="O118" s="5">
        <f>SUM($N$54:N118)*0.1+$O$30</f>
        <v>-5.9984658795702289E-3</v>
      </c>
      <c r="P118" s="5">
        <f>-SUM(O118:$O$234)</f>
        <v>0.70130331755982989</v>
      </c>
      <c r="Q118" s="8">
        <f t="shared" si="12"/>
        <v>-1.2969111506219221E-6</v>
      </c>
      <c r="R118" s="5">
        <f>SUM($Q$54:Q118)*0.1+$O$8</f>
        <v>4.9995785038760482E-2</v>
      </c>
      <c r="S118" s="5">
        <f>-SUM(R118:$R$234)</f>
        <v>-5.8480858813456296</v>
      </c>
      <c r="T118">
        <f t="shared" si="13"/>
        <v>5.0354345537900844E-2</v>
      </c>
      <c r="U118">
        <f t="shared" si="14"/>
        <v>5.8899859778113663</v>
      </c>
      <c r="X118" s="1"/>
    </row>
    <row r="119" spans="2:24" x14ac:dyDescent="0.25">
      <c r="B119">
        <f t="shared" si="15"/>
        <v>6.4999999999999929</v>
      </c>
      <c r="C119">
        <f t="shared" ref="C119:C182" si="17">IF(B119&lt;$B$41,0,IF(AND($B$41&lt;=B119,B119&lt;$B$41+$G$8),$B$15,$B$15+$B$12))</f>
        <v>0</v>
      </c>
      <c r="D119">
        <f t="shared" ref="D119:D182" si="18">IF(B119&lt;$B$41,$B$13,IF(AND($B$41&lt;=B119,B119&lt;$B$41+$G$8),$B$13+$B$16,$B$13+$B$16+$B$10))</f>
        <v>-604.78878374920225</v>
      </c>
      <c r="E119">
        <f t="shared" ref="E119:E182" si="19">IF(B119&lt;$B$41,$B$14,IF(AND($B$41&lt;=B119,B119&lt;$B$41+$G$8),$B$14+$B$17,$B$14+$B$17+$B$11))</f>
        <v>-220.12511530276873</v>
      </c>
      <c r="F119">
        <f t="shared" ref="F119:F182" si="20">IF(B119&lt;$B$41,-$G$6*$B$13,IF(AND($B$41&lt;=B119,B119&lt;$B$41+$G$8),-$G$6*$B$13,-$G$6*$B$13-$G$5*$B$10))</f>
        <v>36287.327024952137</v>
      </c>
      <c r="G119">
        <f t="shared" ref="G119:G182" si="21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22">IF(B119&lt;$B$41,-$B$13*B119,IF(AND($B$41&lt;=B119,B119&lt;=$B$41+$G$8),-$B$13*B119+(-B119+B106)*B81,-$B$13*B119+(-B119+$B$41)*$B$16+(-B119+$B$41+$G$8)*$B$10))</f>
        <v>3931.1270943698105</v>
      </c>
      <c r="I119">
        <f t="shared" ref="I119:I182" si="23">SQRT(SUMSQ(H119,G119))</f>
        <v>4183.4180746061693</v>
      </c>
      <c r="J119" s="46">
        <f t="shared" ref="J119:J182" si="24">SQRT(SUMSQ(D119:E119))</f>
        <v>643.60278070864217</v>
      </c>
      <c r="K119">
        <f t="shared" ref="K119:K182" si="25">32*I119/(PI()*$G$13^3)</f>
        <v>5.3264933247484105</v>
      </c>
      <c r="L119">
        <f t="shared" ref="L119:L182" si="26">16*J119/(PI()*$G$13^4)</f>
        <v>2.0486512787493909E-2</v>
      </c>
      <c r="M119" s="46">
        <f t="shared" ref="M119:M182" si="27">SQRT(K119^2+3*L119^2)</f>
        <v>5.3266115148570723</v>
      </c>
      <c r="N119" s="8">
        <f t="shared" ref="N119:N182" si="28">-G119/($G$15*$B$42)</f>
        <v>4.7941263430359704E-7</v>
      </c>
      <c r="O119" s="5">
        <f>SUM($N$54:N119)*0.1+$O$30</f>
        <v>-5.9984179383067984E-3</v>
      </c>
      <c r="P119" s="5">
        <f>-SUM(O119:$O$234)</f>
        <v>0.69530485168025968</v>
      </c>
      <c r="Q119" s="8">
        <f t="shared" ref="Q119:Q182" si="29">-H119/($B$42*$G$15)</f>
        <v>-1.3171753873503896E-6</v>
      </c>
      <c r="R119" s="5">
        <f>SUM($Q$54:Q119)*0.1+$O$8</f>
        <v>4.9995653321221745E-2</v>
      </c>
      <c r="S119" s="5">
        <f>-SUM(R119:$R$234)</f>
        <v>-5.7980900963068684</v>
      </c>
      <c r="T119">
        <f t="shared" ref="T119:T182" si="30">SQRT(SUMSQ(O119,R119))</f>
        <v>5.0354209047292077E-2</v>
      </c>
      <c r="U119">
        <f t="shared" ref="U119:U182" si="31">SQRT(S119^2+P119^2)</f>
        <v>5.839631632360204</v>
      </c>
      <c r="X119" s="1"/>
    </row>
    <row r="120" spans="2:24" x14ac:dyDescent="0.25">
      <c r="B120">
        <f t="shared" ref="B120:B183" si="32">B119+0.1</f>
        <v>6.5999999999999925</v>
      </c>
      <c r="C120">
        <f t="shared" si="17"/>
        <v>0</v>
      </c>
      <c r="D120">
        <f t="shared" si="18"/>
        <v>-604.78878374920225</v>
      </c>
      <c r="E120">
        <f t="shared" si="19"/>
        <v>-220.12511530276873</v>
      </c>
      <c r="F120">
        <f t="shared" si="20"/>
        <v>36287.327024952137</v>
      </c>
      <c r="G120">
        <f t="shared" si="21"/>
        <v>-1452.825760998272</v>
      </c>
      <c r="H120">
        <f t="shared" si="22"/>
        <v>3991.6059727447305</v>
      </c>
      <c r="I120">
        <f t="shared" si="23"/>
        <v>4247.7783526770336</v>
      </c>
      <c r="J120" s="46">
        <f t="shared" si="24"/>
        <v>643.60278070864217</v>
      </c>
      <c r="K120">
        <f t="shared" si="25"/>
        <v>5.4084393758983857</v>
      </c>
      <c r="L120">
        <f t="shared" si="26"/>
        <v>2.0486512787493909E-2</v>
      </c>
      <c r="M120" s="46">
        <f t="shared" si="27"/>
        <v>5.4085557752866613</v>
      </c>
      <c r="N120" s="8">
        <f t="shared" si="28"/>
        <v>4.867882132928832E-7</v>
      </c>
      <c r="O120" s="5">
        <f>SUM($N$54:N120)*0.1+$O$30</f>
        <v>-5.9983692594854686E-3</v>
      </c>
      <c r="P120" s="5">
        <f>-SUM(O120:$O$234)</f>
        <v>0.68930643374195311</v>
      </c>
      <c r="Q120" s="8">
        <f t="shared" si="29"/>
        <v>-1.3374396240788571E-6</v>
      </c>
      <c r="R120" s="5">
        <f>SUM($Q$54:Q120)*0.1+$O$8</f>
        <v>4.999551957725934E-2</v>
      </c>
      <c r="S120" s="5">
        <f>-SUM(R120:$R$234)</f>
        <v>-5.7480944429856473</v>
      </c>
      <c r="T120">
        <f t="shared" si="30"/>
        <v>5.035407045684849E-2</v>
      </c>
      <c r="U120">
        <f t="shared" si="31"/>
        <v>5.7892774233992732</v>
      </c>
      <c r="X120" s="1"/>
    </row>
    <row r="121" spans="2:24" x14ac:dyDescent="0.25">
      <c r="B121">
        <f t="shared" si="32"/>
        <v>6.6999999999999922</v>
      </c>
      <c r="C121">
        <f t="shared" si="17"/>
        <v>0</v>
      </c>
      <c r="D121">
        <f t="shared" si="18"/>
        <v>-604.78878374920225</v>
      </c>
      <c r="E121">
        <f t="shared" si="19"/>
        <v>-220.12511530276873</v>
      </c>
      <c r="F121">
        <f t="shared" si="20"/>
        <v>36287.327024952137</v>
      </c>
      <c r="G121">
        <f t="shared" si="21"/>
        <v>-1474.8382725285487</v>
      </c>
      <c r="H121">
        <f t="shared" si="22"/>
        <v>4052.0848511196505</v>
      </c>
      <c r="I121">
        <f t="shared" si="23"/>
        <v>4312.1386307478979</v>
      </c>
      <c r="J121" s="46">
        <f t="shared" si="24"/>
        <v>643.60278070864217</v>
      </c>
      <c r="K121">
        <f t="shared" si="25"/>
        <v>5.4903854270483619</v>
      </c>
      <c r="L121">
        <f t="shared" si="26"/>
        <v>2.0486512787493909E-2</v>
      </c>
      <c r="M121" s="46">
        <f t="shared" si="27"/>
        <v>5.4905000891688909</v>
      </c>
      <c r="N121" s="8">
        <f t="shared" si="28"/>
        <v>4.9416379228216924E-7</v>
      </c>
      <c r="O121" s="5">
        <f>SUM($N$54:N121)*0.1+$O$30</f>
        <v>-5.9983198431062404E-3</v>
      </c>
      <c r="P121" s="5">
        <f>-SUM(O121:$O$234)</f>
        <v>0.6833080644824675</v>
      </c>
      <c r="Q121" s="8">
        <f t="shared" si="29"/>
        <v>-1.3577038608073244E-6</v>
      </c>
      <c r="R121" s="5">
        <f>SUM($Q$54:Q121)*0.1+$O$8</f>
        <v>4.999538380687326E-2</v>
      </c>
      <c r="S121" s="5">
        <f>-SUM(R121:$R$234)</f>
        <v>-5.6980989234083887</v>
      </c>
      <c r="T121">
        <f t="shared" si="30"/>
        <v>5.0353929766571021E-2</v>
      </c>
      <c r="U121">
        <f t="shared" si="31"/>
        <v>5.7389233530283903</v>
      </c>
      <c r="X121" s="1"/>
    </row>
    <row r="122" spans="2:24" x14ac:dyDescent="0.25">
      <c r="B122">
        <f t="shared" si="32"/>
        <v>6.7999999999999918</v>
      </c>
      <c r="C122">
        <f t="shared" si="17"/>
        <v>0</v>
      </c>
      <c r="D122">
        <f t="shared" si="18"/>
        <v>-604.78878374920225</v>
      </c>
      <c r="E122">
        <f t="shared" si="19"/>
        <v>-220.12511530276873</v>
      </c>
      <c r="F122">
        <f t="shared" si="20"/>
        <v>36287.327024952137</v>
      </c>
      <c r="G122">
        <f t="shared" si="21"/>
        <v>-1496.8507840588256</v>
      </c>
      <c r="H122">
        <f t="shared" si="22"/>
        <v>4112.56372949457</v>
      </c>
      <c r="I122">
        <f t="shared" si="23"/>
        <v>4376.4989088187613</v>
      </c>
      <c r="J122" s="46">
        <f t="shared" si="24"/>
        <v>643.60278070864217</v>
      </c>
      <c r="K122">
        <f t="shared" si="25"/>
        <v>5.5723314781983362</v>
      </c>
      <c r="L122">
        <f t="shared" si="26"/>
        <v>2.0486512787493909E-2</v>
      </c>
      <c r="M122" s="46">
        <f t="shared" si="27"/>
        <v>5.5724444541456517</v>
      </c>
      <c r="N122" s="8">
        <f t="shared" si="28"/>
        <v>5.015393712714554E-7</v>
      </c>
      <c r="O122" s="5">
        <f>SUM($N$54:N122)*0.1+$O$30</f>
        <v>-5.9982696891691138E-3</v>
      </c>
      <c r="P122" s="5">
        <f>-SUM(O122:$O$234)</f>
        <v>0.67730974463936133</v>
      </c>
      <c r="Q122" s="8">
        <f t="shared" si="29"/>
        <v>-1.3779680975357919E-6</v>
      </c>
      <c r="R122" s="5">
        <f>SUM($Q$54:Q122)*0.1+$O$8</f>
        <v>4.9995246010063506E-2</v>
      </c>
      <c r="S122" s="5">
        <f>-SUM(R122:$R$234)</f>
        <v>-5.6481035396015153</v>
      </c>
      <c r="T122">
        <f t="shared" si="30"/>
        <v>5.0353786976460625E-2</v>
      </c>
      <c r="U122">
        <f t="shared" si="31"/>
        <v>5.6885694233473671</v>
      </c>
      <c r="X122" s="1"/>
    </row>
    <row r="123" spans="2:24" x14ac:dyDescent="0.25">
      <c r="B123">
        <f t="shared" si="32"/>
        <v>6.8999999999999915</v>
      </c>
      <c r="C123">
        <f t="shared" si="17"/>
        <v>0</v>
      </c>
      <c r="D123">
        <f t="shared" si="18"/>
        <v>-604.78878374920225</v>
      </c>
      <c r="E123">
        <f t="shared" si="19"/>
        <v>-220.12511530276873</v>
      </c>
      <c r="F123">
        <f t="shared" si="20"/>
        <v>36287.327024952137</v>
      </c>
      <c r="G123">
        <f t="shared" si="21"/>
        <v>-1518.8632955891023</v>
      </c>
      <c r="H123">
        <f t="shared" si="22"/>
        <v>4173.04260786949</v>
      </c>
      <c r="I123">
        <f t="shared" si="23"/>
        <v>4440.8591868896256</v>
      </c>
      <c r="J123" s="46">
        <f t="shared" si="24"/>
        <v>643.60278070864217</v>
      </c>
      <c r="K123">
        <f t="shared" si="25"/>
        <v>5.6542775293483123</v>
      </c>
      <c r="L123">
        <f t="shared" si="26"/>
        <v>2.0486512787493909E-2</v>
      </c>
      <c r="M123" s="46">
        <f t="shared" si="27"/>
        <v>5.654388867995535</v>
      </c>
      <c r="N123" s="8">
        <f t="shared" si="28"/>
        <v>5.0891495026074144E-7</v>
      </c>
      <c r="O123" s="5">
        <f>SUM($N$54:N123)*0.1+$O$30</f>
        <v>-5.9982187976740878E-3</v>
      </c>
      <c r="P123" s="5">
        <f>-SUM(O123:$O$234)</f>
        <v>0.67131147495019217</v>
      </c>
      <c r="Q123" s="8">
        <f t="shared" si="29"/>
        <v>-1.3982323342642592E-6</v>
      </c>
      <c r="R123" s="5">
        <f>SUM($Q$54:Q123)*0.1+$O$8</f>
        <v>4.9995106186830077E-2</v>
      </c>
      <c r="S123" s="5">
        <f>-SUM(R123:$R$234)</f>
        <v>-5.5981082935914515</v>
      </c>
      <c r="T123">
        <f t="shared" si="30"/>
        <v>5.035364208651829E-2</v>
      </c>
      <c r="U123">
        <f t="shared" si="31"/>
        <v>5.6382156364560228</v>
      </c>
      <c r="X123" s="1"/>
    </row>
    <row r="124" spans="2:24" x14ac:dyDescent="0.25">
      <c r="B124">
        <f t="shared" si="32"/>
        <v>6.9999999999999911</v>
      </c>
      <c r="C124">
        <f t="shared" si="17"/>
        <v>0</v>
      </c>
      <c r="D124">
        <f t="shared" si="18"/>
        <v>-604.78878374920225</v>
      </c>
      <c r="E124">
        <f t="shared" si="19"/>
        <v>-220.12511530276873</v>
      </c>
      <c r="F124">
        <f t="shared" si="20"/>
        <v>36287.327024952137</v>
      </c>
      <c r="G124">
        <f t="shared" si="21"/>
        <v>-1540.8758071193793</v>
      </c>
      <c r="H124">
        <f t="shared" si="22"/>
        <v>4233.52148624441</v>
      </c>
      <c r="I124">
        <f t="shared" si="23"/>
        <v>4505.2194649604889</v>
      </c>
      <c r="J124" s="46">
        <f t="shared" si="24"/>
        <v>643.60278070864217</v>
      </c>
      <c r="K124">
        <f t="shared" si="25"/>
        <v>5.7362235804982866</v>
      </c>
      <c r="L124">
        <f t="shared" si="26"/>
        <v>2.0486512787493909E-2</v>
      </c>
      <c r="M124" s="46">
        <f t="shared" si="27"/>
        <v>5.7363333286240579</v>
      </c>
      <c r="N124" s="8">
        <f t="shared" si="28"/>
        <v>5.162905292500276E-7</v>
      </c>
      <c r="O124" s="5">
        <f>SUM($N$54:N124)*0.1+$O$30</f>
        <v>-5.9981671686211626E-3</v>
      </c>
      <c r="P124" s="5">
        <f>-SUM(O124:$O$234)</f>
        <v>0.66531325615251802</v>
      </c>
      <c r="Q124" s="8">
        <f t="shared" si="29"/>
        <v>-1.4184965709927267E-6</v>
      </c>
      <c r="R124" s="5">
        <f>SUM($Q$54:Q124)*0.1+$O$8</f>
        <v>4.999496433717298E-2</v>
      </c>
      <c r="S124" s="5">
        <f>-SUM(R124:$R$234)</f>
        <v>-5.5481131874046206</v>
      </c>
      <c r="T124">
        <f t="shared" si="30"/>
        <v>5.0353495096744999E-2</v>
      </c>
      <c r="U124">
        <f t="shared" si="31"/>
        <v>5.587861994454169</v>
      </c>
      <c r="X124" s="1"/>
    </row>
    <row r="125" spans="2:24" x14ac:dyDescent="0.25">
      <c r="B125">
        <f t="shared" si="32"/>
        <v>7.0999999999999908</v>
      </c>
      <c r="C125">
        <f t="shared" si="17"/>
        <v>0</v>
      </c>
      <c r="D125">
        <f t="shared" si="18"/>
        <v>-604.78878374920225</v>
      </c>
      <c r="E125">
        <f t="shared" si="19"/>
        <v>-220.12511530276873</v>
      </c>
      <c r="F125">
        <f t="shared" si="20"/>
        <v>36287.327024952137</v>
      </c>
      <c r="G125">
        <f t="shared" si="21"/>
        <v>-1562.888318649656</v>
      </c>
      <c r="H125">
        <f t="shared" si="22"/>
        <v>4294.00036461933</v>
      </c>
      <c r="I125">
        <f t="shared" si="23"/>
        <v>4569.5797430313532</v>
      </c>
      <c r="J125" s="46">
        <f t="shared" si="24"/>
        <v>643.60278070864217</v>
      </c>
      <c r="K125">
        <f t="shared" si="25"/>
        <v>5.8181696316482627</v>
      </c>
      <c r="L125">
        <f t="shared" si="26"/>
        <v>2.0486512787493909E-2</v>
      </c>
      <c r="M125" s="46">
        <f t="shared" si="27"/>
        <v>5.8182778340547356</v>
      </c>
      <c r="N125" s="8">
        <f t="shared" si="28"/>
        <v>5.2366610823931364E-7</v>
      </c>
      <c r="O125" s="5">
        <f>SUM($N$54:N125)*0.1+$O$30</f>
        <v>-5.9981148020103389E-3</v>
      </c>
      <c r="P125" s="5">
        <f>-SUM(O125:$O$234)</f>
        <v>0.6593150889838969</v>
      </c>
      <c r="Q125" s="8">
        <f t="shared" si="29"/>
        <v>-1.4387608077211943E-6</v>
      </c>
      <c r="R125" s="5">
        <f>SUM($Q$54:Q125)*0.1+$O$8</f>
        <v>4.9994820461092208E-2</v>
      </c>
      <c r="S125" s="5">
        <f>-SUM(R125:$R$234)</f>
        <v>-5.4981182230674488</v>
      </c>
      <c r="T125">
        <f t="shared" si="30"/>
        <v>5.0353346007141767E-2</v>
      </c>
      <c r="U125">
        <f t="shared" si="31"/>
        <v>5.5375084994416222</v>
      </c>
      <c r="X125" s="1"/>
    </row>
    <row r="126" spans="2:24" x14ac:dyDescent="0.25">
      <c r="B126">
        <f t="shared" si="32"/>
        <v>7.1999999999999904</v>
      </c>
      <c r="C126">
        <f t="shared" si="17"/>
        <v>0</v>
      </c>
      <c r="D126">
        <f t="shared" si="18"/>
        <v>-604.78878374920225</v>
      </c>
      <c r="E126">
        <f t="shared" si="19"/>
        <v>-220.12511530276873</v>
      </c>
      <c r="F126">
        <f t="shared" si="20"/>
        <v>36287.327024952137</v>
      </c>
      <c r="G126">
        <f t="shared" si="21"/>
        <v>-1584.9008301799329</v>
      </c>
      <c r="H126">
        <f t="shared" si="22"/>
        <v>4354.4792429942509</v>
      </c>
      <c r="I126">
        <f t="shared" si="23"/>
        <v>4633.9400211022175</v>
      </c>
      <c r="J126" s="46">
        <f t="shared" si="24"/>
        <v>643.60278070864217</v>
      </c>
      <c r="K126">
        <f t="shared" si="25"/>
        <v>5.9001156827982379</v>
      </c>
      <c r="L126">
        <f t="shared" si="26"/>
        <v>2.0486512787493909E-2</v>
      </c>
      <c r="M126" s="46">
        <f t="shared" si="27"/>
        <v>5.9002223824208775</v>
      </c>
      <c r="N126" s="8">
        <f t="shared" si="28"/>
        <v>5.3104168722859979E-7</v>
      </c>
      <c r="O126" s="5">
        <f>SUM($N$54:N126)*0.1+$O$30</f>
        <v>-5.9980616978416159E-3</v>
      </c>
      <c r="P126" s="5">
        <f>-SUM(O126:$O$234)</f>
        <v>0.6533169741818865</v>
      </c>
      <c r="Q126" s="8">
        <f t="shared" si="29"/>
        <v>-1.459025044449662E-6</v>
      </c>
      <c r="R126" s="5">
        <f>SUM($Q$54:Q126)*0.1+$O$8</f>
        <v>4.9994674558587762E-2</v>
      </c>
      <c r="S126" s="5">
        <f>-SUM(R126:$R$234)</f>
        <v>-5.4481234026063561</v>
      </c>
      <c r="T126">
        <f t="shared" si="30"/>
        <v>5.0353194817709598E-2</v>
      </c>
      <c r="U126">
        <f t="shared" si="31"/>
        <v>5.4871551535181906</v>
      </c>
      <c r="X126" s="1"/>
    </row>
    <row r="127" spans="2:24" x14ac:dyDescent="0.25">
      <c r="B127">
        <f t="shared" si="32"/>
        <v>7.2999999999999901</v>
      </c>
      <c r="C127">
        <f t="shared" si="17"/>
        <v>0</v>
      </c>
      <c r="D127">
        <f t="shared" si="18"/>
        <v>-604.78878374920225</v>
      </c>
      <c r="E127">
        <f t="shared" si="19"/>
        <v>-220.12511530276873</v>
      </c>
      <c r="F127">
        <f t="shared" si="20"/>
        <v>36287.327024952137</v>
      </c>
      <c r="G127">
        <f t="shared" si="21"/>
        <v>-1606.9133417102096</v>
      </c>
      <c r="H127">
        <f t="shared" si="22"/>
        <v>4414.9581213691708</v>
      </c>
      <c r="I127">
        <f t="shared" si="23"/>
        <v>4698.3002991730818</v>
      </c>
      <c r="J127" s="46">
        <f t="shared" si="24"/>
        <v>643.60278070864217</v>
      </c>
      <c r="K127">
        <f t="shared" si="25"/>
        <v>5.9820617339482141</v>
      </c>
      <c r="L127">
        <f t="shared" si="26"/>
        <v>2.0486512787493909E-2</v>
      </c>
      <c r="M127" s="46">
        <f t="shared" si="27"/>
        <v>5.9821669719580797</v>
      </c>
      <c r="N127" s="8">
        <f t="shared" si="28"/>
        <v>5.3841726621788584E-7</v>
      </c>
      <c r="O127" s="5">
        <f>SUM($N$54:N127)*0.1+$O$30</f>
        <v>-5.9980078561149936E-3</v>
      </c>
      <c r="P127" s="5">
        <f>-SUM(O127:$O$234)</f>
        <v>0.64731891248404483</v>
      </c>
      <c r="Q127" s="8">
        <f t="shared" si="29"/>
        <v>-1.4792892811781295E-6</v>
      </c>
      <c r="R127" s="5">
        <f>SUM($Q$54:Q127)*0.1+$O$8</f>
        <v>4.9994526629659641E-2</v>
      </c>
      <c r="S127" s="5">
        <f>-SUM(R127:$R$234)</f>
        <v>-5.3981287280477677</v>
      </c>
      <c r="T127">
        <f t="shared" si="30"/>
        <v>5.0353041528449542E-2</v>
      </c>
      <c r="U127">
        <f t="shared" si="31"/>
        <v>5.4368019587836871</v>
      </c>
      <c r="X127" s="1"/>
    </row>
    <row r="128" spans="2:24" x14ac:dyDescent="0.25">
      <c r="B128">
        <f t="shared" si="32"/>
        <v>7.3999999999999897</v>
      </c>
      <c r="C128">
        <f t="shared" si="17"/>
        <v>0</v>
      </c>
      <c r="D128">
        <f t="shared" si="18"/>
        <v>-604.78878374920225</v>
      </c>
      <c r="E128">
        <f t="shared" si="19"/>
        <v>-220.12511530276873</v>
      </c>
      <c r="F128">
        <f t="shared" si="20"/>
        <v>36287.327024952137</v>
      </c>
      <c r="G128">
        <f t="shared" si="21"/>
        <v>-1628.9258532404863</v>
      </c>
      <c r="H128">
        <f t="shared" si="22"/>
        <v>4475.4369997440908</v>
      </c>
      <c r="I128">
        <f t="shared" si="23"/>
        <v>4762.6605772439461</v>
      </c>
      <c r="J128" s="46">
        <f t="shared" si="24"/>
        <v>643.60278070864217</v>
      </c>
      <c r="K128">
        <f t="shared" si="25"/>
        <v>6.0640077850981902</v>
      </c>
      <c r="L128">
        <f t="shared" si="26"/>
        <v>2.0486512787493909E-2</v>
      </c>
      <c r="M128" s="46">
        <f t="shared" si="27"/>
        <v>6.0641116009973004</v>
      </c>
      <c r="N128" s="8">
        <f t="shared" si="28"/>
        <v>5.4579284520717189E-7</v>
      </c>
      <c r="O128" s="5">
        <f>SUM($N$54:N128)*0.1+$O$30</f>
        <v>-5.9979532768304729E-3</v>
      </c>
      <c r="P128" s="5">
        <f>-SUM(O128:$O$234)</f>
        <v>0.6413209046279299</v>
      </c>
      <c r="Q128" s="8">
        <f t="shared" si="29"/>
        <v>-1.499553517906597E-6</v>
      </c>
      <c r="R128" s="5">
        <f>SUM($Q$54:Q128)*0.1+$O$8</f>
        <v>4.9994376674307853E-2</v>
      </c>
      <c r="S128" s="5">
        <f>-SUM(R128:$R$234)</f>
        <v>-5.3481342014181088</v>
      </c>
      <c r="T128">
        <f t="shared" si="30"/>
        <v>5.0352886139362646E-2</v>
      </c>
      <c r="U128">
        <f t="shared" si="31"/>
        <v>5.3864489173379244</v>
      </c>
      <c r="X128" s="1"/>
    </row>
    <row r="129" spans="2:24" x14ac:dyDescent="0.25">
      <c r="B129">
        <f t="shared" si="32"/>
        <v>7.4999999999999893</v>
      </c>
      <c r="C129">
        <f t="shared" si="17"/>
        <v>0</v>
      </c>
      <c r="D129">
        <f t="shared" si="18"/>
        <v>-604.78878374920225</v>
      </c>
      <c r="E129">
        <f t="shared" si="19"/>
        <v>-220.12511530276873</v>
      </c>
      <c r="F129">
        <f t="shared" si="20"/>
        <v>36287.327024952137</v>
      </c>
      <c r="G129">
        <f t="shared" si="21"/>
        <v>-1650.9383647707632</v>
      </c>
      <c r="H129">
        <f t="shared" si="22"/>
        <v>4535.9158781190108</v>
      </c>
      <c r="I129">
        <f t="shared" si="23"/>
        <v>4827.0208553148095</v>
      </c>
      <c r="J129" s="46">
        <f t="shared" si="24"/>
        <v>643.60278070864217</v>
      </c>
      <c r="K129">
        <f t="shared" si="25"/>
        <v>6.1459538362481645</v>
      </c>
      <c r="L129">
        <f t="shared" si="26"/>
        <v>2.0486512787493909E-2</v>
      </c>
      <c r="M129" s="46">
        <f t="shared" si="27"/>
        <v>6.146056267958512</v>
      </c>
      <c r="N129" s="8">
        <f t="shared" si="28"/>
        <v>5.5316842419645804E-7</v>
      </c>
      <c r="O129" s="5">
        <f>SUM($N$54:N129)*0.1+$O$30</f>
        <v>-5.9978979599880538E-3</v>
      </c>
      <c r="P129" s="5">
        <f>-SUM(O129:$O$234)</f>
        <v>0.63532295135109951</v>
      </c>
      <c r="Q129" s="8">
        <f t="shared" si="29"/>
        <v>-1.5198177546350645E-6</v>
      </c>
      <c r="R129" s="5">
        <f>SUM($Q$54:Q129)*0.1+$O$8</f>
        <v>4.9994224692532389E-2</v>
      </c>
      <c r="S129" s="5">
        <f>-SUM(R129:$R$234)</f>
        <v>-5.2981398247438003</v>
      </c>
      <c r="T129">
        <f t="shared" si="30"/>
        <v>5.0352728650449957E-2</v>
      </c>
      <c r="U129">
        <f t="shared" si="31"/>
        <v>5.3360960312807091</v>
      </c>
      <c r="X129" s="1"/>
    </row>
    <row r="130" spans="2:24" x14ac:dyDescent="0.25">
      <c r="B130">
        <f t="shared" si="32"/>
        <v>7.599999999999989</v>
      </c>
      <c r="C130">
        <f t="shared" si="17"/>
        <v>0</v>
      </c>
      <c r="D130">
        <f t="shared" si="18"/>
        <v>-604.78878374920225</v>
      </c>
      <c r="E130">
        <f t="shared" si="19"/>
        <v>-220.12511530276873</v>
      </c>
      <c r="F130">
        <f t="shared" si="20"/>
        <v>36287.327024952137</v>
      </c>
      <c r="G130">
        <f t="shared" si="21"/>
        <v>-1672.9508763010399</v>
      </c>
      <c r="H130">
        <f t="shared" si="22"/>
        <v>4596.3947564939308</v>
      </c>
      <c r="I130">
        <f t="shared" si="23"/>
        <v>4891.3811333856738</v>
      </c>
      <c r="J130" s="46">
        <f t="shared" si="24"/>
        <v>643.60278070864217</v>
      </c>
      <c r="K130">
        <f t="shared" si="25"/>
        <v>6.2278998873981397</v>
      </c>
      <c r="L130">
        <f t="shared" si="26"/>
        <v>2.0486512787493909E-2</v>
      </c>
      <c r="M130" s="46">
        <f t="shared" si="27"/>
        <v>6.2280009713448452</v>
      </c>
      <c r="N130" s="8">
        <f t="shared" si="28"/>
        <v>5.6054400318574409E-7</v>
      </c>
      <c r="O130" s="5">
        <f>SUM($N$54:N130)*0.1+$O$30</f>
        <v>-5.9978419055877353E-3</v>
      </c>
      <c r="P130" s="5">
        <f>-SUM(O130:$O$234)</f>
        <v>0.62932505339111133</v>
      </c>
      <c r="Q130" s="8">
        <f t="shared" si="29"/>
        <v>-1.540081991363532E-6</v>
      </c>
      <c r="R130" s="5">
        <f>SUM($Q$54:Q130)*0.1+$O$8</f>
        <v>4.9994070684333251E-2</v>
      </c>
      <c r="S130" s="5">
        <f>-SUM(R130:$R$234)</f>
        <v>-5.2481456000512683</v>
      </c>
      <c r="T130">
        <f t="shared" si="30"/>
        <v>5.0352569061712572E-2</v>
      </c>
      <c r="U130">
        <f t="shared" si="31"/>
        <v>5.285743302711853</v>
      </c>
      <c r="X130" s="1"/>
    </row>
    <row r="131" spans="2:24" x14ac:dyDescent="0.25">
      <c r="B131">
        <f t="shared" si="32"/>
        <v>7.6999999999999886</v>
      </c>
      <c r="C131">
        <f t="shared" si="17"/>
        <v>0</v>
      </c>
      <c r="D131">
        <f t="shared" si="18"/>
        <v>-604.78878374920225</v>
      </c>
      <c r="E131">
        <f t="shared" si="19"/>
        <v>-220.12511530276873</v>
      </c>
      <c r="F131">
        <f t="shared" si="20"/>
        <v>36287.327024952137</v>
      </c>
      <c r="G131">
        <f t="shared" si="21"/>
        <v>-1694.9633878313168</v>
      </c>
      <c r="H131">
        <f t="shared" si="22"/>
        <v>4656.8736348688508</v>
      </c>
      <c r="I131">
        <f t="shared" si="23"/>
        <v>4955.7414114565381</v>
      </c>
      <c r="J131" s="46">
        <f t="shared" si="24"/>
        <v>643.60278070864217</v>
      </c>
      <c r="K131">
        <f t="shared" si="25"/>
        <v>6.3098459385481158</v>
      </c>
      <c r="L131">
        <f t="shared" si="26"/>
        <v>2.0486512787493909E-2</v>
      </c>
      <c r="M131" s="46">
        <f t="shared" si="27"/>
        <v>6.3099457097371872</v>
      </c>
      <c r="N131" s="8">
        <f t="shared" si="28"/>
        <v>5.6791958217503024E-7</v>
      </c>
      <c r="O131" s="5">
        <f>SUM($N$54:N131)*0.1+$O$30</f>
        <v>-5.9977851136295175E-3</v>
      </c>
      <c r="P131" s="5">
        <f>-SUM(O131:$O$234)</f>
        <v>0.62332721148552361</v>
      </c>
      <c r="Q131" s="8">
        <f t="shared" si="29"/>
        <v>-1.5603462280919993E-6</v>
      </c>
      <c r="R131" s="5">
        <f>SUM($Q$54:Q131)*0.1+$O$8</f>
        <v>4.9993914649710446E-2</v>
      </c>
      <c r="S131" s="5">
        <f>-SUM(R131:$R$234)</f>
        <v>-5.1981515293669345</v>
      </c>
      <c r="T131">
        <f t="shared" si="30"/>
        <v>5.0352407373151567E-2</v>
      </c>
      <c r="U131">
        <f t="shared" si="31"/>
        <v>5.2353907337311627</v>
      </c>
      <c r="X131" s="1"/>
    </row>
    <row r="132" spans="2:24" x14ac:dyDescent="0.25">
      <c r="B132">
        <f t="shared" si="32"/>
        <v>7.7999999999999883</v>
      </c>
      <c r="C132">
        <f t="shared" si="17"/>
        <v>0</v>
      </c>
      <c r="D132">
        <f t="shared" si="18"/>
        <v>-604.78878374920225</v>
      </c>
      <c r="E132">
        <f t="shared" si="19"/>
        <v>-220.12511530276873</v>
      </c>
      <c r="F132">
        <f t="shared" si="20"/>
        <v>36287.327024952137</v>
      </c>
      <c r="G132">
        <f t="shared" si="21"/>
        <v>-1716.9758993615935</v>
      </c>
      <c r="H132">
        <f t="shared" si="22"/>
        <v>4717.3525132437708</v>
      </c>
      <c r="I132">
        <f t="shared" si="23"/>
        <v>5020.1016895274015</v>
      </c>
      <c r="J132" s="46">
        <f t="shared" si="24"/>
        <v>643.60278070864217</v>
      </c>
      <c r="K132">
        <f t="shared" si="25"/>
        <v>6.3917919896980901</v>
      </c>
      <c r="L132">
        <f t="shared" si="26"/>
        <v>2.0486512787493909E-2</v>
      </c>
      <c r="M132" s="46">
        <f t="shared" si="27"/>
        <v>6.3918904817891908</v>
      </c>
      <c r="N132" s="8">
        <f t="shared" si="28"/>
        <v>5.7529516116431628E-7</v>
      </c>
      <c r="O132" s="5">
        <f>SUM($N$54:N132)*0.1+$O$30</f>
        <v>-5.9977275841134013E-3</v>
      </c>
      <c r="P132" s="5">
        <f>-SUM(O132:$O$234)</f>
        <v>0.61732942637189414</v>
      </c>
      <c r="Q132" s="8">
        <f t="shared" si="29"/>
        <v>-1.5806104648204668E-6</v>
      </c>
      <c r="R132" s="5">
        <f>SUM($Q$54:Q132)*0.1+$O$8</f>
        <v>4.9993756588663965E-2</v>
      </c>
      <c r="S132" s="5">
        <f>-SUM(R132:$R$234)</f>
        <v>-5.148157614717225</v>
      </c>
      <c r="T132">
        <f t="shared" si="30"/>
        <v>5.0352243584768058E-2</v>
      </c>
      <c r="U132">
        <f t="shared" si="31"/>
        <v>5.1850383264384456</v>
      </c>
      <c r="X132" s="1"/>
    </row>
    <row r="133" spans="2:24" x14ac:dyDescent="0.25">
      <c r="B133">
        <f t="shared" si="32"/>
        <v>7.8999999999999879</v>
      </c>
      <c r="C133">
        <f t="shared" si="17"/>
        <v>0</v>
      </c>
      <c r="D133">
        <f t="shared" si="18"/>
        <v>-604.78878374920225</v>
      </c>
      <c r="E133">
        <f t="shared" si="19"/>
        <v>-220.12511530276873</v>
      </c>
      <c r="F133">
        <f t="shared" si="20"/>
        <v>36287.327024952137</v>
      </c>
      <c r="G133">
        <f t="shared" si="21"/>
        <v>-1738.9884108918704</v>
      </c>
      <c r="H133">
        <f t="shared" si="22"/>
        <v>4777.8313916186908</v>
      </c>
      <c r="I133">
        <f t="shared" si="23"/>
        <v>5084.4619675982658</v>
      </c>
      <c r="J133" s="46">
        <f t="shared" si="24"/>
        <v>643.60278070864217</v>
      </c>
      <c r="K133">
        <f t="shared" si="25"/>
        <v>6.4737380408480663</v>
      </c>
      <c r="L133">
        <f t="shared" si="26"/>
        <v>2.0486512787493909E-2</v>
      </c>
      <c r="M133" s="46">
        <f t="shared" si="27"/>
        <v>6.473835286222684</v>
      </c>
      <c r="N133" s="8">
        <f t="shared" si="28"/>
        <v>5.8267074015360244E-7</v>
      </c>
      <c r="O133" s="5">
        <f>SUM($N$54:N133)*0.1+$O$30</f>
        <v>-5.9976693170393858E-3</v>
      </c>
      <c r="P133" s="5">
        <f>-SUM(O133:$O$234)</f>
        <v>0.61133169878778082</v>
      </c>
      <c r="Q133" s="8">
        <f t="shared" si="29"/>
        <v>-1.6008747015489343E-6</v>
      </c>
      <c r="R133" s="5">
        <f>SUM($Q$54:Q133)*0.1+$O$8</f>
        <v>4.999359650119381E-2</v>
      </c>
      <c r="S133" s="5">
        <f>-SUM(R133:$R$234)</f>
        <v>-5.0981638581285607</v>
      </c>
      <c r="T133">
        <f t="shared" si="30"/>
        <v>5.0352077696563163E-2</v>
      </c>
      <c r="U133">
        <f t="shared" si="31"/>
        <v>5.1346860829335075</v>
      </c>
      <c r="X133" s="1"/>
    </row>
    <row r="134" spans="2:24" x14ac:dyDescent="0.25">
      <c r="B134">
        <f t="shared" si="32"/>
        <v>7.9999999999999876</v>
      </c>
      <c r="C134">
        <f t="shared" si="17"/>
        <v>0</v>
      </c>
      <c r="D134">
        <f t="shared" si="18"/>
        <v>-604.78878374920225</v>
      </c>
      <c r="E134">
        <f t="shared" si="19"/>
        <v>-220.12511530276873</v>
      </c>
      <c r="F134">
        <f t="shared" si="20"/>
        <v>36287.327024952137</v>
      </c>
      <c r="G134">
        <f t="shared" si="21"/>
        <v>-1761.0009224221471</v>
      </c>
      <c r="H134">
        <f t="shared" si="22"/>
        <v>4838.3102699936107</v>
      </c>
      <c r="I134">
        <f t="shared" si="23"/>
        <v>5148.8222456691292</v>
      </c>
      <c r="J134" s="46">
        <f t="shared" si="24"/>
        <v>643.60278070864217</v>
      </c>
      <c r="K134">
        <f t="shared" si="25"/>
        <v>6.5556840919980406</v>
      </c>
      <c r="L134">
        <f t="shared" si="26"/>
        <v>2.0486512787493909E-2</v>
      </c>
      <c r="M134" s="46">
        <f t="shared" si="27"/>
        <v>6.5557801218233935</v>
      </c>
      <c r="N134" s="8">
        <f t="shared" si="28"/>
        <v>5.9004631914288848E-7</v>
      </c>
      <c r="O134" s="5">
        <f>SUM($N$54:N134)*0.1+$O$30</f>
        <v>-5.997610312407471E-3</v>
      </c>
      <c r="P134" s="5">
        <f>-SUM(O134:$O$234)</f>
        <v>0.60533402947074144</v>
      </c>
      <c r="Q134" s="8">
        <f t="shared" si="29"/>
        <v>-1.6211389382774018E-6</v>
      </c>
      <c r="R134" s="5">
        <f>SUM($Q$54:Q134)*0.1+$O$8</f>
        <v>4.999343438729998E-2</v>
      </c>
      <c r="S134" s="5">
        <f>-SUM(R134:$R$234)</f>
        <v>-5.0481702616273667</v>
      </c>
      <c r="T134">
        <f t="shared" si="30"/>
        <v>5.0351909708538013E-2</v>
      </c>
      <c r="U134">
        <f t="shared" si="31"/>
        <v>5.084334005316153</v>
      </c>
      <c r="X134" s="1"/>
    </row>
    <row r="135" spans="2:24" x14ac:dyDescent="0.25">
      <c r="B135">
        <f t="shared" si="32"/>
        <v>8.0999999999999872</v>
      </c>
      <c r="C135">
        <f t="shared" si="17"/>
        <v>0</v>
      </c>
      <c r="D135">
        <f t="shared" si="18"/>
        <v>-604.78878374920225</v>
      </c>
      <c r="E135">
        <f t="shared" si="19"/>
        <v>-220.12511530276873</v>
      </c>
      <c r="F135">
        <f t="shared" si="20"/>
        <v>36287.327024952137</v>
      </c>
      <c r="G135">
        <f t="shared" si="21"/>
        <v>-1783.0134339524238</v>
      </c>
      <c r="H135">
        <f t="shared" si="22"/>
        <v>4898.7891483685307</v>
      </c>
      <c r="I135">
        <f t="shared" si="23"/>
        <v>5213.1825237399935</v>
      </c>
      <c r="J135" s="46">
        <f t="shared" si="24"/>
        <v>643.60278070864217</v>
      </c>
      <c r="K135">
        <f t="shared" si="25"/>
        <v>6.6376301431480167</v>
      </c>
      <c r="L135">
        <f t="shared" si="26"/>
        <v>2.0486512787493909E-2</v>
      </c>
      <c r="M135" s="46">
        <f t="shared" si="27"/>
        <v>6.6377249874370161</v>
      </c>
      <c r="N135" s="8">
        <f t="shared" si="28"/>
        <v>5.9742189813217453E-7</v>
      </c>
      <c r="O135" s="5">
        <f>SUM($N$54:N135)*0.1+$O$30</f>
        <v>-5.9975505702176586E-3</v>
      </c>
      <c r="P135" s="5">
        <f>-SUM(O135:$O$234)</f>
        <v>0.59933641915833402</v>
      </c>
      <c r="Q135" s="8">
        <f t="shared" si="29"/>
        <v>-1.6414031750058694E-6</v>
      </c>
      <c r="R135" s="5">
        <f>SUM($Q$54:Q135)*0.1+$O$8</f>
        <v>4.9993270246982476E-2</v>
      </c>
      <c r="S135" s="5">
        <f>-SUM(R135:$R$234)</f>
        <v>-4.9981768272400666</v>
      </c>
      <c r="T135">
        <f t="shared" si="30"/>
        <v>5.035173962069376E-2</v>
      </c>
      <c r="U135">
        <f t="shared" si="31"/>
        <v>5.0339820956861887</v>
      </c>
      <c r="X135" s="1"/>
    </row>
    <row r="136" spans="2:24" x14ac:dyDescent="0.25">
      <c r="B136">
        <f t="shared" si="32"/>
        <v>8.1999999999999869</v>
      </c>
      <c r="C136">
        <f t="shared" si="17"/>
        <v>0</v>
      </c>
      <c r="D136">
        <f t="shared" si="18"/>
        <v>-604.78878374920225</v>
      </c>
      <c r="E136">
        <f t="shared" si="19"/>
        <v>-220.12511530276873</v>
      </c>
      <c r="F136">
        <f t="shared" si="20"/>
        <v>36287.327024952137</v>
      </c>
      <c r="G136">
        <f t="shared" si="21"/>
        <v>-1805.0259454827008</v>
      </c>
      <c r="H136">
        <f t="shared" si="22"/>
        <v>4959.2680267434507</v>
      </c>
      <c r="I136">
        <f t="shared" si="23"/>
        <v>5277.5428018108578</v>
      </c>
      <c r="J136" s="46">
        <f t="shared" si="24"/>
        <v>643.60278070864217</v>
      </c>
      <c r="K136">
        <f t="shared" si="25"/>
        <v>6.7195761942979919</v>
      </c>
      <c r="L136">
        <f t="shared" si="26"/>
        <v>2.0486512787493909E-2</v>
      </c>
      <c r="M136" s="46">
        <f t="shared" si="27"/>
        <v>6.7196698819655465</v>
      </c>
      <c r="N136" s="8">
        <f t="shared" si="28"/>
        <v>6.0479747712146068E-7</v>
      </c>
      <c r="O136" s="5">
        <f>SUM($N$54:N136)*0.1+$O$30</f>
        <v>-5.9974900904699461E-3</v>
      </c>
      <c r="P136" s="5">
        <f>-SUM(O136:$O$234)</f>
        <v>0.59333886858811635</v>
      </c>
      <c r="Q136" s="8">
        <f t="shared" si="29"/>
        <v>-1.6616674117343369E-6</v>
      </c>
      <c r="R136" s="5">
        <f>SUM($Q$54:Q136)*0.1+$O$8</f>
        <v>4.9993104080241303E-2</v>
      </c>
      <c r="S136" s="5">
        <f>-SUM(R136:$R$234)</f>
        <v>-4.9481835569930839</v>
      </c>
      <c r="T136">
        <f t="shared" si="30"/>
        <v>5.0351567433031562E-2</v>
      </c>
      <c r="U136">
        <f t="shared" si="31"/>
        <v>4.9836303561434168</v>
      </c>
      <c r="X136" s="1"/>
    </row>
    <row r="137" spans="2:24" x14ac:dyDescent="0.25">
      <c r="B137">
        <f t="shared" si="32"/>
        <v>8.2999999999999865</v>
      </c>
      <c r="C137">
        <f t="shared" si="17"/>
        <v>0</v>
      </c>
      <c r="D137">
        <f t="shared" si="18"/>
        <v>-604.78878374920225</v>
      </c>
      <c r="E137">
        <f t="shared" si="19"/>
        <v>-220.12511530276873</v>
      </c>
      <c r="F137">
        <f t="shared" si="20"/>
        <v>36287.327024952137</v>
      </c>
      <c r="G137">
        <f t="shared" si="21"/>
        <v>-1827.0384570129775</v>
      </c>
      <c r="H137">
        <f t="shared" si="22"/>
        <v>5019.7469051183707</v>
      </c>
      <c r="I137">
        <f t="shared" si="23"/>
        <v>5341.9030798817212</v>
      </c>
      <c r="J137" s="46">
        <f t="shared" si="24"/>
        <v>643.60278070864217</v>
      </c>
      <c r="K137">
        <f t="shared" si="25"/>
        <v>6.8015222454479671</v>
      </c>
      <c r="L137">
        <f t="shared" si="26"/>
        <v>2.0486512787493909E-2</v>
      </c>
      <c r="M137" s="46">
        <f t="shared" si="27"/>
        <v>6.8016148043638971</v>
      </c>
      <c r="N137" s="8">
        <f t="shared" si="28"/>
        <v>6.1217305611074673E-7</v>
      </c>
      <c r="O137" s="5">
        <f>SUM($N$54:N137)*0.1+$O$30</f>
        <v>-5.9974288731643351E-3</v>
      </c>
      <c r="P137" s="5">
        <f>-SUM(O137:$O$234)</f>
        <v>0.58734137849764634</v>
      </c>
      <c r="Q137" s="8">
        <f t="shared" si="29"/>
        <v>-1.6819316484628042E-6</v>
      </c>
      <c r="R137" s="5">
        <f>SUM($Q$54:Q137)*0.1+$O$8</f>
        <v>4.9992935887076456E-2</v>
      </c>
      <c r="S137" s="5">
        <f>-SUM(R137:$R$234)</f>
        <v>-4.8981904529128428</v>
      </c>
      <c r="T137">
        <f t="shared" si="30"/>
        <v>5.0351393145552606E-2</v>
      </c>
      <c r="U137">
        <f t="shared" si="31"/>
        <v>4.9332787887876393</v>
      </c>
      <c r="X137" s="1"/>
    </row>
    <row r="138" spans="2:24" x14ac:dyDescent="0.25">
      <c r="B138">
        <f t="shared" si="32"/>
        <v>8.3999999999999861</v>
      </c>
      <c r="C138">
        <f t="shared" si="17"/>
        <v>0</v>
      </c>
      <c r="D138">
        <f t="shared" si="18"/>
        <v>-604.78878374920225</v>
      </c>
      <c r="E138">
        <f t="shared" si="19"/>
        <v>-220.12511530276873</v>
      </c>
      <c r="F138">
        <f t="shared" si="20"/>
        <v>36287.327024952137</v>
      </c>
      <c r="G138">
        <f t="shared" si="21"/>
        <v>-1849.0509685432544</v>
      </c>
      <c r="H138">
        <f t="shared" si="22"/>
        <v>5080.2257834932907</v>
      </c>
      <c r="I138">
        <f t="shared" si="23"/>
        <v>5406.2633579525855</v>
      </c>
      <c r="J138" s="46">
        <f t="shared" si="24"/>
        <v>643.60278070864217</v>
      </c>
      <c r="K138">
        <f t="shared" si="25"/>
        <v>6.8834682965979423</v>
      </c>
      <c r="L138">
        <f t="shared" si="26"/>
        <v>2.0486512787493909E-2</v>
      </c>
      <c r="M138" s="46">
        <f t="shared" si="27"/>
        <v>6.8835597536367441</v>
      </c>
      <c r="N138" s="8">
        <f t="shared" si="28"/>
        <v>6.1954863510003288E-7</v>
      </c>
      <c r="O138" s="5">
        <f>SUM($N$54:N138)*0.1+$O$30</f>
        <v>-5.9973669183008248E-3</v>
      </c>
      <c r="P138" s="5">
        <f>-SUM(O138:$O$234)</f>
        <v>0.5813439496244821</v>
      </c>
      <c r="Q138" s="8">
        <f t="shared" si="29"/>
        <v>-1.7021958851912717E-6</v>
      </c>
      <c r="R138" s="5">
        <f>SUM($Q$54:Q138)*0.1+$O$8</f>
        <v>4.9992765667487941E-2</v>
      </c>
      <c r="S138" s="5">
        <f>-SUM(R138:$R$234)</f>
        <v>-4.8481975170257661</v>
      </c>
      <c r="T138">
        <f t="shared" si="30"/>
        <v>5.0351216758258086E-2</v>
      </c>
      <c r="U138">
        <f t="shared" si="31"/>
        <v>4.8829273957186583</v>
      </c>
      <c r="X138" s="1"/>
    </row>
    <row r="139" spans="2:24" x14ac:dyDescent="0.25">
      <c r="B139">
        <f t="shared" si="32"/>
        <v>8.4999999999999858</v>
      </c>
      <c r="C139">
        <f t="shared" si="17"/>
        <v>0</v>
      </c>
      <c r="D139">
        <f t="shared" si="18"/>
        <v>-604.78878374920225</v>
      </c>
      <c r="E139">
        <f t="shared" si="19"/>
        <v>-220.12511530276873</v>
      </c>
      <c r="F139">
        <f t="shared" si="20"/>
        <v>36287.327024952137</v>
      </c>
      <c r="G139">
        <f t="shared" si="21"/>
        <v>-1871.0634800735311</v>
      </c>
      <c r="H139">
        <f t="shared" si="22"/>
        <v>5140.7046618682107</v>
      </c>
      <c r="I139">
        <f t="shared" si="23"/>
        <v>5470.6236360234498</v>
      </c>
      <c r="J139" s="46">
        <f t="shared" si="24"/>
        <v>643.60278070864217</v>
      </c>
      <c r="K139">
        <f t="shared" si="25"/>
        <v>6.9654143477479185</v>
      </c>
      <c r="L139">
        <f t="shared" si="26"/>
        <v>2.0486512787493909E-2</v>
      </c>
      <c r="M139" s="46">
        <f t="shared" si="27"/>
        <v>6.9655047288356027</v>
      </c>
      <c r="N139" s="8">
        <f t="shared" si="28"/>
        <v>6.2692421408931893E-7</v>
      </c>
      <c r="O139" s="5">
        <f>SUM($N$54:N139)*0.1+$O$30</f>
        <v>-5.997304225879416E-3</v>
      </c>
      <c r="P139" s="5">
        <f>-SUM(O139:$O$234)</f>
        <v>0.57534658270618133</v>
      </c>
      <c r="Q139" s="8">
        <f t="shared" si="29"/>
        <v>-1.7224601219197392E-6</v>
      </c>
      <c r="R139" s="5">
        <f>SUM($Q$54:Q139)*0.1+$O$8</f>
        <v>4.9992593421475745E-2</v>
      </c>
      <c r="S139" s="5">
        <f>-SUM(R139:$R$234)</f>
        <v>-4.798204751358278</v>
      </c>
      <c r="T139">
        <f t="shared" si="30"/>
        <v>5.0351038271149201E-2</v>
      </c>
      <c r="U139">
        <f t="shared" si="31"/>
        <v>4.8325761790362742</v>
      </c>
      <c r="X139" s="1"/>
    </row>
    <row r="140" spans="2:24" x14ac:dyDescent="0.25">
      <c r="B140">
        <f t="shared" si="32"/>
        <v>8.5999999999999854</v>
      </c>
      <c r="C140">
        <f t="shared" si="17"/>
        <v>0</v>
      </c>
      <c r="D140">
        <f t="shared" si="18"/>
        <v>-604.78878374920225</v>
      </c>
      <c r="E140">
        <f t="shared" si="19"/>
        <v>-220.12511530276873</v>
      </c>
      <c r="F140">
        <f t="shared" si="20"/>
        <v>36287.327024952137</v>
      </c>
      <c r="G140">
        <f t="shared" si="21"/>
        <v>-1893.075991603808</v>
      </c>
      <c r="H140">
        <f t="shared" si="22"/>
        <v>5201.1835402431307</v>
      </c>
      <c r="I140">
        <f t="shared" si="23"/>
        <v>5534.9839140943131</v>
      </c>
      <c r="J140" s="46">
        <f t="shared" si="24"/>
        <v>643.60278070864217</v>
      </c>
      <c r="K140">
        <f t="shared" si="25"/>
        <v>7.0473603988978928</v>
      </c>
      <c r="L140">
        <f t="shared" si="26"/>
        <v>2.0486512787493909E-2</v>
      </c>
      <c r="M140" s="46">
        <f t="shared" si="27"/>
        <v>7.0474497290560958</v>
      </c>
      <c r="N140" s="8">
        <f t="shared" si="28"/>
        <v>6.3429979307860508E-7</v>
      </c>
      <c r="O140" s="5">
        <f>SUM($N$54:N140)*0.1+$O$30</f>
        <v>-5.997240795900108E-3</v>
      </c>
      <c r="P140" s="5">
        <f>-SUM(O140:$O$234)</f>
        <v>0.56934927848030181</v>
      </c>
      <c r="Q140" s="8">
        <f t="shared" si="29"/>
        <v>-1.7427243586482067E-6</v>
      </c>
      <c r="R140" s="5">
        <f>SUM($Q$54:Q140)*0.1+$O$8</f>
        <v>4.9992419149039881E-2</v>
      </c>
      <c r="S140" s="5">
        <f>-SUM(R140:$R$234)</f>
        <v>-4.7482121579368028</v>
      </c>
      <c r="T140">
        <f t="shared" si="30"/>
        <v>5.0350857684227167E-2</v>
      </c>
      <c r="U140">
        <f t="shared" si="31"/>
        <v>4.7822251408402883</v>
      </c>
      <c r="X140" s="1"/>
    </row>
    <row r="141" spans="2:24" x14ac:dyDescent="0.25">
      <c r="B141">
        <f t="shared" si="32"/>
        <v>8.6999999999999851</v>
      </c>
      <c r="C141">
        <f t="shared" si="17"/>
        <v>0</v>
      </c>
      <c r="D141">
        <f t="shared" si="18"/>
        <v>-604.78878374920225</v>
      </c>
      <c r="E141">
        <f t="shared" si="19"/>
        <v>-220.12511530276873</v>
      </c>
      <c r="F141">
        <f t="shared" si="20"/>
        <v>36287.327024952137</v>
      </c>
      <c r="G141">
        <f t="shared" si="21"/>
        <v>-1915.0885031340847</v>
      </c>
      <c r="H141">
        <f t="shared" si="22"/>
        <v>5261.6624186180507</v>
      </c>
      <c r="I141">
        <f t="shared" si="23"/>
        <v>5599.3441921651774</v>
      </c>
      <c r="J141" s="46">
        <f t="shared" si="24"/>
        <v>643.60278070864217</v>
      </c>
      <c r="K141">
        <f t="shared" si="25"/>
        <v>7.1293064500478689</v>
      </c>
      <c r="L141">
        <f t="shared" si="26"/>
        <v>2.0486512787493909E-2</v>
      </c>
      <c r="M141" s="46">
        <f t="shared" si="27"/>
        <v>7.1293947534354363</v>
      </c>
      <c r="N141" s="8">
        <f t="shared" si="28"/>
        <v>6.4167537206789113E-7</v>
      </c>
      <c r="O141" s="5">
        <f>SUM($N$54:N141)*0.1+$O$30</f>
        <v>-5.9971766283629015E-3</v>
      </c>
      <c r="P141" s="5">
        <f>-SUM(O141:$O$234)</f>
        <v>0.56335203768440167</v>
      </c>
      <c r="Q141" s="8">
        <f t="shared" si="29"/>
        <v>-1.7629885953766742E-6</v>
      </c>
      <c r="R141" s="5">
        <f>SUM($Q$54:Q141)*0.1+$O$8</f>
        <v>4.9992242850180342E-2</v>
      </c>
      <c r="S141" s="5">
        <f>-SUM(R141:$R$234)</f>
        <v>-4.6982197387877624</v>
      </c>
      <c r="T141">
        <f t="shared" si="30"/>
        <v>5.0350674997493225E-2</v>
      </c>
      <c r="U141">
        <f t="shared" si="31"/>
        <v>4.7318742832304954</v>
      </c>
      <c r="X141" s="1"/>
    </row>
    <row r="142" spans="2:24" x14ac:dyDescent="0.25">
      <c r="B142">
        <f t="shared" si="32"/>
        <v>8.7999999999999847</v>
      </c>
      <c r="C142">
        <f t="shared" si="17"/>
        <v>0</v>
      </c>
      <c r="D142">
        <f t="shared" si="18"/>
        <v>-604.78878374920225</v>
      </c>
      <c r="E142">
        <f t="shared" si="19"/>
        <v>-220.12511530276873</v>
      </c>
      <c r="F142">
        <f t="shared" si="20"/>
        <v>36287.327024952137</v>
      </c>
      <c r="G142">
        <f t="shared" si="21"/>
        <v>-1937.1010146643614</v>
      </c>
      <c r="H142">
        <f t="shared" si="22"/>
        <v>5322.1412969929706</v>
      </c>
      <c r="I142">
        <f t="shared" si="23"/>
        <v>5663.7044702360417</v>
      </c>
      <c r="J142" s="46">
        <f t="shared" si="24"/>
        <v>643.60278070864217</v>
      </c>
      <c r="K142">
        <f t="shared" si="25"/>
        <v>7.2112525011978441</v>
      </c>
      <c r="L142">
        <f t="shared" si="26"/>
        <v>2.0486512787493909E-2</v>
      </c>
      <c r="M142" s="46">
        <f t="shared" si="27"/>
        <v>7.2113398011500429</v>
      </c>
      <c r="N142" s="8">
        <f t="shared" si="28"/>
        <v>6.4905095105717717E-7</v>
      </c>
      <c r="O142" s="5">
        <f>SUM($N$54:N142)*0.1+$O$30</f>
        <v>-5.9971117232677958E-3</v>
      </c>
      <c r="P142" s="5">
        <f>-SUM(O142:$O$234)</f>
        <v>0.55735486105603882</v>
      </c>
      <c r="Q142" s="8">
        <f t="shared" si="29"/>
        <v>-1.7832528321051417E-6</v>
      </c>
      <c r="R142" s="5">
        <f>SUM($Q$54:Q142)*0.1+$O$8</f>
        <v>4.9992064524897135E-2</v>
      </c>
      <c r="S142" s="5">
        <f>-SUM(R142:$R$234)</f>
        <v>-4.648227495937582</v>
      </c>
      <c r="T142">
        <f t="shared" si="30"/>
        <v>5.0350490210948638E-2</v>
      </c>
      <c r="U142">
        <f t="shared" si="31"/>
        <v>4.6815236083066978</v>
      </c>
      <c r="X142" s="1"/>
    </row>
    <row r="143" spans="2:24" x14ac:dyDescent="0.25">
      <c r="B143">
        <f t="shared" si="32"/>
        <v>8.8999999999999844</v>
      </c>
      <c r="C143">
        <f t="shared" si="17"/>
        <v>0</v>
      </c>
      <c r="D143">
        <f t="shared" si="18"/>
        <v>-604.78878374920225</v>
      </c>
      <c r="E143">
        <f t="shared" si="19"/>
        <v>-220.12511530276873</v>
      </c>
      <c r="F143">
        <f t="shared" si="20"/>
        <v>36287.327024952137</v>
      </c>
      <c r="G143">
        <f t="shared" si="21"/>
        <v>-1959.1135261946383</v>
      </c>
      <c r="H143">
        <f t="shared" si="22"/>
        <v>5382.6201753678906</v>
      </c>
      <c r="I143">
        <f t="shared" si="23"/>
        <v>5728.0647483069051</v>
      </c>
      <c r="J143" s="46">
        <f t="shared" si="24"/>
        <v>643.60278070864217</v>
      </c>
      <c r="K143">
        <f t="shared" si="25"/>
        <v>7.2931985523478184</v>
      </c>
      <c r="L143">
        <f t="shared" si="26"/>
        <v>2.0486512787493909E-2</v>
      </c>
      <c r="M143" s="46">
        <f t="shared" si="27"/>
        <v>7.2932848714133529</v>
      </c>
      <c r="N143" s="8">
        <f t="shared" si="28"/>
        <v>6.5642653004646333E-7</v>
      </c>
      <c r="O143" s="5">
        <f>SUM($N$54:N143)*0.1+$O$30</f>
        <v>-5.9970460806147907E-3</v>
      </c>
      <c r="P143" s="5">
        <f>-SUM(O143:$O$234)</f>
        <v>0.55135774933277093</v>
      </c>
      <c r="Q143" s="8">
        <f t="shared" si="29"/>
        <v>-1.803517068833609E-6</v>
      </c>
      <c r="R143" s="5">
        <f>SUM($Q$54:Q143)*0.1+$O$8</f>
        <v>4.9991884173190254E-2</v>
      </c>
      <c r="S143" s="5">
        <f>-SUM(R143:$R$234)</f>
        <v>-4.598235431412685</v>
      </c>
      <c r="T143">
        <f t="shared" si="30"/>
        <v>5.0350303324594649E-2</v>
      </c>
      <c r="U143">
        <f t="shared" si="31"/>
        <v>4.6311731181686895</v>
      </c>
      <c r="X143" s="1"/>
    </row>
    <row r="144" spans="2:24" x14ac:dyDescent="0.25">
      <c r="B144">
        <f t="shared" si="32"/>
        <v>8.999999999999984</v>
      </c>
      <c r="C144">
        <f t="shared" si="17"/>
        <v>0</v>
      </c>
      <c r="D144">
        <f t="shared" si="18"/>
        <v>-604.78878374920225</v>
      </c>
      <c r="E144">
        <f t="shared" si="19"/>
        <v>-220.12511530276873</v>
      </c>
      <c r="F144">
        <f t="shared" si="20"/>
        <v>36287.327024952137</v>
      </c>
      <c r="G144">
        <f t="shared" si="21"/>
        <v>-1981.126037724915</v>
      </c>
      <c r="H144">
        <f t="shared" si="22"/>
        <v>5443.0990537428106</v>
      </c>
      <c r="I144">
        <f t="shared" si="23"/>
        <v>5792.4250263777694</v>
      </c>
      <c r="J144" s="46">
        <f t="shared" si="24"/>
        <v>643.60278070864217</v>
      </c>
      <c r="K144">
        <f t="shared" si="25"/>
        <v>7.3751446034977945</v>
      </c>
      <c r="L144">
        <f t="shared" si="26"/>
        <v>2.0486512787493909E-2</v>
      </c>
      <c r="M144" s="46">
        <f t="shared" si="27"/>
        <v>7.3752299634737639</v>
      </c>
      <c r="N144" s="8">
        <f t="shared" si="28"/>
        <v>6.6380210903574937E-7</v>
      </c>
      <c r="O144" s="5">
        <f>SUM($N$54:N144)*0.1+$O$30</f>
        <v>-5.9969797004038872E-3</v>
      </c>
      <c r="P144" s="5">
        <f>-SUM(O144:$O$234)</f>
        <v>0.54536070325215613</v>
      </c>
      <c r="Q144" s="8">
        <f t="shared" si="29"/>
        <v>-1.8237813055620765E-6</v>
      </c>
      <c r="R144" s="5">
        <f>SUM($Q$54:Q144)*0.1+$O$8</f>
        <v>4.9991701795059698E-2</v>
      </c>
      <c r="S144" s="5">
        <f>-SUM(R144:$R$234)</f>
        <v>-4.5482435472394949</v>
      </c>
      <c r="T144">
        <f t="shared" si="30"/>
        <v>5.0350114338432554E-2</v>
      </c>
      <c r="U144">
        <f t="shared" si="31"/>
        <v>4.5808228149162664</v>
      </c>
      <c r="X144" s="1"/>
    </row>
    <row r="145" spans="2:24" x14ac:dyDescent="0.25">
      <c r="B145">
        <f t="shared" si="32"/>
        <v>9.0999999999999837</v>
      </c>
      <c r="C145">
        <f t="shared" si="17"/>
        <v>0</v>
      </c>
      <c r="D145">
        <f t="shared" si="18"/>
        <v>-604.78878374920225</v>
      </c>
      <c r="E145">
        <f t="shared" si="19"/>
        <v>-220.12511530276873</v>
      </c>
      <c r="F145">
        <f t="shared" si="20"/>
        <v>36287.327024952137</v>
      </c>
      <c r="G145">
        <f t="shared" si="21"/>
        <v>-2003.1385492551919</v>
      </c>
      <c r="H145">
        <f t="shared" si="22"/>
        <v>5503.5779321177306</v>
      </c>
      <c r="I145">
        <f t="shared" si="23"/>
        <v>5856.7853044486328</v>
      </c>
      <c r="J145" s="46">
        <f t="shared" si="24"/>
        <v>643.60278070864217</v>
      </c>
      <c r="K145">
        <f t="shared" si="25"/>
        <v>7.4570906546477689</v>
      </c>
      <c r="L145">
        <f t="shared" si="26"/>
        <v>2.0486512787493909E-2</v>
      </c>
      <c r="M145" s="46">
        <f t="shared" si="27"/>
        <v>7.4571750766127032</v>
      </c>
      <c r="N145" s="8">
        <f t="shared" si="28"/>
        <v>6.7117768802503552E-7</v>
      </c>
      <c r="O145" s="5">
        <f>SUM($N$54:N145)*0.1+$O$30</f>
        <v>-5.9969125826350852E-3</v>
      </c>
      <c r="P145" s="5">
        <f>-SUM(O145:$O$234)</f>
        <v>0.53936372355175233</v>
      </c>
      <c r="Q145" s="8">
        <f t="shared" si="29"/>
        <v>-1.844045542290544E-6</v>
      </c>
      <c r="R145" s="5">
        <f>SUM($Q$54:Q145)*0.1+$O$8</f>
        <v>4.9991517390505467E-2</v>
      </c>
      <c r="S145" s="5">
        <f>-SUM(R145:$R$234)</f>
        <v>-4.4982518454444351</v>
      </c>
      <c r="T145">
        <f t="shared" si="30"/>
        <v>5.0349923252463631E-2</v>
      </c>
      <c r="U145">
        <f t="shared" si="31"/>
        <v>4.5304727006492245</v>
      </c>
      <c r="X145" s="1"/>
    </row>
    <row r="146" spans="2:24" x14ac:dyDescent="0.25">
      <c r="B146">
        <f t="shared" si="32"/>
        <v>9.1999999999999833</v>
      </c>
      <c r="C146">
        <f t="shared" si="17"/>
        <v>0</v>
      </c>
      <c r="D146">
        <f t="shared" si="18"/>
        <v>-604.78878374920225</v>
      </c>
      <c r="E146">
        <f t="shared" si="19"/>
        <v>-220.12511530276873</v>
      </c>
      <c r="F146">
        <f t="shared" si="20"/>
        <v>36287.327024952137</v>
      </c>
      <c r="G146">
        <f t="shared" si="21"/>
        <v>-2025.1510607854686</v>
      </c>
      <c r="H146">
        <f t="shared" si="22"/>
        <v>5564.0568104926506</v>
      </c>
      <c r="I146">
        <f t="shared" si="23"/>
        <v>5921.145582519498</v>
      </c>
      <c r="J146" s="46">
        <f t="shared" si="24"/>
        <v>643.60278070864217</v>
      </c>
      <c r="K146">
        <f t="shared" si="25"/>
        <v>7.5390367057977459</v>
      </c>
      <c r="L146">
        <f t="shared" si="26"/>
        <v>2.0486512787493909E-2</v>
      </c>
      <c r="M146" s="46">
        <f t="shared" si="27"/>
        <v>7.5391202101428458</v>
      </c>
      <c r="N146" s="8">
        <f t="shared" si="28"/>
        <v>6.7855326701432157E-7</v>
      </c>
      <c r="O146" s="5">
        <f>SUM($N$54:N146)*0.1+$O$30</f>
        <v>-5.9968447273083831E-3</v>
      </c>
      <c r="P146" s="5">
        <f>-SUM(O146:$O$234)</f>
        <v>0.53336681096911709</v>
      </c>
      <c r="Q146" s="8">
        <f t="shared" si="29"/>
        <v>-1.8643097790190115E-6</v>
      </c>
      <c r="R146" s="5">
        <f>SUM($Q$54:Q146)*0.1+$O$8</f>
        <v>4.9991330959527562E-2</v>
      </c>
      <c r="S146" s="5">
        <f>-SUM(R146:$R$234)</f>
        <v>-4.4482603280539301</v>
      </c>
      <c r="T146">
        <f t="shared" si="30"/>
        <v>5.0349730066689184E-2</v>
      </c>
      <c r="U146">
        <f t="shared" si="31"/>
        <v>4.4801227774673569</v>
      </c>
      <c r="X146" s="1"/>
    </row>
    <row r="147" spans="2:24" x14ac:dyDescent="0.25">
      <c r="B147">
        <f t="shared" si="32"/>
        <v>9.2999999999999829</v>
      </c>
      <c r="C147">
        <f t="shared" si="17"/>
        <v>0</v>
      </c>
      <c r="D147">
        <f t="shared" si="18"/>
        <v>-604.78878374920225</v>
      </c>
      <c r="E147">
        <f t="shared" si="19"/>
        <v>-220.12511530276873</v>
      </c>
      <c r="F147">
        <f t="shared" si="20"/>
        <v>36287.327024952137</v>
      </c>
      <c r="G147">
        <f t="shared" si="21"/>
        <v>-2047.1635723157456</v>
      </c>
      <c r="H147">
        <f t="shared" si="22"/>
        <v>5624.5356888675706</v>
      </c>
      <c r="I147">
        <f t="shared" si="23"/>
        <v>5985.5058605903614</v>
      </c>
      <c r="J147" s="46">
        <f t="shared" si="24"/>
        <v>643.60278070864217</v>
      </c>
      <c r="K147">
        <f t="shared" si="25"/>
        <v>7.6209827569477211</v>
      </c>
      <c r="L147">
        <f t="shared" si="26"/>
        <v>2.0486512787493909E-2</v>
      </c>
      <c r="M147" s="46">
        <f t="shared" si="27"/>
        <v>7.621065363406422</v>
      </c>
      <c r="N147" s="8">
        <f t="shared" si="28"/>
        <v>6.8592884600360772E-7</v>
      </c>
      <c r="O147" s="5">
        <f>SUM($N$54:N147)*0.1+$O$30</f>
        <v>-5.9967761344237834E-3</v>
      </c>
      <c r="P147" s="5">
        <f>-SUM(O147:$O$234)</f>
        <v>0.52736996624180876</v>
      </c>
      <c r="Q147" s="8">
        <f t="shared" si="29"/>
        <v>-1.884574015747479E-6</v>
      </c>
      <c r="R147" s="5">
        <f>SUM($Q$54:Q147)*0.1+$O$8</f>
        <v>4.9991142502125989E-2</v>
      </c>
      <c r="S147" s="5">
        <f>-SUM(R147:$R$234)</f>
        <v>-4.3982689970944024</v>
      </c>
      <c r="T147">
        <f t="shared" si="30"/>
        <v>5.034953478111056E-2</v>
      </c>
      <c r="U147">
        <f t="shared" si="31"/>
        <v>4.429773047470456</v>
      </c>
      <c r="X147" s="1"/>
    </row>
    <row r="148" spans="2:24" x14ac:dyDescent="0.25">
      <c r="B148">
        <f t="shared" si="32"/>
        <v>9.3999999999999826</v>
      </c>
      <c r="C148">
        <f t="shared" si="17"/>
        <v>0</v>
      </c>
      <c r="D148">
        <f t="shared" si="18"/>
        <v>-604.78878374920225</v>
      </c>
      <c r="E148">
        <f t="shared" si="19"/>
        <v>-220.12511530276873</v>
      </c>
      <c r="F148">
        <f t="shared" si="20"/>
        <v>36287.327024952137</v>
      </c>
      <c r="G148">
        <f t="shared" si="21"/>
        <v>-2069.1760838460223</v>
      </c>
      <c r="H148">
        <f t="shared" si="22"/>
        <v>5685.0145672424906</v>
      </c>
      <c r="I148">
        <f t="shared" si="23"/>
        <v>6049.8661386612248</v>
      </c>
      <c r="J148" s="46">
        <f t="shared" si="24"/>
        <v>643.60278070864217</v>
      </c>
      <c r="K148">
        <f t="shared" si="25"/>
        <v>7.7029288080976954</v>
      </c>
      <c r="L148">
        <f t="shared" si="26"/>
        <v>2.0486512787493909E-2</v>
      </c>
      <c r="M148" s="46">
        <f t="shared" si="27"/>
        <v>7.7030105357736574</v>
      </c>
      <c r="N148" s="8">
        <f t="shared" si="28"/>
        <v>6.9330442499289377E-7</v>
      </c>
      <c r="O148" s="5">
        <f>SUM($N$54:N148)*0.1+$O$30</f>
        <v>-5.9967068039812835E-3</v>
      </c>
      <c r="P148" s="5">
        <f>-SUM(O148:$O$234)</f>
        <v>0.52137319010738492</v>
      </c>
      <c r="Q148" s="8">
        <f t="shared" si="29"/>
        <v>-1.9048382524759466E-6</v>
      </c>
      <c r="R148" s="5">
        <f>SUM($Q$54:Q148)*0.1+$O$8</f>
        <v>4.9990952018300741E-2</v>
      </c>
      <c r="S148" s="5">
        <f>-SUM(R148:$R$234)</f>
        <v>-4.3482778545922764</v>
      </c>
      <c r="T148">
        <f t="shared" si="30"/>
        <v>5.0349337395729075E-2</v>
      </c>
      <c r="U148">
        <f t="shared" si="31"/>
        <v>4.3794235127583132</v>
      </c>
      <c r="X148" s="1"/>
    </row>
    <row r="149" spans="2:24" x14ac:dyDescent="0.25">
      <c r="B149">
        <f t="shared" si="32"/>
        <v>9.4999999999999822</v>
      </c>
      <c r="C149">
        <f t="shared" si="17"/>
        <v>0</v>
      </c>
      <c r="D149">
        <f t="shared" si="18"/>
        <v>-604.78878374920225</v>
      </c>
      <c r="E149">
        <f t="shared" si="19"/>
        <v>-220.12511530276873</v>
      </c>
      <c r="F149">
        <f t="shared" si="20"/>
        <v>36287.327024952137</v>
      </c>
      <c r="G149">
        <f t="shared" si="21"/>
        <v>-2091.188595376299</v>
      </c>
      <c r="H149">
        <f t="shared" si="22"/>
        <v>5745.4934456174105</v>
      </c>
      <c r="I149">
        <f t="shared" si="23"/>
        <v>6114.2264167320891</v>
      </c>
      <c r="J149" s="46">
        <f t="shared" si="24"/>
        <v>643.60278070864217</v>
      </c>
      <c r="K149">
        <f t="shared" si="25"/>
        <v>7.7848748592476706</v>
      </c>
      <c r="L149">
        <f t="shared" si="26"/>
        <v>2.0486512787493909E-2</v>
      </c>
      <c r="M149" s="46">
        <f t="shared" si="27"/>
        <v>7.7849557266412903</v>
      </c>
      <c r="N149" s="8">
        <f t="shared" si="28"/>
        <v>7.0068000398217982E-7</v>
      </c>
      <c r="O149" s="5">
        <f>SUM($N$54:N149)*0.1+$O$30</f>
        <v>-5.9966367359808852E-3</v>
      </c>
      <c r="P149" s="5">
        <f>-SUM(O149:$O$234)</f>
        <v>0.51537648330340358</v>
      </c>
      <c r="Q149" s="8">
        <f t="shared" si="29"/>
        <v>-1.9251024892044141E-6</v>
      </c>
      <c r="R149" s="5">
        <f>SUM($Q$54:Q149)*0.1+$O$8</f>
        <v>4.9990759508051819E-2</v>
      </c>
      <c r="S149" s="5">
        <f>-SUM(R149:$R$234)</f>
        <v>-4.2982869025739756</v>
      </c>
      <c r="T149">
        <f t="shared" si="30"/>
        <v>5.0349137910546078E-2</v>
      </c>
      <c r="U149">
        <f t="shared" si="31"/>
        <v>4.3290741754307192</v>
      </c>
      <c r="X149" s="1"/>
    </row>
    <row r="150" spans="2:24" x14ac:dyDescent="0.25">
      <c r="B150">
        <f t="shared" si="32"/>
        <v>9.5999999999999819</v>
      </c>
      <c r="C150">
        <f t="shared" si="17"/>
        <v>0</v>
      </c>
      <c r="D150">
        <f t="shared" si="18"/>
        <v>-604.78878374920225</v>
      </c>
      <c r="E150">
        <f t="shared" si="19"/>
        <v>-220.12511530276873</v>
      </c>
      <c r="F150">
        <f t="shared" si="20"/>
        <v>36287.327024952137</v>
      </c>
      <c r="G150">
        <f t="shared" si="21"/>
        <v>-2113.2011069065757</v>
      </c>
      <c r="H150">
        <f t="shared" si="22"/>
        <v>5805.9723239923305</v>
      </c>
      <c r="I150">
        <f t="shared" si="23"/>
        <v>6178.5866948029534</v>
      </c>
      <c r="J150" s="46">
        <f t="shared" si="24"/>
        <v>643.60278070864217</v>
      </c>
      <c r="K150">
        <f t="shared" si="25"/>
        <v>7.8668209103976467</v>
      </c>
      <c r="L150">
        <f t="shared" si="26"/>
        <v>2.0486512787493909E-2</v>
      </c>
      <c r="M150" s="46">
        <f t="shared" si="27"/>
        <v>7.8669009354311967</v>
      </c>
      <c r="N150" s="8">
        <f t="shared" si="28"/>
        <v>7.0805558297146586E-7</v>
      </c>
      <c r="O150" s="5">
        <f>SUM($N$54:N150)*0.1+$O$30</f>
        <v>-5.9965659304225885E-3</v>
      </c>
      <c r="P150" s="5">
        <f>-SUM(O150:$O$234)</f>
        <v>0.50937984656742274</v>
      </c>
      <c r="Q150" s="8">
        <f t="shared" si="29"/>
        <v>-1.9453667259328814E-6</v>
      </c>
      <c r="R150" s="5">
        <f>SUM($Q$54:Q150)*0.1+$O$8</f>
        <v>4.9990564971379228E-2</v>
      </c>
      <c r="S150" s="5">
        <f>-SUM(R150:$R$234)</f>
        <v>-4.2482961430659234</v>
      </c>
      <c r="T150">
        <f t="shared" si="30"/>
        <v>5.0348936325562955E-2</v>
      </c>
      <c r="U150">
        <f t="shared" si="31"/>
        <v>4.2787250375874653</v>
      </c>
      <c r="X150" s="1"/>
    </row>
    <row r="151" spans="2:24" x14ac:dyDescent="0.25">
      <c r="B151">
        <f t="shared" si="32"/>
        <v>9.6999999999999815</v>
      </c>
      <c r="C151">
        <f t="shared" si="17"/>
        <v>0</v>
      </c>
      <c r="D151">
        <f t="shared" si="18"/>
        <v>-604.78878374920225</v>
      </c>
      <c r="E151">
        <f t="shared" si="19"/>
        <v>-220.12511530276873</v>
      </c>
      <c r="F151">
        <f t="shared" si="20"/>
        <v>36287.327024952137</v>
      </c>
      <c r="G151">
        <f t="shared" si="21"/>
        <v>-2135.2136184368528</v>
      </c>
      <c r="H151">
        <f t="shared" si="22"/>
        <v>5866.4512023672505</v>
      </c>
      <c r="I151">
        <f t="shared" si="23"/>
        <v>6242.9469728738168</v>
      </c>
      <c r="J151" s="46">
        <f t="shared" si="24"/>
        <v>643.60278070864217</v>
      </c>
      <c r="K151">
        <f t="shared" si="25"/>
        <v>7.9487669615476211</v>
      </c>
      <c r="L151">
        <f t="shared" si="26"/>
        <v>2.0486512787493909E-2</v>
      </c>
      <c r="M151" s="46">
        <f t="shared" si="27"/>
        <v>7.9488461615890884</v>
      </c>
      <c r="N151" s="8">
        <f t="shared" si="28"/>
        <v>7.1543116196075201E-7</v>
      </c>
      <c r="O151" s="5">
        <f>SUM($N$54:N151)*0.1+$O$30</f>
        <v>-5.9964943873063925E-3</v>
      </c>
      <c r="P151" s="5">
        <f>-SUM(O151:$O$234)</f>
        <v>0.50338328063700011</v>
      </c>
      <c r="Q151" s="8">
        <f t="shared" si="29"/>
        <v>-1.9656309626613491E-6</v>
      </c>
      <c r="R151" s="5">
        <f>SUM($Q$54:Q151)*0.1+$O$8</f>
        <v>4.9990368408282963E-2</v>
      </c>
      <c r="S151" s="5">
        <f>-SUM(R151:$R$234)</f>
        <v>-4.1983055780945442</v>
      </c>
      <c r="T151">
        <f t="shared" si="30"/>
        <v>5.034873264078106E-2</v>
      </c>
      <c r="U151">
        <f t="shared" si="31"/>
        <v>4.2283761013283376</v>
      </c>
      <c r="X151" s="1"/>
    </row>
    <row r="152" spans="2:24" x14ac:dyDescent="0.25">
      <c r="B152">
        <f t="shared" si="32"/>
        <v>9.7999999999999812</v>
      </c>
      <c r="C152">
        <f t="shared" si="17"/>
        <v>0</v>
      </c>
      <c r="D152">
        <f t="shared" si="18"/>
        <v>-604.78878374920225</v>
      </c>
      <c r="E152">
        <f t="shared" si="19"/>
        <v>-220.12511530276873</v>
      </c>
      <c r="F152">
        <f t="shared" si="20"/>
        <v>36287.327024952137</v>
      </c>
      <c r="G152">
        <f t="shared" si="21"/>
        <v>-2157.2261299671295</v>
      </c>
      <c r="H152">
        <f t="shared" si="22"/>
        <v>5926.9300807421705</v>
      </c>
      <c r="I152">
        <f t="shared" si="23"/>
        <v>6307.3072509446811</v>
      </c>
      <c r="J152" s="46">
        <f t="shared" si="24"/>
        <v>643.60278070864217</v>
      </c>
      <c r="K152">
        <f t="shared" si="25"/>
        <v>8.0307130126975963</v>
      </c>
      <c r="L152">
        <f t="shared" si="26"/>
        <v>2.0486512787493909E-2</v>
      </c>
      <c r="M152" s="46">
        <f t="shared" si="27"/>
        <v>8.0307914045833044</v>
      </c>
      <c r="N152" s="8">
        <f t="shared" si="28"/>
        <v>7.2280674095003817E-7</v>
      </c>
      <c r="O152" s="5">
        <f>SUM($N$54:N152)*0.1+$O$30</f>
        <v>-5.9964221066322971E-3</v>
      </c>
      <c r="P152" s="5">
        <f>-SUM(O152:$O$234)</f>
        <v>0.49738678624969374</v>
      </c>
      <c r="Q152" s="8">
        <f t="shared" si="29"/>
        <v>-1.9858951993898164E-6</v>
      </c>
      <c r="R152" s="5">
        <f>SUM($Q$54:Q152)*0.1+$O$8</f>
        <v>4.9990169818763024E-2</v>
      </c>
      <c r="S152" s="5">
        <f>-SUM(R152:$R$234)</f>
        <v>-4.1483152096862614</v>
      </c>
      <c r="T152">
        <f t="shared" si="30"/>
        <v>5.0348526856201802E-2</v>
      </c>
      <c r="U152">
        <f t="shared" si="31"/>
        <v>4.178027368753126</v>
      </c>
      <c r="X152" s="1"/>
    </row>
    <row r="153" spans="2:24" x14ac:dyDescent="0.25">
      <c r="B153">
        <f t="shared" si="32"/>
        <v>9.8999999999999808</v>
      </c>
      <c r="C153">
        <f t="shared" si="17"/>
        <v>0</v>
      </c>
      <c r="D153">
        <f t="shared" si="18"/>
        <v>-604.78878374920225</v>
      </c>
      <c r="E153">
        <f t="shared" si="19"/>
        <v>-220.12511530276873</v>
      </c>
      <c r="F153">
        <f t="shared" si="20"/>
        <v>36287.327024952137</v>
      </c>
      <c r="G153">
        <f t="shared" si="21"/>
        <v>-2179.2386414974062</v>
      </c>
      <c r="H153">
        <f t="shared" si="22"/>
        <v>5987.4089591170905</v>
      </c>
      <c r="I153">
        <f t="shared" si="23"/>
        <v>6371.6675290155454</v>
      </c>
      <c r="J153" s="46">
        <f t="shared" si="24"/>
        <v>643.60278070864217</v>
      </c>
      <c r="K153">
        <f t="shared" si="25"/>
        <v>8.1126590638475733</v>
      </c>
      <c r="L153">
        <f t="shared" si="26"/>
        <v>2.0486512787493909E-2</v>
      </c>
      <c r="M153" s="46">
        <f t="shared" si="27"/>
        <v>8.1127366639036644</v>
      </c>
      <c r="N153" s="8">
        <f t="shared" si="28"/>
        <v>7.3018231993932421E-7</v>
      </c>
      <c r="O153" s="5">
        <f>SUM($N$54:N153)*0.1+$O$30</f>
        <v>-5.9963490884003033E-3</v>
      </c>
      <c r="P153" s="5">
        <f>-SUM(O153:$O$234)</f>
        <v>0.49139036414306142</v>
      </c>
      <c r="Q153" s="8">
        <f t="shared" si="29"/>
        <v>-2.0061594361182837E-6</v>
      </c>
      <c r="R153" s="5">
        <f>SUM($Q$54:Q153)*0.1+$O$8</f>
        <v>4.9989969202819409E-2</v>
      </c>
      <c r="S153" s="5">
        <f>-SUM(R153:$R$234)</f>
        <v>-4.0983250398674986</v>
      </c>
      <c r="T153">
        <f t="shared" si="30"/>
        <v>5.0348318971826581E-2</v>
      </c>
      <c r="U153">
        <f t="shared" si="31"/>
        <v>4.1276788419616155</v>
      </c>
      <c r="X153" s="1"/>
    </row>
    <row r="154" spans="2:24" x14ac:dyDescent="0.25">
      <c r="B154">
        <f t="shared" si="32"/>
        <v>9.9999999999999805</v>
      </c>
      <c r="C154">
        <f t="shared" si="17"/>
        <v>0</v>
      </c>
      <c r="D154">
        <f t="shared" si="18"/>
        <v>-604.78878374920225</v>
      </c>
      <c r="E154">
        <f t="shared" si="19"/>
        <v>-220.12511530276873</v>
      </c>
      <c r="F154">
        <f t="shared" si="20"/>
        <v>36287.327024952137</v>
      </c>
      <c r="G154">
        <f t="shared" si="21"/>
        <v>-2201.2511530276829</v>
      </c>
      <c r="H154">
        <f t="shared" si="22"/>
        <v>6047.8878374920105</v>
      </c>
      <c r="I154">
        <f t="shared" si="23"/>
        <v>6436.0278070864088</v>
      </c>
      <c r="J154" s="46">
        <f t="shared" si="24"/>
        <v>643.60278070864217</v>
      </c>
      <c r="K154">
        <f t="shared" si="25"/>
        <v>8.1946051149975467</v>
      </c>
      <c r="L154">
        <f t="shared" si="26"/>
        <v>2.0486512787493909E-2</v>
      </c>
      <c r="M154" s="46">
        <f t="shared" si="27"/>
        <v>8.1946819390603878</v>
      </c>
      <c r="N154" s="8">
        <f t="shared" si="28"/>
        <v>7.3755789892861026E-7</v>
      </c>
      <c r="O154" s="5">
        <f>SUM($N$54:N154)*0.1+$O$30</f>
        <v>-5.9962753326104103E-3</v>
      </c>
      <c r="P154" s="5">
        <f>-SUM(O154:$O$234)</f>
        <v>0.48539401505466107</v>
      </c>
      <c r="Q154" s="8">
        <f t="shared" si="29"/>
        <v>-2.0264236728467514E-6</v>
      </c>
      <c r="R154" s="5">
        <f>SUM($Q$54:Q154)*0.1+$O$8</f>
        <v>4.9989766560452127E-2</v>
      </c>
      <c r="S154" s="5">
        <f>-SUM(R154:$R$234)</f>
        <v>-4.0483350706646792</v>
      </c>
      <c r="T154">
        <f t="shared" si="30"/>
        <v>5.034810898765682E-2</v>
      </c>
      <c r="U154">
        <f t="shared" si="31"/>
        <v>4.0773305230535914</v>
      </c>
      <c r="X154" s="1"/>
    </row>
    <row r="155" spans="2:24" x14ac:dyDescent="0.25">
      <c r="B155">
        <f t="shared" si="32"/>
        <v>10.09999999999998</v>
      </c>
      <c r="C155">
        <f t="shared" si="17"/>
        <v>0</v>
      </c>
      <c r="D155">
        <f t="shared" si="18"/>
        <v>-604.78878374920225</v>
      </c>
      <c r="E155">
        <f t="shared" si="19"/>
        <v>-220.12511530276873</v>
      </c>
      <c r="F155">
        <f t="shared" si="20"/>
        <v>36287.327024952137</v>
      </c>
      <c r="G155">
        <f t="shared" si="21"/>
        <v>-2223.2636645579601</v>
      </c>
      <c r="H155">
        <f t="shared" si="22"/>
        <v>6108.3667158669305</v>
      </c>
      <c r="I155">
        <f t="shared" si="23"/>
        <v>6500.3880851572731</v>
      </c>
      <c r="J155" s="46">
        <f t="shared" si="24"/>
        <v>643.60278070864217</v>
      </c>
      <c r="K155">
        <f t="shared" si="25"/>
        <v>8.2765511661475237</v>
      </c>
      <c r="L155">
        <f t="shared" si="26"/>
        <v>2.0486512787493909E-2</v>
      </c>
      <c r="M155" s="46">
        <f t="shared" si="27"/>
        <v>8.2766272295831058</v>
      </c>
      <c r="N155" s="8">
        <f t="shared" si="28"/>
        <v>7.4493347791789641E-7</v>
      </c>
      <c r="O155" s="5">
        <f>SUM($N$54:N155)*0.1+$O$30</f>
        <v>-5.9962008392626187E-3</v>
      </c>
      <c r="P155" s="5">
        <f>-SUM(O155:$O$234)</f>
        <v>0.47939773972205069</v>
      </c>
      <c r="Q155" s="8">
        <f t="shared" si="29"/>
        <v>-2.0466879095752187E-6</v>
      </c>
      <c r="R155" s="5">
        <f>SUM($Q$54:Q155)*0.1+$O$8</f>
        <v>4.998956189166117E-2</v>
      </c>
      <c r="S155" s="5">
        <f>-SUM(R155:$R$234)</f>
        <v>-3.9983453041042272</v>
      </c>
      <c r="T155">
        <f t="shared" si="30"/>
        <v>5.0347896903693963E-2</v>
      </c>
      <c r="U155">
        <f t="shared" si="31"/>
        <v>4.0269824141288391</v>
      </c>
      <c r="X155" s="1"/>
    </row>
    <row r="156" spans="2:24" x14ac:dyDescent="0.25">
      <c r="B156">
        <f t="shared" si="32"/>
        <v>10.19999999999998</v>
      </c>
      <c r="C156">
        <f t="shared" si="17"/>
        <v>0</v>
      </c>
      <c r="D156">
        <f t="shared" si="18"/>
        <v>-604.78878374920225</v>
      </c>
      <c r="E156">
        <f t="shared" si="19"/>
        <v>-220.12511530276873</v>
      </c>
      <c r="F156">
        <f t="shared" si="20"/>
        <v>36287.327024952137</v>
      </c>
      <c r="G156">
        <f t="shared" si="21"/>
        <v>-2245.2761760882368</v>
      </c>
      <c r="H156">
        <f t="shared" si="22"/>
        <v>6168.8455942418504</v>
      </c>
      <c r="I156">
        <f t="shared" si="23"/>
        <v>6564.7483632281364</v>
      </c>
      <c r="J156" s="46">
        <f t="shared" si="24"/>
        <v>643.60278070864217</v>
      </c>
      <c r="K156">
        <f t="shared" si="25"/>
        <v>8.3584972172974972</v>
      </c>
      <c r="L156">
        <f t="shared" si="26"/>
        <v>2.0486512787493909E-2</v>
      </c>
      <c r="M156" s="46">
        <f t="shared" si="27"/>
        <v>8.3585725350198761</v>
      </c>
      <c r="N156" s="8">
        <f t="shared" si="28"/>
        <v>7.5230905690718246E-7</v>
      </c>
      <c r="O156" s="5">
        <f>SUM($N$54:N156)*0.1+$O$30</f>
        <v>-5.9961256083569279E-3</v>
      </c>
      <c r="P156" s="5">
        <f>-SUM(O156:$O$234)</f>
        <v>0.47340153888278796</v>
      </c>
      <c r="Q156" s="8">
        <f t="shared" si="29"/>
        <v>-2.0669521463036864E-6</v>
      </c>
      <c r="R156" s="5">
        <f>SUM($Q$54:Q156)*0.1+$O$8</f>
        <v>4.9989355196446539E-2</v>
      </c>
      <c r="S156" s="5">
        <f>-SUM(R156:$R$234)</f>
        <v>-3.9483557422125659</v>
      </c>
      <c r="T156">
        <f t="shared" si="30"/>
        <v>5.034768271993946E-2</v>
      </c>
      <c r="U156">
        <f t="shared" si="31"/>
        <v>3.9766345172871409</v>
      </c>
      <c r="X156" s="1"/>
    </row>
    <row r="157" spans="2:24" x14ac:dyDescent="0.25">
      <c r="B157">
        <f t="shared" si="32"/>
        <v>10.299999999999979</v>
      </c>
      <c r="C157">
        <f t="shared" si="17"/>
        <v>0</v>
      </c>
      <c r="D157">
        <f t="shared" si="18"/>
        <v>-604.78878374920225</v>
      </c>
      <c r="E157">
        <f t="shared" si="19"/>
        <v>-220.12511530276873</v>
      </c>
      <c r="F157">
        <f t="shared" si="20"/>
        <v>36287.327024952137</v>
      </c>
      <c r="G157">
        <f t="shared" si="21"/>
        <v>-2267.2886876185134</v>
      </c>
      <c r="H157">
        <f t="shared" si="22"/>
        <v>6229.3244726167704</v>
      </c>
      <c r="I157">
        <f t="shared" si="23"/>
        <v>6629.1086412990016</v>
      </c>
      <c r="J157" s="46">
        <f t="shared" si="24"/>
        <v>643.60278070864217</v>
      </c>
      <c r="K157">
        <f t="shared" si="25"/>
        <v>8.4404432684474742</v>
      </c>
      <c r="L157">
        <f t="shared" si="26"/>
        <v>2.0486512787493909E-2</v>
      </c>
      <c r="M157" s="46">
        <f t="shared" si="27"/>
        <v>8.4405178549363225</v>
      </c>
      <c r="N157" s="8">
        <f t="shared" si="28"/>
        <v>7.5968463589646861E-7</v>
      </c>
      <c r="O157" s="5">
        <f>SUM($N$54:N157)*0.1+$O$30</f>
        <v>-5.9960496398933387E-3</v>
      </c>
      <c r="P157" s="5">
        <f>-SUM(O157:$O$234)</f>
        <v>0.46740541327443114</v>
      </c>
      <c r="Q157" s="8">
        <f t="shared" si="29"/>
        <v>-2.0872163830321537E-6</v>
      </c>
      <c r="R157" s="5">
        <f>SUM($Q$54:Q157)*0.1+$O$8</f>
        <v>4.9989146474808233E-2</v>
      </c>
      <c r="S157" s="5">
        <f>-SUM(R157:$R$234)</f>
        <v>-3.8983663870161194</v>
      </c>
      <c r="T157">
        <f t="shared" si="30"/>
        <v>5.0347466436394768E-2</v>
      </c>
      <c r="U157">
        <f t="shared" si="31"/>
        <v>3.9262868346282795</v>
      </c>
      <c r="X157" s="1"/>
    </row>
    <row r="158" spans="2:24" x14ac:dyDescent="0.25">
      <c r="B158">
        <f t="shared" si="32"/>
        <v>10.399999999999979</v>
      </c>
      <c r="C158">
        <f t="shared" si="17"/>
        <v>0</v>
      </c>
      <c r="D158">
        <f t="shared" si="18"/>
        <v>-604.78878374920225</v>
      </c>
      <c r="E158">
        <f t="shared" si="19"/>
        <v>-220.12511530276873</v>
      </c>
      <c r="F158">
        <f t="shared" si="20"/>
        <v>36287.327024952137</v>
      </c>
      <c r="G158">
        <f t="shared" si="21"/>
        <v>-2289.3011991487901</v>
      </c>
      <c r="H158">
        <f t="shared" si="22"/>
        <v>6289.8033509916904</v>
      </c>
      <c r="I158">
        <f t="shared" si="23"/>
        <v>6693.468919369865</v>
      </c>
      <c r="J158" s="46">
        <f t="shared" si="24"/>
        <v>643.60278070864217</v>
      </c>
      <c r="K158">
        <f t="shared" si="25"/>
        <v>8.5223893195974494</v>
      </c>
      <c r="L158">
        <f t="shared" si="26"/>
        <v>2.0486512787493909E-2</v>
      </c>
      <c r="M158" s="46">
        <f t="shared" si="27"/>
        <v>8.5224631889147666</v>
      </c>
      <c r="N158" s="8">
        <f t="shared" si="28"/>
        <v>7.6706021488575466E-7</v>
      </c>
      <c r="O158" s="5">
        <f>SUM($N$54:N158)*0.1+$O$30</f>
        <v>-5.9959729338718501E-3</v>
      </c>
      <c r="P158" s="5">
        <f>-SUM(O158:$O$234)</f>
        <v>0.46140936363453777</v>
      </c>
      <c r="Q158" s="8">
        <f t="shared" si="29"/>
        <v>-2.107480619760621E-6</v>
      </c>
      <c r="R158" s="5">
        <f>SUM($Q$54:Q158)*0.1+$O$8</f>
        <v>4.9988935726746259E-2</v>
      </c>
      <c r="S158" s="5">
        <f>-SUM(R158:$R$234)</f>
        <v>-3.848377240541311</v>
      </c>
      <c r="T158">
        <f t="shared" si="30"/>
        <v>5.0347248053061372E-2</v>
      </c>
      <c r="U158">
        <f t="shared" si="31"/>
        <v>3.8759393682520349</v>
      </c>
      <c r="X158" s="1"/>
    </row>
    <row r="159" spans="2:24" x14ac:dyDescent="0.25">
      <c r="B159">
        <f t="shared" si="32"/>
        <v>10.499999999999979</v>
      </c>
      <c r="C159">
        <f t="shared" si="17"/>
        <v>0</v>
      </c>
      <c r="D159">
        <f t="shared" si="18"/>
        <v>-604.78878374920225</v>
      </c>
      <c r="E159">
        <f t="shared" si="19"/>
        <v>-220.12511530276873</v>
      </c>
      <c r="F159">
        <f t="shared" si="20"/>
        <v>36287.327024952137</v>
      </c>
      <c r="G159">
        <f t="shared" si="21"/>
        <v>-2311.3137106790668</v>
      </c>
      <c r="H159">
        <f t="shared" si="22"/>
        <v>6350.2822293666104</v>
      </c>
      <c r="I159">
        <f t="shared" si="23"/>
        <v>6757.8291974407284</v>
      </c>
      <c r="J159" s="46">
        <f t="shared" si="24"/>
        <v>643.60278070864217</v>
      </c>
      <c r="K159">
        <f t="shared" si="25"/>
        <v>8.6043353707474246</v>
      </c>
      <c r="L159">
        <f t="shared" si="26"/>
        <v>2.0486512787493909E-2</v>
      </c>
      <c r="M159" s="46">
        <f t="shared" si="27"/>
        <v>8.6044085365534446</v>
      </c>
      <c r="N159" s="8">
        <f t="shared" si="28"/>
        <v>7.744357938750407E-7</v>
      </c>
      <c r="O159" s="5">
        <f>SUM($N$54:N159)*0.1+$O$30</f>
        <v>-5.9958954902924622E-3</v>
      </c>
      <c r="P159" s="5">
        <f>-SUM(O159:$O$234)</f>
        <v>0.45541339070066594</v>
      </c>
      <c r="Q159" s="8">
        <f t="shared" si="29"/>
        <v>-2.1277448564890887E-6</v>
      </c>
      <c r="R159" s="5">
        <f>SUM($Q$54:Q159)*0.1+$O$8</f>
        <v>4.998872295226061E-2</v>
      </c>
      <c r="S159" s="5">
        <f>-SUM(R159:$R$234)</f>
        <v>-3.7983883048145652</v>
      </c>
      <c r="T159">
        <f t="shared" si="30"/>
        <v>5.0347027569940778E-2</v>
      </c>
      <c r="U159">
        <f t="shared" si="31"/>
        <v>3.8255921202581886</v>
      </c>
      <c r="X159" s="1"/>
    </row>
    <row r="160" spans="2:24" x14ac:dyDescent="0.25">
      <c r="B160">
        <f t="shared" si="32"/>
        <v>10.599999999999978</v>
      </c>
      <c r="C160">
        <f t="shared" si="17"/>
        <v>0</v>
      </c>
      <c r="D160">
        <f t="shared" si="18"/>
        <v>-604.78878374920225</v>
      </c>
      <c r="E160">
        <f t="shared" si="19"/>
        <v>-220.12511530276873</v>
      </c>
      <c r="F160">
        <f t="shared" si="20"/>
        <v>36287.327024952137</v>
      </c>
      <c r="G160">
        <f t="shared" si="21"/>
        <v>-2333.326222209344</v>
      </c>
      <c r="H160">
        <f t="shared" si="22"/>
        <v>6410.7611077415304</v>
      </c>
      <c r="I160">
        <f t="shared" si="23"/>
        <v>6822.1894755115936</v>
      </c>
      <c r="J160" s="46">
        <f t="shared" si="24"/>
        <v>643.60278070864217</v>
      </c>
      <c r="K160">
        <f t="shared" si="25"/>
        <v>8.6862814218973998</v>
      </c>
      <c r="L160">
        <f t="shared" si="26"/>
        <v>2.0486512787493909E-2</v>
      </c>
      <c r="M160" s="46">
        <f t="shared" si="27"/>
        <v>8.6863538974657537</v>
      </c>
      <c r="N160" s="8">
        <f t="shared" si="28"/>
        <v>7.8181137286432686E-7</v>
      </c>
      <c r="O160" s="5">
        <f>SUM($N$54:N160)*0.1+$O$30</f>
        <v>-5.9958173091551759E-3</v>
      </c>
      <c r="P160" s="5">
        <f>-SUM(O160:$O$234)</f>
        <v>0.4494174952103735</v>
      </c>
      <c r="Q160" s="8">
        <f t="shared" si="29"/>
        <v>-2.148009093217556E-6</v>
      </c>
      <c r="R160" s="5">
        <f>SUM($Q$54:Q160)*0.1+$O$8</f>
        <v>4.9988508151351287E-2</v>
      </c>
      <c r="S160" s="5">
        <f>-SUM(R160:$R$234)</f>
        <v>-3.7483995818623042</v>
      </c>
      <c r="T160">
        <f t="shared" si="30"/>
        <v>5.0346804987034463E-2</v>
      </c>
      <c r="U160">
        <f t="shared" si="31"/>
        <v>3.7752450927465175</v>
      </c>
      <c r="X160" s="1"/>
    </row>
    <row r="161" spans="2:24" x14ac:dyDescent="0.25">
      <c r="B161">
        <f t="shared" si="32"/>
        <v>10.699999999999978</v>
      </c>
      <c r="C161">
        <f t="shared" si="17"/>
        <v>0</v>
      </c>
      <c r="D161">
        <f t="shared" si="18"/>
        <v>-604.78878374920225</v>
      </c>
      <c r="E161">
        <f t="shared" si="19"/>
        <v>-220.12511530276873</v>
      </c>
      <c r="F161">
        <f t="shared" si="20"/>
        <v>36287.327024952137</v>
      </c>
      <c r="G161">
        <f t="shared" si="21"/>
        <v>-2355.3387337396207</v>
      </c>
      <c r="H161">
        <f t="shared" si="22"/>
        <v>6471.2399861164504</v>
      </c>
      <c r="I161">
        <f t="shared" si="23"/>
        <v>6886.549753582457</v>
      </c>
      <c r="J161" s="46">
        <f t="shared" si="24"/>
        <v>643.60278070864217</v>
      </c>
      <c r="K161">
        <f t="shared" si="25"/>
        <v>8.768227473047375</v>
      </c>
      <c r="L161">
        <f t="shared" si="26"/>
        <v>2.0486512787493909E-2</v>
      </c>
      <c r="M161" s="46">
        <f t="shared" si="27"/>
        <v>8.7682992712795418</v>
      </c>
      <c r="N161" s="8">
        <f t="shared" si="28"/>
        <v>7.891869518536129E-7</v>
      </c>
      <c r="O161" s="5">
        <f>SUM($N$54:N161)*0.1+$O$30</f>
        <v>-5.9957383904599903E-3</v>
      </c>
      <c r="P161" s="5">
        <f>-SUM(O161:$O$234)</f>
        <v>0.44342167790121828</v>
      </c>
      <c r="Q161" s="8">
        <f t="shared" si="29"/>
        <v>-2.1682733299460238E-6</v>
      </c>
      <c r="R161" s="5">
        <f>SUM($Q$54:Q161)*0.1+$O$8</f>
        <v>4.9988291324018296E-2</v>
      </c>
      <c r="S161" s="5">
        <f>-SUM(R161:$R$234)</f>
        <v>-3.6984110737109526</v>
      </c>
      <c r="T161">
        <f t="shared" si="30"/>
        <v>5.0346580304343989E-2</v>
      </c>
      <c r="U161">
        <f t="shared" si="31"/>
        <v>3.7248982878168007</v>
      </c>
      <c r="X161" s="1"/>
    </row>
    <row r="162" spans="2:24" x14ac:dyDescent="0.25">
      <c r="B162">
        <f t="shared" si="32"/>
        <v>10.799999999999978</v>
      </c>
      <c r="C162">
        <f t="shared" si="17"/>
        <v>0</v>
      </c>
      <c r="D162">
        <f t="shared" si="18"/>
        <v>-604.78878374920225</v>
      </c>
      <c r="E162">
        <f t="shared" si="19"/>
        <v>-220.12511530276873</v>
      </c>
      <c r="F162">
        <f t="shared" si="20"/>
        <v>36287.327024952137</v>
      </c>
      <c r="G162">
        <f t="shared" si="21"/>
        <v>-2377.3512452698974</v>
      </c>
      <c r="H162">
        <f t="shared" si="22"/>
        <v>6531.7188644913704</v>
      </c>
      <c r="I162">
        <f t="shared" si="23"/>
        <v>6950.9100316533204</v>
      </c>
      <c r="J162" s="46">
        <f t="shared" si="24"/>
        <v>643.60278070864217</v>
      </c>
      <c r="K162">
        <f t="shared" si="25"/>
        <v>8.8501735241973503</v>
      </c>
      <c r="L162">
        <f t="shared" si="26"/>
        <v>2.0486512787493909E-2</v>
      </c>
      <c r="M162" s="46">
        <f t="shared" si="27"/>
        <v>8.8502446576364395</v>
      </c>
      <c r="N162" s="8">
        <f t="shared" si="28"/>
        <v>7.9656253084289906E-7</v>
      </c>
      <c r="O162" s="5">
        <f>SUM($N$54:N162)*0.1+$O$30</f>
        <v>-5.9956587342069063E-3</v>
      </c>
      <c r="P162" s="5">
        <f>-SUM(O162:$O$234)</f>
        <v>0.43742593951075837</v>
      </c>
      <c r="Q162" s="8">
        <f t="shared" si="29"/>
        <v>-2.1885375666744911E-6</v>
      </c>
      <c r="R162" s="5">
        <f>SUM($Q$54:Q162)*0.1+$O$8</f>
        <v>4.998807247026163E-2</v>
      </c>
      <c r="S162" s="5">
        <f>-SUM(R162:$R$234)</f>
        <v>-3.6484227823869344</v>
      </c>
      <c r="T162">
        <f t="shared" si="30"/>
        <v>5.0346353521870876E-2</v>
      </c>
      <c r="U162">
        <f t="shared" si="31"/>
        <v>3.6745517075688143</v>
      </c>
      <c r="X162" s="1"/>
    </row>
    <row r="163" spans="2:24" x14ac:dyDescent="0.25">
      <c r="B163">
        <f t="shared" si="32"/>
        <v>10.899999999999977</v>
      </c>
      <c r="C163">
        <f t="shared" si="17"/>
        <v>0</v>
      </c>
      <c r="D163">
        <f t="shared" si="18"/>
        <v>-604.78878374920225</v>
      </c>
      <c r="E163">
        <f t="shared" si="19"/>
        <v>-220.12511530276873</v>
      </c>
      <c r="F163">
        <f t="shared" si="20"/>
        <v>36287.327024952137</v>
      </c>
      <c r="G163">
        <f t="shared" si="21"/>
        <v>-2399.3637568001741</v>
      </c>
      <c r="H163">
        <f t="shared" si="22"/>
        <v>6592.1977428662904</v>
      </c>
      <c r="I163">
        <f t="shared" si="23"/>
        <v>7015.2703097241847</v>
      </c>
      <c r="J163" s="46">
        <f t="shared" si="24"/>
        <v>643.60278070864217</v>
      </c>
      <c r="K163">
        <f t="shared" si="25"/>
        <v>8.9321195753473255</v>
      </c>
      <c r="L163">
        <f t="shared" si="26"/>
        <v>2.0486512787493909E-2</v>
      </c>
      <c r="M163" s="46">
        <f t="shared" si="27"/>
        <v>8.932190056191228</v>
      </c>
      <c r="N163" s="8">
        <f t="shared" si="28"/>
        <v>8.039381098321851E-7</v>
      </c>
      <c r="O163" s="5">
        <f>SUM($N$54:N163)*0.1+$O$30</f>
        <v>-5.9955783403959229E-3</v>
      </c>
      <c r="P163" s="5">
        <f>-SUM(O163:$O$234)</f>
        <v>0.43143028077655149</v>
      </c>
      <c r="Q163" s="8">
        <f t="shared" si="29"/>
        <v>-2.2088018034029584E-6</v>
      </c>
      <c r="R163" s="5">
        <f>SUM($Q$54:Q163)*0.1+$O$8</f>
        <v>4.9987851590081289E-2</v>
      </c>
      <c r="S163" s="5">
        <f>-SUM(R163:$R$234)</f>
        <v>-3.5984347099166727</v>
      </c>
      <c r="T163">
        <f t="shared" si="30"/>
        <v>5.0346124639616671E-2</v>
      </c>
      <c r="U163">
        <f t="shared" si="31"/>
        <v>3.6242053541023336</v>
      </c>
      <c r="X163" s="1"/>
    </row>
    <row r="164" spans="2:24" x14ac:dyDescent="0.25">
      <c r="B164">
        <f t="shared" si="32"/>
        <v>10.999999999999977</v>
      </c>
      <c r="C164">
        <f t="shared" si="17"/>
        <v>0</v>
      </c>
      <c r="D164">
        <f t="shared" si="18"/>
        <v>-604.78878374920225</v>
      </c>
      <c r="E164">
        <f t="shared" si="19"/>
        <v>-220.12511530276873</v>
      </c>
      <c r="F164">
        <f t="shared" si="20"/>
        <v>36287.327024952137</v>
      </c>
      <c r="G164">
        <f t="shared" si="21"/>
        <v>-2421.3762683304508</v>
      </c>
      <c r="H164">
        <f t="shared" si="22"/>
        <v>6652.6766212412113</v>
      </c>
      <c r="I164">
        <f t="shared" si="23"/>
        <v>7079.630587795049</v>
      </c>
      <c r="J164" s="46">
        <f t="shared" si="24"/>
        <v>643.60278070864217</v>
      </c>
      <c r="K164">
        <f t="shared" si="25"/>
        <v>9.0140656264973007</v>
      </c>
      <c r="L164">
        <f t="shared" si="26"/>
        <v>2.0486512787493909E-2</v>
      </c>
      <c r="M164" s="46">
        <f t="shared" si="27"/>
        <v>9.0141354666112452</v>
      </c>
      <c r="N164" s="8">
        <f t="shared" si="28"/>
        <v>8.1131368882147115E-7</v>
      </c>
      <c r="O164" s="5">
        <f>SUM($N$54:N164)*0.1+$O$30</f>
        <v>-5.9954972090270411E-3</v>
      </c>
      <c r="P164" s="5">
        <f>-SUM(O164:$O$234)</f>
        <v>0.42543470243615555</v>
      </c>
      <c r="Q164" s="8">
        <f t="shared" si="29"/>
        <v>-2.2290660401314265E-6</v>
      </c>
      <c r="R164" s="5">
        <f>SUM($Q$54:Q164)*0.1+$O$8</f>
        <v>4.9987628683477274E-2</v>
      </c>
      <c r="S164" s="5">
        <f>-SUM(R164:$R$234)</f>
        <v>-3.5484468583265909</v>
      </c>
      <c r="T164">
        <f t="shared" si="30"/>
        <v>5.0345893657582942E-2</v>
      </c>
      <c r="U164">
        <f t="shared" si="31"/>
        <v>3.5738592295171325</v>
      </c>
      <c r="X164" s="1"/>
    </row>
    <row r="165" spans="2:24" x14ac:dyDescent="0.25">
      <c r="B165">
        <f t="shared" si="32"/>
        <v>11.099999999999977</v>
      </c>
      <c r="C165">
        <f t="shared" si="17"/>
        <v>0</v>
      </c>
      <c r="D165">
        <f t="shared" si="18"/>
        <v>-604.78878374920225</v>
      </c>
      <c r="E165">
        <f t="shared" si="19"/>
        <v>-220.12511530276873</v>
      </c>
      <c r="F165">
        <f t="shared" si="20"/>
        <v>36287.327024952137</v>
      </c>
      <c r="G165">
        <f t="shared" si="21"/>
        <v>-2443.3887798607279</v>
      </c>
      <c r="H165">
        <f t="shared" si="22"/>
        <v>6713.1554996161312</v>
      </c>
      <c r="I165">
        <f t="shared" si="23"/>
        <v>7143.9908658659133</v>
      </c>
      <c r="J165" s="46">
        <f t="shared" si="24"/>
        <v>643.60278070864217</v>
      </c>
      <c r="K165">
        <f t="shared" si="25"/>
        <v>9.0960116776472777</v>
      </c>
      <c r="L165">
        <f t="shared" si="26"/>
        <v>2.0486512787493909E-2</v>
      </c>
      <c r="M165" s="46">
        <f t="shared" si="27"/>
        <v>9.0960808885758162</v>
      </c>
      <c r="N165" s="8">
        <f t="shared" si="28"/>
        <v>8.186892678107573E-7</v>
      </c>
      <c r="O165" s="5">
        <f>SUM($N$54:N165)*0.1+$O$30</f>
        <v>-5.9954153401002601E-3</v>
      </c>
      <c r="P165" s="5">
        <f>-SUM(O165:$O$234)</f>
        <v>0.41943920522712846</v>
      </c>
      <c r="Q165" s="8">
        <f t="shared" si="29"/>
        <v>-2.2493302768598938E-6</v>
      </c>
      <c r="R165" s="5">
        <f>SUM($Q$54:Q165)*0.1+$O$8</f>
        <v>4.9987403750449584E-2</v>
      </c>
      <c r="S165" s="5">
        <f>-SUM(R165:$R$234)</f>
        <v>-3.4984592296431138</v>
      </c>
      <c r="T165">
        <f t="shared" si="30"/>
        <v>5.0345660575771278E-2</v>
      </c>
      <c r="U165">
        <f t="shared" si="31"/>
        <v>3.5235133359129858</v>
      </c>
      <c r="X165" s="1"/>
    </row>
    <row r="166" spans="2:24" x14ac:dyDescent="0.25">
      <c r="B166">
        <f t="shared" si="32"/>
        <v>11.199999999999976</v>
      </c>
      <c r="C166">
        <f t="shared" si="17"/>
        <v>0</v>
      </c>
      <c r="D166">
        <f t="shared" si="18"/>
        <v>-604.78878374920225</v>
      </c>
      <c r="E166">
        <f t="shared" si="19"/>
        <v>-220.12511530276873</v>
      </c>
      <c r="F166">
        <f t="shared" si="20"/>
        <v>36287.327024952137</v>
      </c>
      <c r="G166">
        <f t="shared" si="21"/>
        <v>-2465.4012913910046</v>
      </c>
      <c r="H166">
        <f t="shared" si="22"/>
        <v>6773.6343779910512</v>
      </c>
      <c r="I166">
        <f t="shared" si="23"/>
        <v>7208.3511439367776</v>
      </c>
      <c r="J166" s="46">
        <f t="shared" si="24"/>
        <v>643.60278070864217</v>
      </c>
      <c r="K166">
        <f t="shared" si="25"/>
        <v>9.1779577287972529</v>
      </c>
      <c r="L166">
        <f t="shared" si="26"/>
        <v>2.0486512787493909E-2</v>
      </c>
      <c r="M166" s="46">
        <f t="shared" si="27"/>
        <v>9.1780263217757128</v>
      </c>
      <c r="N166" s="8">
        <f t="shared" si="28"/>
        <v>8.2606484680004335E-7</v>
      </c>
      <c r="O166" s="5">
        <f>SUM($N$54:N166)*0.1+$O$30</f>
        <v>-5.9953327336155797E-3</v>
      </c>
      <c r="P166" s="5">
        <f>-SUM(O166:$O$234)</f>
        <v>0.41344378988702823</v>
      </c>
      <c r="Q166" s="8">
        <f t="shared" si="29"/>
        <v>-2.2695945135883611E-6</v>
      </c>
      <c r="R166" s="5">
        <f>SUM($Q$54:Q166)*0.1+$O$8</f>
        <v>4.9987176790998226E-2</v>
      </c>
      <c r="S166" s="5">
        <f>-SUM(R166:$R$234)</f>
        <v>-3.4484718258926641</v>
      </c>
      <c r="T166">
        <f t="shared" si="30"/>
        <v>5.0345425394183276E-2</v>
      </c>
      <c r="U166">
        <f t="shared" si="31"/>
        <v>3.4731676753896625</v>
      </c>
      <c r="X166" s="1"/>
    </row>
    <row r="167" spans="2:24" x14ac:dyDescent="0.25">
      <c r="B167">
        <f t="shared" si="32"/>
        <v>11.299999999999976</v>
      </c>
      <c r="C167">
        <f t="shared" si="17"/>
        <v>0</v>
      </c>
      <c r="D167">
        <f t="shared" si="18"/>
        <v>-604.78878374920225</v>
      </c>
      <c r="E167">
        <f t="shared" si="19"/>
        <v>-220.12511530276873</v>
      </c>
      <c r="F167">
        <f t="shared" si="20"/>
        <v>36287.327024952137</v>
      </c>
      <c r="G167">
        <f t="shared" si="21"/>
        <v>-2487.4138029212813</v>
      </c>
      <c r="H167">
        <f t="shared" si="22"/>
        <v>6834.1132563659712</v>
      </c>
      <c r="I167">
        <f t="shared" si="23"/>
        <v>7272.7114220076419</v>
      </c>
      <c r="J167" s="46">
        <f t="shared" si="24"/>
        <v>643.60278070864217</v>
      </c>
      <c r="K167">
        <f t="shared" si="25"/>
        <v>9.2599037799472281</v>
      </c>
      <c r="L167">
        <f t="shared" si="26"/>
        <v>2.0486512787493909E-2</v>
      </c>
      <c r="M167" s="46">
        <f t="shared" si="27"/>
        <v>9.2599717659126561</v>
      </c>
      <c r="N167" s="8">
        <f t="shared" si="28"/>
        <v>8.334404257893295E-7</v>
      </c>
      <c r="O167" s="5">
        <f>SUM($N$54:N167)*0.1+$O$30</f>
        <v>-5.9952493895730008E-3</v>
      </c>
      <c r="P167" s="5">
        <f>-SUM(O167:$O$234)</f>
        <v>0.40744845715341266</v>
      </c>
      <c r="Q167" s="8">
        <f t="shared" si="29"/>
        <v>-2.2898587503168288E-6</v>
      </c>
      <c r="R167" s="5">
        <f>SUM($Q$54:Q167)*0.1+$O$8</f>
        <v>4.9986947805123194E-2</v>
      </c>
      <c r="S167" s="5">
        <f>-SUM(R167:$R$234)</f>
        <v>-3.3984846491016665</v>
      </c>
      <c r="T167">
        <f t="shared" si="30"/>
        <v>5.034518811282053E-2</v>
      </c>
      <c r="U167">
        <f t="shared" si="31"/>
        <v>3.4228222500469365</v>
      </c>
      <c r="X167" s="1"/>
    </row>
    <row r="168" spans="2:24" x14ac:dyDescent="0.25">
      <c r="B168">
        <f t="shared" si="32"/>
        <v>11.399999999999975</v>
      </c>
      <c r="C168">
        <f t="shared" si="17"/>
        <v>0</v>
      </c>
      <c r="D168">
        <f t="shared" si="18"/>
        <v>-604.78878374920225</v>
      </c>
      <c r="E168">
        <f t="shared" si="19"/>
        <v>-220.12511530276873</v>
      </c>
      <c r="F168">
        <f t="shared" si="20"/>
        <v>36287.327024952137</v>
      </c>
      <c r="G168">
        <f t="shared" si="21"/>
        <v>-2509.426314451558</v>
      </c>
      <c r="H168">
        <f t="shared" si="22"/>
        <v>6894.5921347408912</v>
      </c>
      <c r="I168">
        <f t="shared" si="23"/>
        <v>7337.0717000785053</v>
      </c>
      <c r="J168" s="46">
        <f t="shared" si="24"/>
        <v>643.60278070864217</v>
      </c>
      <c r="K168">
        <f t="shared" si="25"/>
        <v>9.3418498310972033</v>
      </c>
      <c r="L168">
        <f t="shared" si="26"/>
        <v>2.0486512787493909E-2</v>
      </c>
      <c r="M168" s="46">
        <f t="shared" si="27"/>
        <v>9.3419172206988339</v>
      </c>
      <c r="N168" s="8">
        <f t="shared" si="28"/>
        <v>8.4081600477861555E-7</v>
      </c>
      <c r="O168" s="5">
        <f>SUM($N$54:N168)*0.1+$O$30</f>
        <v>-5.9951653079725227E-3</v>
      </c>
      <c r="P168" s="5">
        <f>-SUM(O168:$O$234)</f>
        <v>0.40145320776383964</v>
      </c>
      <c r="Q168" s="8">
        <f t="shared" si="29"/>
        <v>-2.3101229870452961E-6</v>
      </c>
      <c r="R168" s="5">
        <f>SUM($Q$54:Q168)*0.1+$O$8</f>
        <v>4.9986716792824494E-2</v>
      </c>
      <c r="S168" s="5">
        <f>-SUM(R168:$R$234)</f>
        <v>-3.3484977012965431</v>
      </c>
      <c r="T168">
        <f t="shared" si="30"/>
        <v>5.0344948731684686E-2</v>
      </c>
      <c r="U168">
        <f t="shared" si="31"/>
        <v>3.3724770619845748</v>
      </c>
      <c r="X168" s="1"/>
    </row>
    <row r="169" spans="2:24" x14ac:dyDescent="0.25">
      <c r="B169">
        <f t="shared" si="32"/>
        <v>11.499999999999975</v>
      </c>
      <c r="C169">
        <f t="shared" si="17"/>
        <v>0</v>
      </c>
      <c r="D169">
        <f t="shared" si="18"/>
        <v>-604.78878374920225</v>
      </c>
      <c r="E169">
        <f t="shared" si="19"/>
        <v>-220.12511530276873</v>
      </c>
      <c r="F169">
        <f t="shared" si="20"/>
        <v>36287.327024952137</v>
      </c>
      <c r="G169">
        <f t="shared" si="21"/>
        <v>-2531.4388259818352</v>
      </c>
      <c r="H169">
        <f t="shared" si="22"/>
        <v>6955.0710131158112</v>
      </c>
      <c r="I169">
        <f t="shared" si="23"/>
        <v>7401.4319781493696</v>
      </c>
      <c r="J169" s="46">
        <f t="shared" si="24"/>
        <v>643.60278070864217</v>
      </c>
      <c r="K169">
        <f t="shared" si="25"/>
        <v>9.4237958822471786</v>
      </c>
      <c r="L169">
        <f t="shared" si="26"/>
        <v>2.0486512787493909E-2</v>
      </c>
      <c r="M169" s="46">
        <f t="shared" si="27"/>
        <v>9.4238626858564452</v>
      </c>
      <c r="N169" s="8">
        <f t="shared" si="28"/>
        <v>8.481915837679017E-7</v>
      </c>
      <c r="O169" s="5">
        <f>SUM($N$54:N169)*0.1+$O$30</f>
        <v>-5.9950804888141461E-3</v>
      </c>
      <c r="P169" s="5">
        <f>-SUM(O169:$O$234)</f>
        <v>0.39545804245586713</v>
      </c>
      <c r="Q169" s="8">
        <f t="shared" si="29"/>
        <v>-2.3303872237737638E-6</v>
      </c>
      <c r="R169" s="5">
        <f>SUM($Q$54:Q169)*0.1+$O$8</f>
        <v>4.9986483754102112E-2</v>
      </c>
      <c r="S169" s="5">
        <f>-SUM(R169:$R$234)</f>
        <v>-3.2985109845037188</v>
      </c>
      <c r="T169">
        <f t="shared" si="30"/>
        <v>5.034470725077736E-2</v>
      </c>
      <c r="U169">
        <f t="shared" si="31"/>
        <v>3.3221321133023469</v>
      </c>
      <c r="X169" s="1"/>
    </row>
    <row r="170" spans="2:24" x14ac:dyDescent="0.25">
      <c r="B170">
        <f t="shared" si="32"/>
        <v>11.599999999999975</v>
      </c>
      <c r="C170">
        <f t="shared" si="17"/>
        <v>0</v>
      </c>
      <c r="D170">
        <f t="shared" si="18"/>
        <v>-604.78878374920225</v>
      </c>
      <c r="E170">
        <f t="shared" si="19"/>
        <v>-220.12511530276873</v>
      </c>
      <c r="F170">
        <f t="shared" si="20"/>
        <v>36287.327024952137</v>
      </c>
      <c r="G170">
        <f t="shared" si="21"/>
        <v>-2553.4513375121119</v>
      </c>
      <c r="H170">
        <f t="shared" si="22"/>
        <v>7015.5498914907312</v>
      </c>
      <c r="I170">
        <f t="shared" si="23"/>
        <v>7465.7922562202339</v>
      </c>
      <c r="J170" s="46">
        <f t="shared" si="24"/>
        <v>643.60278070864217</v>
      </c>
      <c r="K170">
        <f t="shared" si="25"/>
        <v>9.5057419333971538</v>
      </c>
      <c r="L170">
        <f t="shared" si="26"/>
        <v>2.0486512787493909E-2</v>
      </c>
      <c r="M170" s="46">
        <f t="shared" si="27"/>
        <v>9.5058081611172671</v>
      </c>
      <c r="N170" s="8">
        <f t="shared" si="28"/>
        <v>8.5556716275718775E-7</v>
      </c>
      <c r="O170" s="5">
        <f>SUM($N$54:N170)*0.1+$O$30</f>
        <v>-5.9949949320978703E-3</v>
      </c>
      <c r="P170" s="5">
        <f>-SUM(O170:$O$234)</f>
        <v>0.38946296196705305</v>
      </c>
      <c r="Q170" s="8">
        <f t="shared" si="29"/>
        <v>-2.3506514605022311E-6</v>
      </c>
      <c r="R170" s="5">
        <f>SUM($Q$54:Q170)*0.1+$O$8</f>
        <v>4.9986248688956063E-2</v>
      </c>
      <c r="S170" s="5">
        <f>-SUM(R170:$R$234)</f>
        <v>-3.2485245007496166</v>
      </c>
      <c r="T170">
        <f t="shared" si="30"/>
        <v>5.0344463670100217E-2</v>
      </c>
      <c r="U170">
        <f t="shared" si="31"/>
        <v>3.2717874061000201</v>
      </c>
      <c r="X170" s="1"/>
    </row>
    <row r="171" spans="2:24" x14ac:dyDescent="0.25">
      <c r="B171">
        <f t="shared" si="32"/>
        <v>11.699999999999974</v>
      </c>
      <c r="C171">
        <f t="shared" si="17"/>
        <v>0</v>
      </c>
      <c r="D171">
        <f t="shared" si="18"/>
        <v>-604.78878374920225</v>
      </c>
      <c r="E171">
        <f t="shared" si="19"/>
        <v>-220.12511530276873</v>
      </c>
      <c r="F171">
        <f t="shared" si="20"/>
        <v>36287.327024952137</v>
      </c>
      <c r="G171">
        <f t="shared" si="21"/>
        <v>-2575.4638490423886</v>
      </c>
      <c r="H171">
        <f t="shared" si="22"/>
        <v>7076.0287698656512</v>
      </c>
      <c r="I171">
        <f t="shared" si="23"/>
        <v>7530.1525342910973</v>
      </c>
      <c r="J171" s="46">
        <f t="shared" si="24"/>
        <v>643.60278070864217</v>
      </c>
      <c r="K171">
        <f t="shared" si="25"/>
        <v>9.587687984547129</v>
      </c>
      <c r="L171">
        <f t="shared" si="26"/>
        <v>2.0486512787493909E-2</v>
      </c>
      <c r="M171" s="46">
        <f t="shared" si="27"/>
        <v>9.5877536462222466</v>
      </c>
      <c r="N171" s="8">
        <f t="shared" si="28"/>
        <v>8.6294274174647379E-7</v>
      </c>
      <c r="O171" s="5">
        <f>SUM($N$54:N171)*0.1+$O$30</f>
        <v>-5.994908637823696E-3</v>
      </c>
      <c r="P171" s="5">
        <f>-SUM(O171:$O$234)</f>
        <v>0.38346796703495517</v>
      </c>
      <c r="Q171" s="8">
        <f t="shared" si="29"/>
        <v>-2.3709156972306989E-6</v>
      </c>
      <c r="R171" s="5">
        <f>SUM($Q$54:Q171)*0.1+$O$8</f>
        <v>4.9986011597386339E-2</v>
      </c>
      <c r="S171" s="5">
        <f>-SUM(R171:$R$234)</f>
        <v>-3.1985382520606604</v>
      </c>
      <c r="T171">
        <f t="shared" si="30"/>
        <v>5.0344217989654924E-2</v>
      </c>
      <c r="U171">
        <f t="shared" si="31"/>
        <v>3.2214429424773594</v>
      </c>
      <c r="X171" s="1"/>
    </row>
    <row r="172" spans="2:24" x14ac:dyDescent="0.25">
      <c r="B172">
        <f t="shared" si="32"/>
        <v>11.799999999999974</v>
      </c>
      <c r="C172">
        <f t="shared" si="17"/>
        <v>0</v>
      </c>
      <c r="D172">
        <f t="shared" si="18"/>
        <v>-604.78878374920225</v>
      </c>
      <c r="E172">
        <f t="shared" si="19"/>
        <v>-220.12511530276873</v>
      </c>
      <c r="F172">
        <f t="shared" si="20"/>
        <v>36287.327024952137</v>
      </c>
      <c r="G172">
        <f t="shared" si="21"/>
        <v>-2597.4763605726653</v>
      </c>
      <c r="H172">
        <f t="shared" si="22"/>
        <v>7136.5076482405711</v>
      </c>
      <c r="I172">
        <f t="shared" si="23"/>
        <v>7594.5128123619606</v>
      </c>
      <c r="J172" s="46">
        <f t="shared" si="24"/>
        <v>643.60278070864217</v>
      </c>
      <c r="K172">
        <f t="shared" si="25"/>
        <v>9.6696340356971042</v>
      </c>
      <c r="L172">
        <f t="shared" si="26"/>
        <v>2.0486512787493909E-2</v>
      </c>
      <c r="M172" s="46">
        <f t="shared" si="27"/>
        <v>9.669699140921109</v>
      </c>
      <c r="N172" s="8">
        <f t="shared" si="28"/>
        <v>8.7031832073575994E-7</v>
      </c>
      <c r="O172" s="5">
        <f>SUM($N$54:N172)*0.1+$O$30</f>
        <v>-5.9948216059916223E-3</v>
      </c>
      <c r="P172" s="5">
        <f>-SUM(O172:$O$234)</f>
        <v>0.37747305839713147</v>
      </c>
      <c r="Q172" s="8">
        <f t="shared" si="29"/>
        <v>-2.3911799339591662E-6</v>
      </c>
      <c r="R172" s="5">
        <f>SUM($Q$54:Q172)*0.1+$O$8</f>
        <v>4.9985772479392947E-2</v>
      </c>
      <c r="S172" s="5">
        <f>-SUM(R172:$R$234)</f>
        <v>-3.1485522404632742</v>
      </c>
      <c r="T172">
        <f t="shared" si="30"/>
        <v>5.0343970209443173E-2</v>
      </c>
      <c r="U172">
        <f t="shared" si="31"/>
        <v>3.1710987245341302</v>
      </c>
      <c r="X172" s="1"/>
    </row>
    <row r="173" spans="2:24" x14ac:dyDescent="0.25">
      <c r="B173">
        <f t="shared" si="32"/>
        <v>11.899999999999974</v>
      </c>
      <c r="C173">
        <f t="shared" si="17"/>
        <v>0</v>
      </c>
      <c r="D173">
        <f t="shared" si="18"/>
        <v>-604.78878374920225</v>
      </c>
      <c r="E173">
        <f t="shared" si="19"/>
        <v>-220.12511530276873</v>
      </c>
      <c r="F173">
        <f t="shared" si="20"/>
        <v>36287.327024952137</v>
      </c>
      <c r="G173">
        <f t="shared" si="21"/>
        <v>-2619.488872102942</v>
      </c>
      <c r="H173">
        <f t="shared" si="22"/>
        <v>7196.9865266154911</v>
      </c>
      <c r="I173">
        <f t="shared" si="23"/>
        <v>7658.8730904328249</v>
      </c>
      <c r="J173" s="46">
        <f t="shared" si="24"/>
        <v>643.60278070864217</v>
      </c>
      <c r="K173">
        <f t="shared" si="25"/>
        <v>9.7515800868470794</v>
      </c>
      <c r="L173">
        <f t="shared" si="26"/>
        <v>2.0486512787493909E-2</v>
      </c>
      <c r="M173" s="46">
        <f t="shared" si="27"/>
        <v>9.7516446449719982</v>
      </c>
      <c r="N173" s="8">
        <f t="shared" si="28"/>
        <v>8.7769389972504599E-7</v>
      </c>
      <c r="O173" s="5">
        <f>SUM($N$54:N173)*0.1+$O$30</f>
        <v>-5.9947338366016494E-3</v>
      </c>
      <c r="P173" s="5">
        <f>-SUM(O173:$O$234)</f>
        <v>0.37147823679113978</v>
      </c>
      <c r="Q173" s="8">
        <f t="shared" si="29"/>
        <v>-2.4114441706876335E-6</v>
      </c>
      <c r="R173" s="5">
        <f>SUM($Q$54:Q173)*0.1+$O$8</f>
        <v>4.998553133497588E-2</v>
      </c>
      <c r="S173" s="5">
        <f>-SUM(R173:$R$234)</f>
        <v>-3.0985664679838814</v>
      </c>
      <c r="T173">
        <f t="shared" si="30"/>
        <v>5.0343720329466636E-2</v>
      </c>
      <c r="U173">
        <f t="shared" si="31"/>
        <v>3.1207547543700964</v>
      </c>
      <c r="X173" s="1"/>
    </row>
    <row r="174" spans="2:24" x14ac:dyDescent="0.25">
      <c r="B174">
        <f t="shared" si="32"/>
        <v>11.999999999999973</v>
      </c>
      <c r="C174">
        <f t="shared" si="17"/>
        <v>0</v>
      </c>
      <c r="D174">
        <f t="shared" si="18"/>
        <v>-604.78878374920225</v>
      </c>
      <c r="E174">
        <f t="shared" si="19"/>
        <v>-220.12511530276873</v>
      </c>
      <c r="F174">
        <f t="shared" si="20"/>
        <v>36287.327024952137</v>
      </c>
      <c r="G174">
        <f t="shared" si="21"/>
        <v>-2641.5013836332191</v>
      </c>
      <c r="H174">
        <f t="shared" si="22"/>
        <v>7257.4654049904111</v>
      </c>
      <c r="I174">
        <f t="shared" si="23"/>
        <v>7723.2333685036892</v>
      </c>
      <c r="J174" s="46">
        <f t="shared" si="24"/>
        <v>643.60278070864217</v>
      </c>
      <c r="K174">
        <f t="shared" si="25"/>
        <v>9.8335261379970547</v>
      </c>
      <c r="L174">
        <f t="shared" si="26"/>
        <v>2.0486512787493909E-2</v>
      </c>
      <c r="M174" s="46">
        <f t="shared" si="27"/>
        <v>9.8335901581411171</v>
      </c>
      <c r="N174" s="8">
        <f t="shared" si="28"/>
        <v>8.8506947871433214E-7</v>
      </c>
      <c r="O174" s="5">
        <f>SUM($N$54:N174)*0.1+$O$30</f>
        <v>-5.9946453296537781E-3</v>
      </c>
      <c r="P174" s="5">
        <f>-SUM(O174:$O$234)</f>
        <v>0.36548350295453813</v>
      </c>
      <c r="Q174" s="8">
        <f t="shared" si="29"/>
        <v>-2.4317084074161012E-6</v>
      </c>
      <c r="R174" s="5">
        <f>SUM($Q$54:Q174)*0.1+$O$8</f>
        <v>4.9985288164135139E-2</v>
      </c>
      <c r="S174" s="5">
        <f>-SUM(R174:$R$234)</f>
        <v>-3.0485809366489054</v>
      </c>
      <c r="T174">
        <f t="shared" si="30"/>
        <v>5.0343468349727041E-2</v>
      </c>
      <c r="U174">
        <f t="shared" si="31"/>
        <v>3.0704110340850193</v>
      </c>
      <c r="X174" s="1"/>
    </row>
    <row r="175" spans="2:24" x14ac:dyDescent="0.25">
      <c r="B175">
        <f t="shared" si="32"/>
        <v>12.099999999999973</v>
      </c>
      <c r="C175">
        <f t="shared" si="17"/>
        <v>0</v>
      </c>
      <c r="D175">
        <f t="shared" si="18"/>
        <v>-604.78878374920225</v>
      </c>
      <c r="E175">
        <f t="shared" si="19"/>
        <v>-220.12511530276873</v>
      </c>
      <c r="F175">
        <f t="shared" si="20"/>
        <v>36287.327024952137</v>
      </c>
      <c r="G175">
        <f t="shared" si="21"/>
        <v>-2663.5138951634958</v>
      </c>
      <c r="H175">
        <f t="shared" si="22"/>
        <v>7317.9442833653311</v>
      </c>
      <c r="I175">
        <f t="shared" si="23"/>
        <v>7787.5936465745535</v>
      </c>
      <c r="J175" s="46">
        <f t="shared" si="24"/>
        <v>643.60278070864217</v>
      </c>
      <c r="K175">
        <f t="shared" si="25"/>
        <v>9.9154721891470317</v>
      </c>
      <c r="L175">
        <f t="shared" si="26"/>
        <v>2.0486512787493909E-2</v>
      </c>
      <c r="M175" s="46">
        <f t="shared" si="27"/>
        <v>9.9155356802023977</v>
      </c>
      <c r="N175" s="8">
        <f t="shared" si="28"/>
        <v>8.9244505770361819E-7</v>
      </c>
      <c r="O175" s="5">
        <f>SUM($N$54:N175)*0.1+$O$30</f>
        <v>-5.9945560851480083E-3</v>
      </c>
      <c r="P175" s="5">
        <f>-SUM(O175:$O$234)</f>
        <v>0.35948885762488436</v>
      </c>
      <c r="Q175" s="8">
        <f t="shared" si="29"/>
        <v>-2.4519726441445685E-6</v>
      </c>
      <c r="R175" s="5">
        <f>SUM($Q$54:Q175)*0.1+$O$8</f>
        <v>4.9985042966870723E-2</v>
      </c>
      <c r="S175" s="5">
        <f>-SUM(R175:$R$234)</f>
        <v>-2.9985956484847702</v>
      </c>
      <c r="T175">
        <f t="shared" si="30"/>
        <v>5.0343214270226103E-2</v>
      </c>
      <c r="U175">
        <f t="shared" si="31"/>
        <v>3.0200675657786604</v>
      </c>
      <c r="X175" s="1"/>
    </row>
    <row r="176" spans="2:24" x14ac:dyDescent="0.25">
      <c r="B176">
        <f t="shared" si="32"/>
        <v>12.199999999999973</v>
      </c>
      <c r="C176">
        <f t="shared" si="17"/>
        <v>0</v>
      </c>
      <c r="D176">
        <f t="shared" si="18"/>
        <v>-604.78878374920225</v>
      </c>
      <c r="E176">
        <f t="shared" si="19"/>
        <v>-220.12511530276873</v>
      </c>
      <c r="F176">
        <f t="shared" si="20"/>
        <v>36287.327024952137</v>
      </c>
      <c r="G176">
        <f t="shared" si="21"/>
        <v>-2685.5264066937725</v>
      </c>
      <c r="H176">
        <f t="shared" si="22"/>
        <v>7378.4231617402511</v>
      </c>
      <c r="I176">
        <f t="shared" si="23"/>
        <v>7851.9539246454169</v>
      </c>
      <c r="J176" s="46">
        <f t="shared" si="24"/>
        <v>643.60278070864217</v>
      </c>
      <c r="K176">
        <f t="shared" si="25"/>
        <v>9.9974182402970051</v>
      </c>
      <c r="L176">
        <f t="shared" si="26"/>
        <v>2.0486512787493909E-2</v>
      </c>
      <c r="M176" s="46">
        <f t="shared" si="27"/>
        <v>9.9974812109371758</v>
      </c>
      <c r="N176" s="8">
        <f t="shared" si="28"/>
        <v>8.9982063669290424E-7</v>
      </c>
      <c r="O176" s="5">
        <f>SUM($N$54:N176)*0.1+$O$30</f>
        <v>-5.9944661030843392E-3</v>
      </c>
      <c r="P176" s="5">
        <f>-SUM(O176:$O$234)</f>
        <v>0.35349430153973638</v>
      </c>
      <c r="Q176" s="8">
        <f t="shared" si="29"/>
        <v>-2.4722368808730362E-6</v>
      </c>
      <c r="R176" s="5">
        <f>SUM($Q$54:Q176)*0.1+$O$8</f>
        <v>4.9984795743182632E-2</v>
      </c>
      <c r="S176" s="5">
        <f>-SUM(R176:$R$234)</f>
        <v>-2.9486106055178993</v>
      </c>
      <c r="T176">
        <f t="shared" si="30"/>
        <v>5.0342958090965576E-2</v>
      </c>
      <c r="U176">
        <f t="shared" si="31"/>
        <v>2.9697243515507799</v>
      </c>
      <c r="X176" s="1"/>
    </row>
    <row r="177" spans="2:24" x14ac:dyDescent="0.25">
      <c r="B177">
        <f t="shared" si="32"/>
        <v>12.299999999999972</v>
      </c>
      <c r="C177">
        <f t="shared" si="17"/>
        <v>0</v>
      </c>
      <c r="D177">
        <f t="shared" si="18"/>
        <v>-604.78878374920225</v>
      </c>
      <c r="E177">
        <f t="shared" si="19"/>
        <v>-220.12511530276873</v>
      </c>
      <c r="F177">
        <f t="shared" si="20"/>
        <v>36287.327024952137</v>
      </c>
      <c r="G177">
        <f t="shared" si="21"/>
        <v>-2707.5389182240492</v>
      </c>
      <c r="H177">
        <f t="shared" si="22"/>
        <v>7438.9020401151711</v>
      </c>
      <c r="I177">
        <f t="shared" si="23"/>
        <v>7916.3142027162803</v>
      </c>
      <c r="J177" s="46">
        <f t="shared" si="24"/>
        <v>643.60278070864217</v>
      </c>
      <c r="K177">
        <f t="shared" si="25"/>
        <v>10.07936429144698</v>
      </c>
      <c r="L177">
        <f t="shared" si="26"/>
        <v>2.0486512787493909E-2</v>
      </c>
      <c r="M177" s="46">
        <f t="shared" si="27"/>
        <v>10.079426750133912</v>
      </c>
      <c r="N177" s="8">
        <f t="shared" si="28"/>
        <v>9.0719621568219028E-7</v>
      </c>
      <c r="O177" s="5">
        <f>SUM($N$54:N177)*0.1+$O$30</f>
        <v>-5.9943753834627708E-3</v>
      </c>
      <c r="P177" s="5">
        <f>-SUM(O177:$O$234)</f>
        <v>0.34749983543665203</v>
      </c>
      <c r="Q177" s="8">
        <f t="shared" si="29"/>
        <v>-2.4925011176015035E-6</v>
      </c>
      <c r="R177" s="5">
        <f>SUM($Q$54:Q177)*0.1+$O$8</f>
        <v>4.9984546493070874E-2</v>
      </c>
      <c r="S177" s="5">
        <f>-SUM(R177:$R$234)</f>
        <v>-2.8986258097747166</v>
      </c>
      <c r="T177">
        <f t="shared" si="30"/>
        <v>5.0342699811947195E-2</v>
      </c>
      <c r="U177">
        <f t="shared" si="31"/>
        <v>2.9193813935011357</v>
      </c>
      <c r="X177" s="1"/>
    </row>
    <row r="178" spans="2:24" x14ac:dyDescent="0.25">
      <c r="B178">
        <f t="shared" si="32"/>
        <v>12.399999999999972</v>
      </c>
      <c r="C178">
        <f t="shared" si="17"/>
        <v>0</v>
      </c>
      <c r="D178">
        <f t="shared" si="18"/>
        <v>-604.78878374920225</v>
      </c>
      <c r="E178">
        <f t="shared" si="19"/>
        <v>-220.12511530276873</v>
      </c>
      <c r="F178">
        <f t="shared" si="20"/>
        <v>36287.327024952137</v>
      </c>
      <c r="G178">
        <f t="shared" si="21"/>
        <v>-2729.5514297543259</v>
      </c>
      <c r="H178">
        <f t="shared" si="22"/>
        <v>7499.3809184900911</v>
      </c>
      <c r="I178">
        <f t="shared" si="23"/>
        <v>7980.6744807871446</v>
      </c>
      <c r="J178" s="46">
        <f t="shared" si="24"/>
        <v>643.60278070864217</v>
      </c>
      <c r="K178">
        <f t="shared" si="25"/>
        <v>10.161310342596956</v>
      </c>
      <c r="L178">
        <f t="shared" si="26"/>
        <v>2.0486512787493909E-2</v>
      </c>
      <c r="M178" s="46">
        <f t="shared" si="27"/>
        <v>10.161372297587882</v>
      </c>
      <c r="N178" s="8">
        <f t="shared" si="28"/>
        <v>9.1457179467147643E-7</v>
      </c>
      <c r="O178" s="5">
        <f>SUM($N$54:N178)*0.1+$O$30</f>
        <v>-5.9942839262833031E-3</v>
      </c>
      <c r="P178" s="5">
        <f>-SUM(O178:$O$234)</f>
        <v>0.34150546005318932</v>
      </c>
      <c r="Q178" s="8">
        <f t="shared" si="29"/>
        <v>-2.5127653543299708E-6</v>
      </c>
      <c r="R178" s="5">
        <f>SUM($Q$54:Q178)*0.1+$O$8</f>
        <v>4.998429521653544E-2</v>
      </c>
      <c r="S178" s="5">
        <f>-SUM(R178:$R$234)</f>
        <v>-2.8486412632816451</v>
      </c>
      <c r="T178">
        <f t="shared" si="30"/>
        <v>5.0342439433172743E-2</v>
      </c>
      <c r="U178">
        <f t="shared" si="31"/>
        <v>2.8690386937294847</v>
      </c>
      <c r="X178" s="1"/>
    </row>
    <row r="179" spans="2:24" x14ac:dyDescent="0.25">
      <c r="B179">
        <f t="shared" si="32"/>
        <v>12.499999999999972</v>
      </c>
      <c r="C179">
        <f t="shared" si="17"/>
        <v>0</v>
      </c>
      <c r="D179">
        <f t="shared" si="18"/>
        <v>-604.78878374920225</v>
      </c>
      <c r="E179">
        <f t="shared" si="19"/>
        <v>-220.12511530276873</v>
      </c>
      <c r="F179">
        <f t="shared" si="20"/>
        <v>36287.327024952137</v>
      </c>
      <c r="G179">
        <f t="shared" si="21"/>
        <v>-2751.5639412846031</v>
      </c>
      <c r="H179">
        <f t="shared" si="22"/>
        <v>7559.859796865011</v>
      </c>
      <c r="I179">
        <f t="shared" si="23"/>
        <v>8045.0347588580089</v>
      </c>
      <c r="J179" s="46">
        <f t="shared" si="24"/>
        <v>643.60278070864217</v>
      </c>
      <c r="K179">
        <f t="shared" si="25"/>
        <v>10.243256393746931</v>
      </c>
      <c r="L179">
        <f t="shared" si="26"/>
        <v>2.0486512787493909E-2</v>
      </c>
      <c r="M179" s="46">
        <f t="shared" si="27"/>
        <v>10.243317853100915</v>
      </c>
      <c r="N179" s="8">
        <f t="shared" si="28"/>
        <v>9.2194737366076259E-7</v>
      </c>
      <c r="O179" s="5">
        <f>SUM($N$54:N179)*0.1+$O$30</f>
        <v>-5.994191731545937E-3</v>
      </c>
      <c r="P179" s="5">
        <f>-SUM(O179:$O$234)</f>
        <v>0.33551117612690601</v>
      </c>
      <c r="Q179" s="8">
        <f t="shared" si="29"/>
        <v>-2.5330295910584385E-6</v>
      </c>
      <c r="R179" s="5">
        <f>SUM($Q$54:Q179)*0.1+$O$8</f>
        <v>4.9984041913576333E-2</v>
      </c>
      <c r="S179" s="5">
        <f>-SUM(R179:$R$234)</f>
        <v>-2.7986569680651101</v>
      </c>
      <c r="T179">
        <f t="shared" si="30"/>
        <v>5.0342176954643998E-2</v>
      </c>
      <c r="U179">
        <f t="shared" si="31"/>
        <v>2.8186962543355847</v>
      </c>
      <c r="X179" s="1"/>
    </row>
    <row r="180" spans="2:24" x14ac:dyDescent="0.25">
      <c r="B180">
        <f t="shared" si="32"/>
        <v>12.599999999999971</v>
      </c>
      <c r="C180">
        <f t="shared" si="17"/>
        <v>0</v>
      </c>
      <c r="D180">
        <f t="shared" si="18"/>
        <v>-604.78878374920225</v>
      </c>
      <c r="E180">
        <f t="shared" si="19"/>
        <v>-220.12511530276873</v>
      </c>
      <c r="F180">
        <f t="shared" si="20"/>
        <v>36287.327024952137</v>
      </c>
      <c r="G180">
        <f t="shared" si="21"/>
        <v>-2773.5764528148798</v>
      </c>
      <c r="H180">
        <f t="shared" si="22"/>
        <v>7620.338675239931</v>
      </c>
      <c r="I180">
        <f t="shared" si="23"/>
        <v>8109.3950369288732</v>
      </c>
      <c r="J180" s="46">
        <f t="shared" si="24"/>
        <v>643.60278070864217</v>
      </c>
      <c r="K180">
        <f t="shared" si="25"/>
        <v>10.325202444896908</v>
      </c>
      <c r="L180">
        <f t="shared" si="26"/>
        <v>2.0486512787493909E-2</v>
      </c>
      <c r="M180" s="46">
        <f t="shared" si="27"/>
        <v>10.325263416481134</v>
      </c>
      <c r="N180" s="8">
        <f t="shared" si="28"/>
        <v>9.2932295265004863E-7</v>
      </c>
      <c r="O180" s="5">
        <f>SUM($N$54:N180)*0.1+$O$30</f>
        <v>-5.9940987992506724E-3</v>
      </c>
      <c r="P180" s="5">
        <f>-SUM(O180:$O$234)</f>
        <v>0.32951698439536009</v>
      </c>
      <c r="Q180" s="8">
        <f t="shared" si="29"/>
        <v>-2.5532938277869058E-6</v>
      </c>
      <c r="R180" s="5">
        <f>SUM($Q$54:Q180)*0.1+$O$8</f>
        <v>4.9983786584193557E-2</v>
      </c>
      <c r="S180" s="5">
        <f>-SUM(R180:$R$234)</f>
        <v>-2.7486729261515341</v>
      </c>
      <c r="T180">
        <f t="shared" si="30"/>
        <v>5.0341912376362763E-2</v>
      </c>
      <c r="U180">
        <f t="shared" si="31"/>
        <v>2.7683540774191888</v>
      </c>
      <c r="X180" s="1"/>
    </row>
    <row r="181" spans="2:24" x14ac:dyDescent="0.25">
      <c r="B181">
        <f t="shared" si="32"/>
        <v>12.699999999999971</v>
      </c>
      <c r="C181">
        <f t="shared" si="17"/>
        <v>0</v>
      </c>
      <c r="D181">
        <f t="shared" si="18"/>
        <v>-604.78878374920225</v>
      </c>
      <c r="E181">
        <f t="shared" si="19"/>
        <v>-220.12511530276873</v>
      </c>
      <c r="F181">
        <f t="shared" si="20"/>
        <v>36287.327024952137</v>
      </c>
      <c r="G181">
        <f t="shared" si="21"/>
        <v>-2795.5889643451565</v>
      </c>
      <c r="H181">
        <f t="shared" si="22"/>
        <v>7680.817553614851</v>
      </c>
      <c r="I181">
        <f t="shared" si="23"/>
        <v>8173.7553149997366</v>
      </c>
      <c r="J181" s="46">
        <f t="shared" si="24"/>
        <v>643.60278070864217</v>
      </c>
      <c r="K181">
        <f t="shared" si="25"/>
        <v>10.407148496046881</v>
      </c>
      <c r="L181">
        <f t="shared" si="26"/>
        <v>2.0486512787493909E-2</v>
      </c>
      <c r="M181" s="46">
        <f t="shared" si="27"/>
        <v>10.407208987542695</v>
      </c>
      <c r="N181" s="8">
        <f t="shared" si="28"/>
        <v>9.3669853163933468E-7</v>
      </c>
      <c r="O181" s="5">
        <f>SUM($N$54:N181)*0.1+$O$30</f>
        <v>-5.9940051293975085E-3</v>
      </c>
      <c r="P181" s="5">
        <f>-SUM(O181:$O$234)</f>
        <v>0.32352288559610937</v>
      </c>
      <c r="Q181" s="8">
        <f t="shared" si="29"/>
        <v>-2.5735580645153735E-6</v>
      </c>
      <c r="R181" s="5">
        <f>SUM($Q$54:Q181)*0.1+$O$8</f>
        <v>4.9983529228387107E-2</v>
      </c>
      <c r="S181" s="5">
        <f>-SUM(R181:$R$234)</f>
        <v>-2.6986891395673407</v>
      </c>
      <c r="T181">
        <f t="shared" si="30"/>
        <v>5.0341645698330835E-2</v>
      </c>
      <c r="U181">
        <f t="shared" si="31"/>
        <v>2.7180121650800513</v>
      </c>
      <c r="X181" s="1"/>
    </row>
    <row r="182" spans="2:24" x14ac:dyDescent="0.25">
      <c r="B182">
        <f t="shared" si="32"/>
        <v>12.799999999999971</v>
      </c>
      <c r="C182">
        <f t="shared" si="17"/>
        <v>0</v>
      </c>
      <c r="D182">
        <f t="shared" si="18"/>
        <v>-604.78878374920225</v>
      </c>
      <c r="E182">
        <f t="shared" si="19"/>
        <v>-220.12511530276873</v>
      </c>
      <c r="F182">
        <f t="shared" si="20"/>
        <v>36287.327024952137</v>
      </c>
      <c r="G182">
        <f t="shared" si="21"/>
        <v>-2817.6014758754332</v>
      </c>
      <c r="H182">
        <f t="shared" si="22"/>
        <v>7741.296431989771</v>
      </c>
      <c r="I182">
        <f t="shared" si="23"/>
        <v>8238.1155930706009</v>
      </c>
      <c r="J182" s="46">
        <f t="shared" si="24"/>
        <v>643.60278070864217</v>
      </c>
      <c r="K182">
        <f t="shared" si="25"/>
        <v>10.489094547196858</v>
      </c>
      <c r="L182">
        <f t="shared" si="26"/>
        <v>2.0486512787493909E-2</v>
      </c>
      <c r="M182" s="46">
        <f t="shared" si="27"/>
        <v>10.489154566105576</v>
      </c>
      <c r="N182" s="8">
        <f t="shared" si="28"/>
        <v>9.4407411062862073E-7</v>
      </c>
      <c r="O182" s="5">
        <f>SUM($N$54:N182)*0.1+$O$30</f>
        <v>-5.9939107219864453E-3</v>
      </c>
      <c r="P182" s="5">
        <f>-SUM(O182:$O$234)</f>
        <v>0.3175288804667119</v>
      </c>
      <c r="Q182" s="8">
        <f t="shared" si="29"/>
        <v>-2.5938223012438408E-6</v>
      </c>
      <c r="R182" s="5">
        <f>SUM($Q$54:Q182)*0.1+$O$8</f>
        <v>4.9983269846156982E-2</v>
      </c>
      <c r="S182" s="5">
        <f>-SUM(R182:$R$234)</f>
        <v>-2.6487056103389537</v>
      </c>
      <c r="T182">
        <f t="shared" si="30"/>
        <v>5.034137692055006E-2</v>
      </c>
      <c r="U182">
        <f t="shared" si="31"/>
        <v>2.6676705194179235</v>
      </c>
      <c r="X182" s="1"/>
    </row>
    <row r="183" spans="2:24" x14ac:dyDescent="0.25">
      <c r="B183">
        <f t="shared" si="32"/>
        <v>12.89999999999997</v>
      </c>
      <c r="C183">
        <f t="shared" ref="C183:C246" si="33">IF(B183&lt;$B$41,0,IF(AND($B$41&lt;=B183,B183&lt;$B$41+$G$8),$B$15,$B$15+$B$12))</f>
        <v>0</v>
      </c>
      <c r="D183">
        <f t="shared" ref="D183:D246" si="34">IF(B183&lt;$B$41,$B$13,IF(AND($B$41&lt;=B183,B183&lt;$B$41+$G$8),$B$13+$B$16,$B$13+$B$16+$B$10))</f>
        <v>-604.78878374920225</v>
      </c>
      <c r="E183">
        <f t="shared" ref="E183:E246" si="35">IF(B183&lt;$B$41,$B$14,IF(AND($B$41&lt;=B183,B183&lt;$B$41+$G$8),$B$14+$B$17,$B$14+$B$17+$B$11))</f>
        <v>-220.12511530276873</v>
      </c>
      <c r="F183">
        <f t="shared" ref="F183:F246" si="36">IF(B183&lt;$B$41,-$G$6*$B$13,IF(AND($B$41&lt;=B183,B183&lt;$B$41+$G$8),-$G$6*$B$13,-$G$6*$B$13-$G$5*$B$10))</f>
        <v>36287.327024952137</v>
      </c>
      <c r="G183">
        <f t="shared" ref="G183:G246" si="37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38">IF(B183&lt;$B$41,-$B$13*B183,IF(AND($B$41&lt;=B183,B183&lt;=$B$41+$G$8),-$B$13*B183+(-B183+B170)*B145,-$B$13*B183+(-B183+$B$41)*$B$16+(-B183+$B$41+$G$8)*$B$10))</f>
        <v>7801.775310364691</v>
      </c>
      <c r="I183">
        <f t="shared" ref="I183:I246" si="39">SQRT(SUMSQ(H183,G183))</f>
        <v>8302.4758711414652</v>
      </c>
      <c r="J183" s="46">
        <f t="shared" ref="J183:J246" si="40">SQRT(SUMSQ(D183:E183))</f>
        <v>643.60278070864217</v>
      </c>
      <c r="K183">
        <f t="shared" ref="K183:K246" si="41">32*I183/(PI()*$G$13^3)</f>
        <v>10.571040598346833</v>
      </c>
      <c r="L183">
        <f t="shared" ref="L183:L246" si="42">16*J183/(PI()*$G$13^4)</f>
        <v>2.0486512787493909E-2</v>
      </c>
      <c r="M183" s="46">
        <f t="shared" ref="M183:M246" si="43">SQRT(K183^2+3*L183^2)</f>
        <v>10.571100151995324</v>
      </c>
      <c r="N183" s="8">
        <f t="shared" ref="N183:N246" si="44">-G183/($G$15*$B$42)</f>
        <v>9.5144968961790698E-7</v>
      </c>
      <c r="O183" s="5">
        <f>SUM($N$54:N183)*0.1+$O$30</f>
        <v>-5.9938155770174837E-3</v>
      </c>
      <c r="P183" s="5">
        <f>-SUM(O183:$O$234)</f>
        <v>0.31153496974472539</v>
      </c>
      <c r="Q183" s="8">
        <f t="shared" ref="Q183:Q246" si="45">-H183/($B$42*$G$15)</f>
        <v>-2.6140865379723081E-6</v>
      </c>
      <c r="R183" s="5">
        <f>SUM($Q$54:Q183)*0.1+$O$8</f>
        <v>4.9983008437503182E-2</v>
      </c>
      <c r="S183" s="5">
        <f>-SUM(R183:$R$234)</f>
        <v>-2.598722340492797</v>
      </c>
      <c r="T183">
        <f t="shared" ref="T183:T246" si="46">SQRT(SUMSQ(O183,R183))</f>
        <v>5.0341106043022256E-2</v>
      </c>
      <c r="U183">
        <f t="shared" ref="U183:U246" si="47">SQRT(S183^2+P183^2)</f>
        <v>2.6173291425325567</v>
      </c>
      <c r="X183" s="1"/>
    </row>
    <row r="184" spans="2:24" x14ac:dyDescent="0.25">
      <c r="B184">
        <f t="shared" ref="B184:B247" si="48">B183+0.1</f>
        <v>12.99999999999997</v>
      </c>
      <c r="C184">
        <f t="shared" si="33"/>
        <v>0</v>
      </c>
      <c r="D184">
        <f t="shared" si="34"/>
        <v>-604.78878374920225</v>
      </c>
      <c r="E184">
        <f t="shared" si="35"/>
        <v>-220.12511530276873</v>
      </c>
      <c r="F184">
        <f t="shared" si="36"/>
        <v>36287.327024952137</v>
      </c>
      <c r="G184">
        <f t="shared" si="37"/>
        <v>-2861.626498935987</v>
      </c>
      <c r="H184">
        <f t="shared" si="38"/>
        <v>7862.254188739611</v>
      </c>
      <c r="I184">
        <f t="shared" si="39"/>
        <v>8366.8361492123295</v>
      </c>
      <c r="J184" s="46">
        <f t="shared" si="40"/>
        <v>643.60278070864217</v>
      </c>
      <c r="K184">
        <f t="shared" si="41"/>
        <v>10.652986649496809</v>
      </c>
      <c r="L184">
        <f t="shared" si="42"/>
        <v>2.0486512787493909E-2</v>
      </c>
      <c r="M184" s="46">
        <f t="shared" si="43"/>
        <v>10.653045745042862</v>
      </c>
      <c r="N184" s="8">
        <f t="shared" si="44"/>
        <v>9.5882526860719303E-7</v>
      </c>
      <c r="O184" s="5">
        <f>SUM($N$54:N184)*0.1+$O$30</f>
        <v>-5.9937196944906228E-3</v>
      </c>
      <c r="P184" s="5">
        <f>-SUM(O184:$O$234)</f>
        <v>0.30554115416770794</v>
      </c>
      <c r="Q184" s="8">
        <f t="shared" si="45"/>
        <v>-2.6343507747007759E-6</v>
      </c>
      <c r="R184" s="5">
        <f>SUM($Q$54:Q184)*0.1+$O$8</f>
        <v>4.9982745002425714E-2</v>
      </c>
      <c r="S184" s="5">
        <f>-SUM(R184:$R$234)</f>
        <v>-2.5487393320552933</v>
      </c>
      <c r="T184">
        <f t="shared" si="46"/>
        <v>5.0340833065749296E-2</v>
      </c>
      <c r="U184">
        <f t="shared" si="47"/>
        <v>2.5669880365236994</v>
      </c>
      <c r="X184" s="1"/>
    </row>
    <row r="185" spans="2:24" x14ac:dyDescent="0.25">
      <c r="B185">
        <f t="shared" si="48"/>
        <v>13.099999999999969</v>
      </c>
      <c r="C185">
        <f t="shared" si="33"/>
        <v>0</v>
      </c>
      <c r="D185">
        <f t="shared" si="34"/>
        <v>-604.78878374920225</v>
      </c>
      <c r="E185">
        <f t="shared" si="35"/>
        <v>-220.12511530276873</v>
      </c>
      <c r="F185">
        <f t="shared" si="36"/>
        <v>36287.327024952137</v>
      </c>
      <c r="G185">
        <f t="shared" si="37"/>
        <v>-2883.6390104662637</v>
      </c>
      <c r="H185">
        <f t="shared" si="38"/>
        <v>7922.733067114531</v>
      </c>
      <c r="I185">
        <f t="shared" si="39"/>
        <v>8431.196427283192</v>
      </c>
      <c r="J185" s="46">
        <f t="shared" si="40"/>
        <v>643.60278070864217</v>
      </c>
      <c r="K185">
        <f t="shared" si="41"/>
        <v>10.734932700646782</v>
      </c>
      <c r="L185">
        <f t="shared" si="42"/>
        <v>2.0486512787493909E-2</v>
      </c>
      <c r="M185" s="46">
        <f t="shared" si="43"/>
        <v>10.734991345084271</v>
      </c>
      <c r="N185" s="8">
        <f t="shared" si="44"/>
        <v>9.6620084759647908E-7</v>
      </c>
      <c r="O185" s="5">
        <f>SUM($N$54:N185)*0.1+$O$30</f>
        <v>-5.9936230744058634E-3</v>
      </c>
      <c r="P185" s="5">
        <f>-SUM(O185:$O$234)</f>
        <v>0.2995474344732173</v>
      </c>
      <c r="Q185" s="8">
        <f t="shared" si="45"/>
        <v>-2.6546150114292431E-6</v>
      </c>
      <c r="R185" s="5">
        <f>SUM($Q$54:Q185)*0.1+$O$8</f>
        <v>4.9982479540924572E-2</v>
      </c>
      <c r="S185" s="5">
        <f>-SUM(R185:$R$234)</f>
        <v>-2.4987565870528679</v>
      </c>
      <c r="T185">
        <f t="shared" si="46"/>
        <v>5.0340557988733041E-2</v>
      </c>
      <c r="U185">
        <f t="shared" si="47"/>
        <v>2.5166472034911016</v>
      </c>
      <c r="X185" s="1"/>
    </row>
    <row r="186" spans="2:24" x14ac:dyDescent="0.25">
      <c r="B186">
        <f t="shared" si="48"/>
        <v>13.199999999999969</v>
      </c>
      <c r="C186">
        <f t="shared" si="33"/>
        <v>0</v>
      </c>
      <c r="D186">
        <f t="shared" si="34"/>
        <v>-604.78878374920225</v>
      </c>
      <c r="E186">
        <f t="shared" si="35"/>
        <v>-220.12511530276873</v>
      </c>
      <c r="F186">
        <f t="shared" si="36"/>
        <v>36287.327024952137</v>
      </c>
      <c r="G186">
        <f t="shared" si="37"/>
        <v>-2905.6515219965404</v>
      </c>
      <c r="H186">
        <f t="shared" si="38"/>
        <v>7983.211945489451</v>
      </c>
      <c r="I186">
        <f t="shared" si="39"/>
        <v>8495.5567053540562</v>
      </c>
      <c r="J186" s="46">
        <f t="shared" si="40"/>
        <v>643.60278070864217</v>
      </c>
      <c r="K186">
        <f t="shared" si="41"/>
        <v>10.816878751796759</v>
      </c>
      <c r="L186">
        <f t="shared" si="42"/>
        <v>2.0486512787493909E-2</v>
      </c>
      <c r="M186" s="46">
        <f t="shared" si="43"/>
        <v>10.816936951960605</v>
      </c>
      <c r="N186" s="8">
        <f t="shared" si="44"/>
        <v>9.7357642658576512E-7</v>
      </c>
      <c r="O186" s="5">
        <f>SUM($N$54:N186)*0.1+$O$30</f>
        <v>-5.9935257167632048E-3</v>
      </c>
      <c r="P186" s="5">
        <f>-SUM(O186:$O$234)</f>
        <v>0.29355381139881148</v>
      </c>
      <c r="Q186" s="8">
        <f t="shared" si="45"/>
        <v>-2.6748792481577109E-6</v>
      </c>
      <c r="R186" s="5">
        <f>SUM($Q$54:Q186)*0.1+$O$8</f>
        <v>4.9982212052999755E-2</v>
      </c>
      <c r="S186" s="5">
        <f>-SUM(R186:$R$234)</f>
        <v>-2.4487741075119431</v>
      </c>
      <c r="T186">
        <f t="shared" si="46"/>
        <v>5.034028081197537E-2</v>
      </c>
      <c r="U186">
        <f t="shared" si="47"/>
        <v>2.4663066455345088</v>
      </c>
      <c r="X186" s="1"/>
    </row>
    <row r="187" spans="2:24" x14ac:dyDescent="0.25">
      <c r="B187">
        <f t="shared" si="48"/>
        <v>13.299999999999969</v>
      </c>
      <c r="C187">
        <f t="shared" si="33"/>
        <v>0</v>
      </c>
      <c r="D187">
        <f t="shared" si="34"/>
        <v>-604.78878374920225</v>
      </c>
      <c r="E187">
        <f t="shared" si="35"/>
        <v>-220.12511530276873</v>
      </c>
      <c r="F187">
        <f t="shared" si="36"/>
        <v>36287.327024952137</v>
      </c>
      <c r="G187">
        <f t="shared" si="37"/>
        <v>-2927.6640335268171</v>
      </c>
      <c r="H187">
        <f t="shared" si="38"/>
        <v>8043.6908238643709</v>
      </c>
      <c r="I187">
        <f t="shared" si="39"/>
        <v>8559.9169834249205</v>
      </c>
      <c r="J187" s="46">
        <f t="shared" si="40"/>
        <v>643.60278070864217</v>
      </c>
      <c r="K187">
        <f t="shared" si="41"/>
        <v>10.898824802946734</v>
      </c>
      <c r="L187">
        <f t="shared" si="42"/>
        <v>2.0486512787493909E-2</v>
      </c>
      <c r="M187" s="46">
        <f t="shared" si="43"/>
        <v>10.898882565517692</v>
      </c>
      <c r="N187" s="8">
        <f t="shared" si="44"/>
        <v>9.8095200557505117E-7</v>
      </c>
      <c r="O187" s="5">
        <f>SUM($N$54:N187)*0.1+$O$30</f>
        <v>-5.9934276215626477E-3</v>
      </c>
      <c r="P187" s="5">
        <f>-SUM(O187:$O$234)</f>
        <v>0.28756028568204828</v>
      </c>
      <c r="Q187" s="8">
        <f t="shared" si="45"/>
        <v>-2.6951434848861782E-6</v>
      </c>
      <c r="R187" s="5">
        <f>SUM($Q$54:Q187)*0.1+$O$8</f>
        <v>4.9981942538651264E-2</v>
      </c>
      <c r="S187" s="5">
        <f>-SUM(R187:$R$234)</f>
        <v>-2.3987918954589431</v>
      </c>
      <c r="T187">
        <f t="shared" si="46"/>
        <v>5.0340001535478199E-2</v>
      </c>
      <c r="U187">
        <f t="shared" si="47"/>
        <v>2.4159663647536673</v>
      </c>
      <c r="X187" s="1"/>
    </row>
    <row r="188" spans="2:24" x14ac:dyDescent="0.25">
      <c r="B188">
        <f t="shared" si="48"/>
        <v>13.399999999999968</v>
      </c>
      <c r="C188">
        <f t="shared" si="33"/>
        <v>0</v>
      </c>
      <c r="D188">
        <f t="shared" si="34"/>
        <v>-604.78878374920225</v>
      </c>
      <c r="E188">
        <f t="shared" si="35"/>
        <v>-220.12511530276873</v>
      </c>
      <c r="F188">
        <f t="shared" si="36"/>
        <v>36287.327024952137</v>
      </c>
      <c r="G188">
        <f t="shared" si="37"/>
        <v>-2949.6765450570942</v>
      </c>
      <c r="H188">
        <f t="shared" si="38"/>
        <v>8104.1697022392909</v>
      </c>
      <c r="I188">
        <f t="shared" si="39"/>
        <v>8624.2772614957848</v>
      </c>
      <c r="J188" s="46">
        <f t="shared" si="40"/>
        <v>643.60278070864217</v>
      </c>
      <c r="K188">
        <f t="shared" si="41"/>
        <v>10.980770854096709</v>
      </c>
      <c r="L188">
        <f t="shared" si="42"/>
        <v>2.0486512787493909E-2</v>
      </c>
      <c r="M188" s="46">
        <f t="shared" si="43"/>
        <v>10.980828185605963</v>
      </c>
      <c r="N188" s="8">
        <f t="shared" si="44"/>
        <v>9.8832758456433743E-7</v>
      </c>
      <c r="O188" s="5">
        <f>SUM($N$54:N188)*0.1+$O$30</f>
        <v>-5.9933287888041913E-3</v>
      </c>
      <c r="P188" s="5">
        <f>-SUM(O188:$O$234)</f>
        <v>0.2815668580604857</v>
      </c>
      <c r="Q188" s="8">
        <f t="shared" si="45"/>
        <v>-2.7154077216146459E-6</v>
      </c>
      <c r="R188" s="5">
        <f>SUM($Q$54:Q188)*0.1+$O$8</f>
        <v>4.9981670997879105E-2</v>
      </c>
      <c r="S188" s="5">
        <f>-SUM(R188:$R$234)</f>
        <v>-2.3488099529202917</v>
      </c>
      <c r="T188">
        <f t="shared" si="46"/>
        <v>5.0339720159243422E-2</v>
      </c>
      <c r="U188">
        <f t="shared" si="47"/>
        <v>2.365626363248321</v>
      </c>
      <c r="X188" s="1"/>
    </row>
    <row r="189" spans="2:24" x14ac:dyDescent="0.25">
      <c r="B189">
        <f t="shared" si="48"/>
        <v>13.499999999999968</v>
      </c>
      <c r="C189">
        <f t="shared" si="33"/>
        <v>0</v>
      </c>
      <c r="D189">
        <f t="shared" si="34"/>
        <v>-604.78878374920225</v>
      </c>
      <c r="E189">
        <f t="shared" si="35"/>
        <v>-220.12511530276873</v>
      </c>
      <c r="F189">
        <f t="shared" si="36"/>
        <v>36287.327024952137</v>
      </c>
      <c r="G189">
        <f t="shared" si="37"/>
        <v>-2971.6890565873709</v>
      </c>
      <c r="H189">
        <f t="shared" si="38"/>
        <v>8164.6485806142109</v>
      </c>
      <c r="I189">
        <f t="shared" si="39"/>
        <v>8688.6375395666491</v>
      </c>
      <c r="J189" s="46">
        <f t="shared" si="40"/>
        <v>643.60278070864217</v>
      </c>
      <c r="K189">
        <f t="shared" si="41"/>
        <v>11.062716905246685</v>
      </c>
      <c r="L189">
        <f t="shared" si="42"/>
        <v>2.0486512787493909E-2</v>
      </c>
      <c r="M189" s="46">
        <f t="shared" si="43"/>
        <v>11.062773812080286</v>
      </c>
      <c r="N189" s="8">
        <f t="shared" si="44"/>
        <v>9.9570316355362348E-7</v>
      </c>
      <c r="O189" s="5">
        <f>SUM($N$54:N189)*0.1+$O$30</f>
        <v>-5.9932292184878356E-3</v>
      </c>
      <c r="P189" s="5">
        <f>-SUM(O189:$O$234)</f>
        <v>0.27557352927168149</v>
      </c>
      <c r="Q189" s="8">
        <f t="shared" si="45"/>
        <v>-2.7356719583431132E-6</v>
      </c>
      <c r="R189" s="5">
        <f>SUM($Q$54:Q189)*0.1+$O$8</f>
        <v>4.9981397430683271E-2</v>
      </c>
      <c r="S189" s="5">
        <f>-SUM(R189:$R$234)</f>
        <v>-2.2988282819224128</v>
      </c>
      <c r="T189">
        <f t="shared" si="46"/>
        <v>5.0339436683272967E-2</v>
      </c>
      <c r="U189">
        <f t="shared" si="47"/>
        <v>2.3152866431182129</v>
      </c>
      <c r="X189" s="1"/>
    </row>
    <row r="190" spans="2:24" x14ac:dyDescent="0.25">
      <c r="B190">
        <f t="shared" si="48"/>
        <v>13.599999999999968</v>
      </c>
      <c r="C190">
        <f t="shared" si="33"/>
        <v>0</v>
      </c>
      <c r="D190">
        <f t="shared" si="34"/>
        <v>-604.78878374920225</v>
      </c>
      <c r="E190">
        <f t="shared" si="35"/>
        <v>-220.12511530276873</v>
      </c>
      <c r="F190">
        <f t="shared" si="36"/>
        <v>36287.327024952137</v>
      </c>
      <c r="G190">
        <f t="shared" si="37"/>
        <v>-2993.7015681176476</v>
      </c>
      <c r="H190">
        <f t="shared" si="38"/>
        <v>8225.1274589891309</v>
      </c>
      <c r="I190">
        <f t="shared" si="39"/>
        <v>8752.9978176375134</v>
      </c>
      <c r="J190" s="46">
        <f t="shared" si="40"/>
        <v>643.60278070864217</v>
      </c>
      <c r="K190">
        <f t="shared" si="41"/>
        <v>11.144662956396662</v>
      </c>
      <c r="L190">
        <f t="shared" si="42"/>
        <v>2.0486512787493909E-2</v>
      </c>
      <c r="M190" s="46">
        <f t="shared" si="43"/>
        <v>11.14471944479979</v>
      </c>
      <c r="N190" s="8">
        <f t="shared" si="44"/>
        <v>1.0030787425429095E-6</v>
      </c>
      <c r="O190" s="5">
        <f>SUM($N$54:N190)*0.1+$O$30</f>
        <v>-5.9931289106135814E-3</v>
      </c>
      <c r="P190" s="5">
        <f>-SUM(O190:$O$234)</f>
        <v>0.26958030005319367</v>
      </c>
      <c r="Q190" s="8">
        <f t="shared" si="45"/>
        <v>-2.7559361950715805E-6</v>
      </c>
      <c r="R190" s="5">
        <f>SUM($Q$54:Q190)*0.1+$O$8</f>
        <v>4.9981121837063762E-2</v>
      </c>
      <c r="S190" s="5">
        <f>-SUM(R190:$R$234)</f>
        <v>-2.2488468844917295</v>
      </c>
      <c r="T190">
        <f t="shared" si="46"/>
        <v>5.0339151107568793E-2</v>
      </c>
      <c r="U190">
        <f t="shared" si="47"/>
        <v>2.2649472064630838</v>
      </c>
      <c r="X190" s="1"/>
    </row>
    <row r="191" spans="2:24" x14ac:dyDescent="0.25">
      <c r="B191">
        <f t="shared" si="48"/>
        <v>13.699999999999967</v>
      </c>
      <c r="C191">
        <f t="shared" si="33"/>
        <v>0</v>
      </c>
      <c r="D191">
        <f t="shared" si="34"/>
        <v>-604.78878374920225</v>
      </c>
      <c r="E191">
        <f t="shared" si="35"/>
        <v>-220.12511530276873</v>
      </c>
      <c r="F191">
        <f t="shared" si="36"/>
        <v>36287.327024952137</v>
      </c>
      <c r="G191">
        <f t="shared" si="37"/>
        <v>-3015.7140796479243</v>
      </c>
      <c r="H191">
        <f t="shared" si="38"/>
        <v>8285.6063373640518</v>
      </c>
      <c r="I191">
        <f t="shared" si="39"/>
        <v>8817.3580957083777</v>
      </c>
      <c r="J191" s="46">
        <f t="shared" si="40"/>
        <v>643.60278070864217</v>
      </c>
      <c r="K191">
        <f t="shared" si="41"/>
        <v>11.226609007546637</v>
      </c>
      <c r="L191">
        <f t="shared" si="42"/>
        <v>2.0486512787493909E-2</v>
      </c>
      <c r="M191" s="46">
        <f t="shared" si="43"/>
        <v>11.226665083627722</v>
      </c>
      <c r="N191" s="8">
        <f t="shared" si="44"/>
        <v>1.0104543215321956E-6</v>
      </c>
      <c r="O191" s="5">
        <f>SUM($N$54:N191)*0.1+$O$30</f>
        <v>-5.993027865181428E-3</v>
      </c>
      <c r="P191" s="5">
        <f>-SUM(O191:$O$234)</f>
        <v>0.26358717114258007</v>
      </c>
      <c r="Q191" s="8">
        <f t="shared" si="45"/>
        <v>-2.7762004318000486E-6</v>
      </c>
      <c r="R191" s="5">
        <f>SUM($Q$54:Q191)*0.1+$O$8</f>
        <v>4.9980844217020585E-2</v>
      </c>
      <c r="S191" s="5">
        <f>-SUM(R191:$R$234)</f>
        <v>-2.1988657626546662</v>
      </c>
      <c r="T191">
        <f t="shared" si="46"/>
        <v>5.0338863432132841E-2</v>
      </c>
      <c r="U191">
        <f t="shared" si="47"/>
        <v>2.2146080553826755</v>
      </c>
      <c r="X191" s="1"/>
    </row>
    <row r="192" spans="2:24" x14ac:dyDescent="0.25">
      <c r="B192">
        <f t="shared" si="48"/>
        <v>13.799999999999967</v>
      </c>
      <c r="C192">
        <f t="shared" si="33"/>
        <v>0</v>
      </c>
      <c r="D192">
        <f t="shared" si="34"/>
        <v>-604.78878374920225</v>
      </c>
      <c r="E192">
        <f t="shared" si="35"/>
        <v>-220.12511530276873</v>
      </c>
      <c r="F192">
        <f t="shared" si="36"/>
        <v>36287.327024952137</v>
      </c>
      <c r="G192">
        <f t="shared" si="37"/>
        <v>-3037.726591178201</v>
      </c>
      <c r="H192">
        <f t="shared" si="38"/>
        <v>8346.0852157389709</v>
      </c>
      <c r="I192">
        <f t="shared" si="39"/>
        <v>8881.7183737792402</v>
      </c>
      <c r="J192" s="46">
        <f t="shared" si="40"/>
        <v>643.60278070864217</v>
      </c>
      <c r="K192">
        <f t="shared" si="41"/>
        <v>11.30855505869661</v>
      </c>
      <c r="L192">
        <f t="shared" si="42"/>
        <v>2.0486512787493909E-2</v>
      </c>
      <c r="M192" s="46">
        <f t="shared" si="43"/>
        <v>11.30861072843129</v>
      </c>
      <c r="N192" s="8">
        <f t="shared" si="44"/>
        <v>1.0178299005214816E-6</v>
      </c>
      <c r="O192" s="5">
        <f>SUM($N$54:N192)*0.1+$O$30</f>
        <v>-5.9929260821913761E-3</v>
      </c>
      <c r="P192" s="5">
        <f>-SUM(O192:$O$234)</f>
        <v>0.25759414327739866</v>
      </c>
      <c r="Q192" s="8">
        <f t="shared" si="45"/>
        <v>-2.7964646685285155E-6</v>
      </c>
      <c r="R192" s="5">
        <f>SUM($Q$54:Q192)*0.1+$O$8</f>
        <v>4.9980564570553727E-2</v>
      </c>
      <c r="S192" s="5">
        <f>-SUM(R192:$R$234)</f>
        <v>-2.1488849184376453</v>
      </c>
      <c r="T192">
        <f t="shared" si="46"/>
        <v>5.0338573656967082E-2</v>
      </c>
      <c r="U192">
        <f t="shared" si="47"/>
        <v>2.1642691919767238</v>
      </c>
      <c r="X192" s="1"/>
    </row>
    <row r="193" spans="2:24" x14ac:dyDescent="0.25">
      <c r="B193">
        <f t="shared" si="48"/>
        <v>13.899999999999967</v>
      </c>
      <c r="C193">
        <f t="shared" si="33"/>
        <v>0</v>
      </c>
      <c r="D193">
        <f t="shared" si="34"/>
        <v>-604.78878374920225</v>
      </c>
      <c r="E193">
        <f t="shared" si="35"/>
        <v>-220.12511530276873</v>
      </c>
      <c r="F193">
        <f t="shared" si="36"/>
        <v>36287.327024952137</v>
      </c>
      <c r="G193">
        <f t="shared" si="37"/>
        <v>-3059.7391027084782</v>
      </c>
      <c r="H193">
        <f t="shared" si="38"/>
        <v>8406.5640941138918</v>
      </c>
      <c r="I193">
        <f t="shared" si="39"/>
        <v>8946.0786518501063</v>
      </c>
      <c r="J193" s="46">
        <f t="shared" si="40"/>
        <v>643.60278070864217</v>
      </c>
      <c r="K193">
        <f t="shared" si="41"/>
        <v>11.390501109846589</v>
      </c>
      <c r="L193">
        <f t="shared" si="42"/>
        <v>2.0486512787493909E-2</v>
      </c>
      <c r="M193" s="46">
        <f t="shared" si="43"/>
        <v>11.390556379081531</v>
      </c>
      <c r="N193" s="8">
        <f t="shared" si="44"/>
        <v>1.0252054795107679E-6</v>
      </c>
      <c r="O193" s="5">
        <f>SUM($N$54:N193)*0.1+$O$30</f>
        <v>-5.9928235616434249E-3</v>
      </c>
      <c r="P193" s="5">
        <f>-SUM(O193:$O$234)</f>
        <v>0.25160121719520728</v>
      </c>
      <c r="Q193" s="8">
        <f t="shared" si="45"/>
        <v>-2.8167289052569832E-6</v>
      </c>
      <c r="R193" s="5">
        <f>SUM($Q$54:Q193)*0.1+$O$8</f>
        <v>4.9980282897663202E-2</v>
      </c>
      <c r="S193" s="5">
        <f>-SUM(R193:$R$234)</f>
        <v>-2.0989043538670917</v>
      </c>
      <c r="T193">
        <f t="shared" si="46"/>
        <v>5.0338281782073509E-2</v>
      </c>
      <c r="U193">
        <f t="shared" si="47"/>
        <v>2.1139306183449693</v>
      </c>
      <c r="X193" s="1"/>
    </row>
    <row r="194" spans="2:24" x14ac:dyDescent="0.25">
      <c r="B194">
        <f t="shared" si="48"/>
        <v>13.999999999999966</v>
      </c>
      <c r="C194">
        <f t="shared" si="33"/>
        <v>0</v>
      </c>
      <c r="D194">
        <f t="shared" si="34"/>
        <v>-604.78878374920225</v>
      </c>
      <c r="E194">
        <f t="shared" si="35"/>
        <v>-220.12511530276873</v>
      </c>
      <c r="F194">
        <f t="shared" si="36"/>
        <v>36287.327024952137</v>
      </c>
      <c r="G194">
        <f t="shared" si="37"/>
        <v>-3081.7516142387549</v>
      </c>
      <c r="H194">
        <f t="shared" si="38"/>
        <v>8467.0429724888108</v>
      </c>
      <c r="I194">
        <f t="shared" si="39"/>
        <v>9010.4389299209688</v>
      </c>
      <c r="J194" s="46">
        <f t="shared" si="40"/>
        <v>643.60278070864217</v>
      </c>
      <c r="K194">
        <f t="shared" si="41"/>
        <v>11.472447160996563</v>
      </c>
      <c r="L194">
        <f t="shared" si="42"/>
        <v>2.0486512787493909E-2</v>
      </c>
      <c r="M194" s="46">
        <f t="shared" si="43"/>
        <v>11.47250203545315</v>
      </c>
      <c r="N194" s="8">
        <f t="shared" si="44"/>
        <v>1.0325810585000539E-6</v>
      </c>
      <c r="O194" s="5">
        <f>SUM($N$54:N194)*0.1+$O$30</f>
        <v>-5.9927203035375744E-3</v>
      </c>
      <c r="P194" s="5">
        <f>-SUM(O194:$O$234)</f>
        <v>0.24560839363356385</v>
      </c>
      <c r="Q194" s="8">
        <f t="shared" si="45"/>
        <v>-2.8369931419854505E-6</v>
      </c>
      <c r="R194" s="5">
        <f>SUM($Q$54:Q194)*0.1+$O$8</f>
        <v>4.9979999198349008E-2</v>
      </c>
      <c r="S194" s="5">
        <f>-SUM(R194:$R$234)</f>
        <v>-2.0489240709694285</v>
      </c>
      <c r="T194">
        <f t="shared" si="46"/>
        <v>5.0337987807454111E-2</v>
      </c>
      <c r="U194">
        <f t="shared" si="47"/>
        <v>2.0635923365871456</v>
      </c>
      <c r="X194" s="1"/>
    </row>
    <row r="195" spans="2:24" x14ac:dyDescent="0.25">
      <c r="B195">
        <f t="shared" si="48"/>
        <v>14.099999999999966</v>
      </c>
      <c r="C195">
        <f t="shared" si="33"/>
        <v>0</v>
      </c>
      <c r="D195">
        <f t="shared" si="34"/>
        <v>-604.78878374920225</v>
      </c>
      <c r="E195">
        <f t="shared" si="35"/>
        <v>-220.12511530276873</v>
      </c>
      <c r="F195">
        <f t="shared" si="36"/>
        <v>36287.327024952137</v>
      </c>
      <c r="G195">
        <f t="shared" si="37"/>
        <v>-3103.7641257690316</v>
      </c>
      <c r="H195">
        <f t="shared" si="38"/>
        <v>8527.5218508637317</v>
      </c>
      <c r="I195">
        <f t="shared" si="39"/>
        <v>9074.7992079918331</v>
      </c>
      <c r="J195" s="46">
        <f t="shared" si="40"/>
        <v>643.60278070864217</v>
      </c>
      <c r="K195">
        <f t="shared" si="41"/>
        <v>11.554393212146538</v>
      </c>
      <c r="L195">
        <f t="shared" si="42"/>
        <v>2.0486512787493909E-2</v>
      </c>
      <c r="M195" s="46">
        <f t="shared" si="43"/>
        <v>11.554447697424424</v>
      </c>
      <c r="N195" s="8">
        <f t="shared" si="44"/>
        <v>1.03995663748934E-6</v>
      </c>
      <c r="O195" s="5">
        <f>SUM($N$54:N195)*0.1+$O$30</f>
        <v>-5.9926163078738255E-3</v>
      </c>
      <c r="P195" s="5">
        <f>-SUM(O195:$O$234)</f>
        <v>0.23961567333002629</v>
      </c>
      <c r="Q195" s="8">
        <f t="shared" si="45"/>
        <v>-2.8572573787139182E-6</v>
      </c>
      <c r="R195" s="5">
        <f>SUM($Q$54:Q195)*0.1+$O$8</f>
        <v>4.9979713472611133E-2</v>
      </c>
      <c r="S195" s="5">
        <f>-SUM(R195:$R$234)</f>
        <v>-1.9989440717710798</v>
      </c>
      <c r="T195">
        <f t="shared" si="46"/>
        <v>5.0337691733110902E-2</v>
      </c>
      <c r="U195">
        <f t="shared" si="47"/>
        <v>2.0132543488029886</v>
      </c>
      <c r="X195" s="1"/>
    </row>
    <row r="196" spans="2:24" x14ac:dyDescent="0.25">
      <c r="B196">
        <f t="shared" si="48"/>
        <v>14.199999999999966</v>
      </c>
      <c r="C196">
        <f t="shared" si="33"/>
        <v>0</v>
      </c>
      <c r="D196">
        <f t="shared" si="34"/>
        <v>-604.78878374920225</v>
      </c>
      <c r="E196">
        <f t="shared" si="35"/>
        <v>-220.12511530276873</v>
      </c>
      <c r="F196">
        <f t="shared" si="36"/>
        <v>36287.327024952137</v>
      </c>
      <c r="G196">
        <f t="shared" si="37"/>
        <v>-3125.7766372993083</v>
      </c>
      <c r="H196">
        <f t="shared" si="38"/>
        <v>8588.0007292386508</v>
      </c>
      <c r="I196">
        <f t="shared" si="39"/>
        <v>9139.1594860626974</v>
      </c>
      <c r="J196" s="46">
        <f t="shared" si="40"/>
        <v>643.60278070864217</v>
      </c>
      <c r="K196">
        <f t="shared" si="41"/>
        <v>11.636339263296513</v>
      </c>
      <c r="L196">
        <f t="shared" si="42"/>
        <v>2.0486512787493909E-2</v>
      </c>
      <c r="M196" s="46">
        <f t="shared" si="43"/>
        <v>11.636393364877049</v>
      </c>
      <c r="N196" s="8">
        <f t="shared" si="44"/>
        <v>1.047332216478626E-6</v>
      </c>
      <c r="O196" s="5">
        <f>SUM($N$54:N196)*0.1+$O$30</f>
        <v>-5.9925115746521781E-3</v>
      </c>
      <c r="P196" s="5">
        <f>-SUM(O196:$O$234)</f>
        <v>0.23362305702215247</v>
      </c>
      <c r="Q196" s="8">
        <f t="shared" si="45"/>
        <v>-2.8775216154423855E-6</v>
      </c>
      <c r="R196" s="5">
        <f>SUM($Q$54:Q196)*0.1+$O$8</f>
        <v>4.997942572044959E-2</v>
      </c>
      <c r="S196" s="5">
        <f>-SUM(R196:$R$234)</f>
        <v>-1.9489643582984686</v>
      </c>
      <c r="T196">
        <f t="shared" si="46"/>
        <v>5.0337393559045929E-2</v>
      </c>
      <c r="U196">
        <f t="shared" si="47"/>
        <v>1.9629166570922305</v>
      </c>
      <c r="X196" s="1"/>
    </row>
    <row r="197" spans="2:24" x14ac:dyDescent="0.25">
      <c r="B197">
        <f t="shared" si="48"/>
        <v>14.299999999999965</v>
      </c>
      <c r="C197">
        <f t="shared" si="33"/>
        <v>0</v>
      </c>
      <c r="D197">
        <f t="shared" si="34"/>
        <v>-604.78878374920225</v>
      </c>
      <c r="E197">
        <f t="shared" si="35"/>
        <v>-220.12511530276873</v>
      </c>
      <c r="F197">
        <f t="shared" si="36"/>
        <v>36287.327024952137</v>
      </c>
      <c r="G197">
        <f t="shared" si="37"/>
        <v>-3147.7891488295854</v>
      </c>
      <c r="H197">
        <f t="shared" si="38"/>
        <v>8648.4796076135717</v>
      </c>
      <c r="I197">
        <f t="shared" si="39"/>
        <v>9203.5197641335617</v>
      </c>
      <c r="J197" s="46">
        <f t="shared" si="40"/>
        <v>643.60278070864217</v>
      </c>
      <c r="K197">
        <f t="shared" si="41"/>
        <v>11.71828531444649</v>
      </c>
      <c r="L197">
        <f t="shared" si="42"/>
        <v>2.0486512787493909E-2</v>
      </c>
      <c r="M197" s="46">
        <f t="shared" si="43"/>
        <v>11.718339037696035</v>
      </c>
      <c r="N197" s="8">
        <f t="shared" si="44"/>
        <v>1.0547077954679123E-6</v>
      </c>
      <c r="O197" s="5">
        <f>SUM($N$54:N197)*0.1+$O$30</f>
        <v>-5.9924061038726315E-3</v>
      </c>
      <c r="P197" s="5">
        <f>-SUM(O197:$O$234)</f>
        <v>0.22763054544750028</v>
      </c>
      <c r="Q197" s="8">
        <f t="shared" si="45"/>
        <v>-2.8977858521708533E-6</v>
      </c>
      <c r="R197" s="5">
        <f>SUM($Q$54:Q197)*0.1+$O$8</f>
        <v>4.9979135941864372E-2</v>
      </c>
      <c r="S197" s="5">
        <f>-SUM(R197:$R$234)</f>
        <v>-1.8989849325780193</v>
      </c>
      <c r="T197">
        <f t="shared" si="46"/>
        <v>5.033709328526121E-2</v>
      </c>
      <c r="U197">
        <f t="shared" si="47"/>
        <v>1.9125792635546039</v>
      </c>
      <c r="X197" s="1"/>
    </row>
    <row r="198" spans="2:24" x14ac:dyDescent="0.25">
      <c r="B198">
        <f t="shared" si="48"/>
        <v>14.399999999999965</v>
      </c>
      <c r="C198">
        <f t="shared" si="33"/>
        <v>0</v>
      </c>
      <c r="D198">
        <f t="shared" si="34"/>
        <v>-604.78878374920225</v>
      </c>
      <c r="E198">
        <f t="shared" si="35"/>
        <v>-220.12511530276873</v>
      </c>
      <c r="F198">
        <f t="shared" si="36"/>
        <v>36287.327024952137</v>
      </c>
      <c r="G198">
        <f t="shared" si="37"/>
        <v>-3169.8016603598621</v>
      </c>
      <c r="H198">
        <f t="shared" si="38"/>
        <v>8708.9584859884908</v>
      </c>
      <c r="I198">
        <f t="shared" si="39"/>
        <v>9267.880042204426</v>
      </c>
      <c r="J198" s="46">
        <f t="shared" si="40"/>
        <v>643.60278070864217</v>
      </c>
      <c r="K198">
        <f t="shared" si="41"/>
        <v>11.800231365596465</v>
      </c>
      <c r="L198">
        <f t="shared" si="42"/>
        <v>2.0486512787493909E-2</v>
      </c>
      <c r="M198" s="46">
        <f t="shared" si="43"/>
        <v>11.800284715769582</v>
      </c>
      <c r="N198" s="8">
        <f t="shared" si="44"/>
        <v>1.0620833744571983E-6</v>
      </c>
      <c r="O198" s="5">
        <f>SUM($N$54:N198)*0.1+$O$30</f>
        <v>-5.9922998955351855E-3</v>
      </c>
      <c r="P198" s="5">
        <f>-SUM(O198:$O$234)</f>
        <v>0.22163813934362764</v>
      </c>
      <c r="Q198" s="8">
        <f t="shared" si="45"/>
        <v>-2.9180500888993206E-6</v>
      </c>
      <c r="R198" s="5">
        <f>SUM($Q$54:Q198)*0.1+$O$8</f>
        <v>4.997884413685548E-2</v>
      </c>
      <c r="S198" s="5">
        <f>-SUM(R198:$R$234)</f>
        <v>-1.8490057966361548</v>
      </c>
      <c r="T198">
        <f t="shared" si="46"/>
        <v>5.0336790911758814E-2</v>
      </c>
      <c r="U198">
        <f t="shared" si="47"/>
        <v>1.8622421702898384</v>
      </c>
      <c r="X198" s="1"/>
    </row>
    <row r="199" spans="2:24" x14ac:dyDescent="0.25">
      <c r="B199">
        <f t="shared" si="48"/>
        <v>14.499999999999964</v>
      </c>
      <c r="C199">
        <f t="shared" si="33"/>
        <v>0</v>
      </c>
      <c r="D199">
        <f t="shared" si="34"/>
        <v>-604.78878374920225</v>
      </c>
      <c r="E199">
        <f t="shared" si="35"/>
        <v>-220.12511530276873</v>
      </c>
      <c r="F199">
        <f t="shared" si="36"/>
        <v>36287.327024952137</v>
      </c>
      <c r="G199">
        <f t="shared" si="37"/>
        <v>-3191.8141718901388</v>
      </c>
      <c r="H199">
        <f t="shared" si="38"/>
        <v>8769.4373643634117</v>
      </c>
      <c r="I199">
        <f t="shared" si="39"/>
        <v>9332.2403202752903</v>
      </c>
      <c r="J199" s="46">
        <f t="shared" si="40"/>
        <v>643.60278070864217</v>
      </c>
      <c r="K199">
        <f t="shared" si="41"/>
        <v>11.88217741674644</v>
      </c>
      <c r="L199">
        <f t="shared" si="42"/>
        <v>2.0486512787493909E-2</v>
      </c>
      <c r="M199" s="46">
        <f t="shared" si="43"/>
        <v>11.882230398988975</v>
      </c>
      <c r="N199" s="8">
        <f t="shared" si="44"/>
        <v>1.0694589534464844E-6</v>
      </c>
      <c r="O199" s="5">
        <f>SUM($N$54:N199)*0.1+$O$30</f>
        <v>-5.9921929496398411E-3</v>
      </c>
      <c r="P199" s="5">
        <f>-SUM(O199:$O$234)</f>
        <v>0.21564583944809246</v>
      </c>
      <c r="Q199" s="8">
        <f t="shared" si="45"/>
        <v>-2.9383143256277883E-6</v>
      </c>
      <c r="R199" s="5">
        <f>SUM($Q$54:Q199)*0.1+$O$8</f>
        <v>4.997855030542292E-2</v>
      </c>
      <c r="S199" s="5">
        <f>-SUM(R199:$R$234)</f>
        <v>-1.7990269524992992</v>
      </c>
      <c r="T199">
        <f t="shared" si="46"/>
        <v>5.0336486438540808E-2</v>
      </c>
      <c r="U199">
        <f t="shared" si="47"/>
        <v>1.8119053793976629</v>
      </c>
      <c r="X199" s="1"/>
    </row>
    <row r="200" spans="2:24" x14ac:dyDescent="0.25">
      <c r="B200">
        <f t="shared" si="48"/>
        <v>14.599999999999964</v>
      </c>
      <c r="C200">
        <f t="shared" si="33"/>
        <v>0</v>
      </c>
      <c r="D200">
        <f t="shared" si="34"/>
        <v>-604.78878374920225</v>
      </c>
      <c r="E200">
        <f t="shared" si="35"/>
        <v>-220.12511530276873</v>
      </c>
      <c r="F200">
        <f t="shared" si="36"/>
        <v>36287.327024952137</v>
      </c>
      <c r="G200">
        <f t="shared" si="37"/>
        <v>-3213.8266834204155</v>
      </c>
      <c r="H200">
        <f t="shared" si="38"/>
        <v>8829.9162427383308</v>
      </c>
      <c r="I200">
        <f t="shared" si="39"/>
        <v>9396.6005983461528</v>
      </c>
      <c r="J200" s="46">
        <f t="shared" si="40"/>
        <v>643.60278070864217</v>
      </c>
      <c r="K200">
        <f t="shared" si="41"/>
        <v>11.964123467896414</v>
      </c>
      <c r="L200">
        <f t="shared" si="42"/>
        <v>2.0486512787493909E-2</v>
      </c>
      <c r="M200" s="46">
        <f t="shared" si="43"/>
        <v>11.964176087248479</v>
      </c>
      <c r="N200" s="8">
        <f t="shared" si="44"/>
        <v>1.0768345324357704E-6</v>
      </c>
      <c r="O200" s="5">
        <f>SUM($N$54:N200)*0.1+$O$30</f>
        <v>-5.9920852661865974E-3</v>
      </c>
      <c r="P200" s="5">
        <f>-SUM(O200:$O$234)</f>
        <v>0.20965364649845261</v>
      </c>
      <c r="Q200" s="8">
        <f t="shared" si="45"/>
        <v>-2.9585785623562556E-6</v>
      </c>
      <c r="R200" s="5">
        <f>SUM($Q$54:Q200)*0.1+$O$8</f>
        <v>4.9978254447566685E-2</v>
      </c>
      <c r="S200" s="5">
        <f>-SUM(R200:$R$234)</f>
        <v>-1.7490484021938761</v>
      </c>
      <c r="T200">
        <f t="shared" si="46"/>
        <v>5.0336179865609287E-2</v>
      </c>
      <c r="U200">
        <f t="shared" si="47"/>
        <v>1.7615688929778048</v>
      </c>
      <c r="X200" s="1"/>
    </row>
    <row r="201" spans="2:24" x14ac:dyDescent="0.25">
      <c r="B201">
        <f t="shared" si="48"/>
        <v>14.699999999999964</v>
      </c>
      <c r="C201">
        <f t="shared" si="33"/>
        <v>0</v>
      </c>
      <c r="D201">
        <f t="shared" si="34"/>
        <v>-604.78878374920225</v>
      </c>
      <c r="E201">
        <f t="shared" si="35"/>
        <v>-220.12511530276873</v>
      </c>
      <c r="F201">
        <f t="shared" si="36"/>
        <v>36287.327024952137</v>
      </c>
      <c r="G201">
        <f t="shared" si="37"/>
        <v>-3235.8391949506922</v>
      </c>
      <c r="H201">
        <f t="shared" si="38"/>
        <v>8890.3951211132517</v>
      </c>
      <c r="I201">
        <f t="shared" si="39"/>
        <v>9460.9608764170171</v>
      </c>
      <c r="J201" s="46">
        <f t="shared" si="40"/>
        <v>643.60278070864217</v>
      </c>
      <c r="K201">
        <f t="shared" si="41"/>
        <v>12.046069519046389</v>
      </c>
      <c r="L201">
        <f t="shared" si="42"/>
        <v>2.0486512787493909E-2</v>
      </c>
      <c r="M201" s="46">
        <f t="shared" si="43"/>
        <v>12.046121780445235</v>
      </c>
      <c r="N201" s="8">
        <f t="shared" si="44"/>
        <v>1.0842101114250565E-6</v>
      </c>
      <c r="O201" s="5">
        <f>SUM($N$54:N201)*0.1+$O$30</f>
        <v>-5.9919768451754543E-3</v>
      </c>
      <c r="P201" s="5">
        <f>-SUM(O201:$O$234)</f>
        <v>0.203661561232266</v>
      </c>
      <c r="Q201" s="8">
        <f t="shared" si="45"/>
        <v>-2.9788427990847233E-6</v>
      </c>
      <c r="R201" s="5">
        <f>SUM($Q$54:Q201)*0.1+$O$8</f>
        <v>4.9977956563286775E-2</v>
      </c>
      <c r="S201" s="5">
        <f>-SUM(R201:$R$234)</f>
        <v>-1.6990701477463093</v>
      </c>
      <c r="T201">
        <f t="shared" si="46"/>
        <v>5.0335871192966335E-2</v>
      </c>
      <c r="U201">
        <f t="shared" si="47"/>
        <v>1.7112327131299907</v>
      </c>
      <c r="X201" s="1"/>
    </row>
    <row r="202" spans="2:24" x14ac:dyDescent="0.25">
      <c r="B202">
        <f t="shared" si="48"/>
        <v>14.799999999999963</v>
      </c>
      <c r="C202">
        <f t="shared" si="33"/>
        <v>0</v>
      </c>
      <c r="D202">
        <f t="shared" si="34"/>
        <v>-604.78878374920225</v>
      </c>
      <c r="E202">
        <f t="shared" si="35"/>
        <v>-220.12511530276873</v>
      </c>
      <c r="F202">
        <f t="shared" si="36"/>
        <v>36287.327024952137</v>
      </c>
      <c r="G202">
        <f t="shared" si="37"/>
        <v>-3257.8517064809694</v>
      </c>
      <c r="H202">
        <f t="shared" si="38"/>
        <v>8950.8739994881707</v>
      </c>
      <c r="I202">
        <f t="shared" si="39"/>
        <v>9525.3211544878814</v>
      </c>
      <c r="J202" s="46">
        <f t="shared" si="40"/>
        <v>643.60278070864217</v>
      </c>
      <c r="K202">
        <f t="shared" si="41"/>
        <v>12.128015570196366</v>
      </c>
      <c r="L202">
        <f t="shared" si="42"/>
        <v>2.0486512787493909E-2</v>
      </c>
      <c r="M202" s="46">
        <f t="shared" si="43"/>
        <v>12.128067478479169</v>
      </c>
      <c r="N202" s="8">
        <f t="shared" si="44"/>
        <v>1.0915856904143427E-6</v>
      </c>
      <c r="O202" s="5">
        <f>SUM($N$54:N202)*0.1+$O$30</f>
        <v>-5.9918676866064129E-3</v>
      </c>
      <c r="P202" s="5">
        <f>-SUM(O202:$O$234)</f>
        <v>0.19766958438709056</v>
      </c>
      <c r="Q202" s="8">
        <f t="shared" si="45"/>
        <v>-2.9991070358131902E-6</v>
      </c>
      <c r="R202" s="5">
        <f>SUM($Q$54:Q202)*0.1+$O$8</f>
        <v>4.9977656652583191E-2</v>
      </c>
      <c r="S202" s="5">
        <f>-SUM(R202:$R$234)</f>
        <v>-1.6490921911830223</v>
      </c>
      <c r="T202">
        <f t="shared" si="46"/>
        <v>5.0335560420614087E-2</v>
      </c>
      <c r="U202">
        <f t="shared" si="47"/>
        <v>1.6608968419539447</v>
      </c>
      <c r="X202" s="1"/>
    </row>
    <row r="203" spans="2:24" x14ac:dyDescent="0.25">
      <c r="B203">
        <f t="shared" si="48"/>
        <v>14.899999999999963</v>
      </c>
      <c r="C203">
        <f t="shared" si="33"/>
        <v>0</v>
      </c>
      <c r="D203">
        <f t="shared" si="34"/>
        <v>-604.78878374920225</v>
      </c>
      <c r="E203">
        <f t="shared" si="35"/>
        <v>-220.12511530276873</v>
      </c>
      <c r="F203">
        <f t="shared" si="36"/>
        <v>36287.327024952137</v>
      </c>
      <c r="G203">
        <f t="shared" si="37"/>
        <v>-3279.8642180112461</v>
      </c>
      <c r="H203">
        <f t="shared" si="38"/>
        <v>9011.3528778630916</v>
      </c>
      <c r="I203">
        <f t="shared" si="39"/>
        <v>9589.6814325587457</v>
      </c>
      <c r="J203" s="46">
        <f t="shared" si="40"/>
        <v>643.60278070864217</v>
      </c>
      <c r="K203">
        <f t="shared" si="41"/>
        <v>12.209961621346341</v>
      </c>
      <c r="L203">
        <f t="shared" si="42"/>
        <v>2.0486512787493909E-2</v>
      </c>
      <c r="M203" s="46">
        <f t="shared" si="43"/>
        <v>12.210013181252883</v>
      </c>
      <c r="N203" s="8">
        <f t="shared" si="44"/>
        <v>1.0989612694036288E-6</v>
      </c>
      <c r="O203" s="5">
        <f>SUM($N$54:N203)*0.1+$O$30</f>
        <v>-5.991757790479473E-3</v>
      </c>
      <c r="P203" s="5">
        <f>-SUM(O203:$O$234)</f>
        <v>0.19167771670048414</v>
      </c>
      <c r="Q203" s="8">
        <f t="shared" si="45"/>
        <v>-3.0193712725416579E-6</v>
      </c>
      <c r="R203" s="5">
        <f>SUM($Q$54:Q203)*0.1+$O$8</f>
        <v>4.9977354715455939E-2</v>
      </c>
      <c r="S203" s="5">
        <f>-SUM(R203:$R$234)</f>
        <v>-1.5991145345304394</v>
      </c>
      <c r="T203">
        <f t="shared" si="46"/>
        <v>5.0335247548554653E-2</v>
      </c>
      <c r="U203">
        <f t="shared" si="47"/>
        <v>1.6105612815493904</v>
      </c>
      <c r="X203" s="1"/>
    </row>
    <row r="204" spans="2:24" x14ac:dyDescent="0.25">
      <c r="B204">
        <f t="shared" si="48"/>
        <v>14.999999999999963</v>
      </c>
      <c r="C204">
        <f t="shared" si="33"/>
        <v>0</v>
      </c>
      <c r="D204">
        <f t="shared" si="34"/>
        <v>-604.78878374920225</v>
      </c>
      <c r="E204">
        <f t="shared" si="35"/>
        <v>-220.12511530276873</v>
      </c>
      <c r="F204">
        <f t="shared" si="36"/>
        <v>36287.327024952137</v>
      </c>
      <c r="G204">
        <f t="shared" si="37"/>
        <v>-3301.8767295415228</v>
      </c>
      <c r="H204">
        <f t="shared" si="38"/>
        <v>9071.8317562380107</v>
      </c>
      <c r="I204">
        <f t="shared" si="39"/>
        <v>9654.0417106296081</v>
      </c>
      <c r="J204" s="46">
        <f t="shared" si="40"/>
        <v>643.60278070864217</v>
      </c>
      <c r="K204">
        <f t="shared" si="41"/>
        <v>12.291907672496315</v>
      </c>
      <c r="L204">
        <f t="shared" si="42"/>
        <v>2.0486512787493909E-2</v>
      </c>
      <c r="M204" s="46">
        <f t="shared" si="43"/>
        <v>12.291958888671584</v>
      </c>
      <c r="N204" s="8">
        <f t="shared" si="44"/>
        <v>1.1063368483929148E-6</v>
      </c>
      <c r="O204" s="5">
        <f>SUM($N$54:N204)*0.1+$O$30</f>
        <v>-5.9916471567946338E-3</v>
      </c>
      <c r="P204" s="5">
        <f>-SUM(O204:$O$234)</f>
        <v>0.18568595891000467</v>
      </c>
      <c r="Q204" s="8">
        <f t="shared" si="45"/>
        <v>-3.0396355092701252E-6</v>
      </c>
      <c r="R204" s="5">
        <f>SUM($Q$54:Q204)*0.1+$O$8</f>
        <v>4.9977050751905013E-2</v>
      </c>
      <c r="S204" s="5">
        <f>-SUM(R204:$R$234)</f>
        <v>-1.5491371798149833</v>
      </c>
      <c r="T204">
        <f t="shared" si="46"/>
        <v>5.0334932576790191E-2</v>
      </c>
      <c r="U204">
        <f t="shared" si="47"/>
        <v>1.5602260340160485</v>
      </c>
      <c r="X204" s="1"/>
    </row>
    <row r="205" spans="2:24" x14ac:dyDescent="0.25">
      <c r="B205">
        <f t="shared" si="48"/>
        <v>15.099999999999962</v>
      </c>
      <c r="C205">
        <f t="shared" si="33"/>
        <v>0</v>
      </c>
      <c r="D205">
        <f t="shared" si="34"/>
        <v>-604.78878374920225</v>
      </c>
      <c r="E205">
        <f t="shared" si="35"/>
        <v>-220.12511530276873</v>
      </c>
      <c r="F205">
        <f t="shared" si="36"/>
        <v>36287.327024952137</v>
      </c>
      <c r="G205">
        <f t="shared" si="37"/>
        <v>-3323.8892410717995</v>
      </c>
      <c r="H205">
        <f t="shared" si="38"/>
        <v>9132.3106346129316</v>
      </c>
      <c r="I205">
        <f t="shared" si="39"/>
        <v>9718.4019887004724</v>
      </c>
      <c r="J205" s="46">
        <f t="shared" si="40"/>
        <v>643.60278070864217</v>
      </c>
      <c r="K205">
        <f t="shared" si="41"/>
        <v>12.37385372364629</v>
      </c>
      <c r="L205">
        <f t="shared" si="42"/>
        <v>2.0486512787493909E-2</v>
      </c>
      <c r="M205" s="46">
        <f t="shared" si="43"/>
        <v>12.373904600642989</v>
      </c>
      <c r="N205" s="8">
        <f t="shared" si="44"/>
        <v>1.1137124273822009E-6</v>
      </c>
      <c r="O205" s="5">
        <f>SUM($N$54:N205)*0.1+$O$30</f>
        <v>-5.9915357855518953E-3</v>
      </c>
      <c r="P205" s="5">
        <f>-SUM(O205:$O$234)</f>
        <v>0.17969431175321007</v>
      </c>
      <c r="Q205" s="8">
        <f t="shared" si="45"/>
        <v>-3.0598997459985929E-6</v>
      </c>
      <c r="R205" s="5">
        <f>SUM($Q$54:Q205)*0.1+$O$8</f>
        <v>4.9976744761930411E-2</v>
      </c>
      <c r="S205" s="5">
        <f>-SUM(R205:$R$234)</f>
        <v>-1.4991601290630785</v>
      </c>
      <c r="T205">
        <f t="shared" si="46"/>
        <v>5.0334615505322852E-2</v>
      </c>
      <c r="U205">
        <f t="shared" si="47"/>
        <v>1.5098911014536398</v>
      </c>
      <c r="X205" s="1"/>
    </row>
    <row r="206" spans="2:24" x14ac:dyDescent="0.25">
      <c r="B206">
        <f t="shared" si="48"/>
        <v>15.199999999999962</v>
      </c>
      <c r="C206">
        <f t="shared" si="33"/>
        <v>0</v>
      </c>
      <c r="D206">
        <f t="shared" si="34"/>
        <v>-604.78878374920225</v>
      </c>
      <c r="E206">
        <f t="shared" si="35"/>
        <v>-220.12511530276873</v>
      </c>
      <c r="F206">
        <f t="shared" si="36"/>
        <v>36287.327024952137</v>
      </c>
      <c r="G206">
        <f t="shared" si="37"/>
        <v>-3345.9017526020762</v>
      </c>
      <c r="H206">
        <f t="shared" si="38"/>
        <v>9192.7895129878507</v>
      </c>
      <c r="I206">
        <f t="shared" si="39"/>
        <v>9782.7622667713367</v>
      </c>
      <c r="J206" s="46">
        <f t="shared" si="40"/>
        <v>643.60278070864217</v>
      </c>
      <c r="K206">
        <f t="shared" si="41"/>
        <v>12.455799774796267</v>
      </c>
      <c r="L206">
        <f t="shared" si="42"/>
        <v>2.0486512787493909E-2</v>
      </c>
      <c r="M206" s="46">
        <f t="shared" si="43"/>
        <v>12.455850317077244</v>
      </c>
      <c r="N206" s="8">
        <f t="shared" si="44"/>
        <v>1.1210880063714869E-6</v>
      </c>
      <c r="O206" s="5">
        <f>SUM($N$54:N206)*0.1+$O$30</f>
        <v>-5.9914236767512584E-3</v>
      </c>
      <c r="P206" s="5">
        <f>-SUM(O206:$O$234)</f>
        <v>0.17370277596765818</v>
      </c>
      <c r="Q206" s="8">
        <f t="shared" si="45"/>
        <v>-3.0801639827270602E-6</v>
      </c>
      <c r="R206" s="5">
        <f>SUM($Q$54:Q206)*0.1+$O$8</f>
        <v>4.9976436745532142E-2</v>
      </c>
      <c r="S206" s="5">
        <f>-SUM(R206:$R$234)</f>
        <v>-1.4491833843011481</v>
      </c>
      <c r="T206">
        <f t="shared" si="46"/>
        <v>5.0334296334154816E-2</v>
      </c>
      <c r="U206">
        <f t="shared" si="47"/>
        <v>1.4595564859618828</v>
      </c>
      <c r="X206" s="1"/>
    </row>
    <row r="207" spans="2:24" x14ac:dyDescent="0.25">
      <c r="B207">
        <f t="shared" si="48"/>
        <v>15.299999999999962</v>
      </c>
      <c r="C207">
        <f t="shared" si="33"/>
        <v>0</v>
      </c>
      <c r="D207">
        <f t="shared" si="34"/>
        <v>-604.78878374920225</v>
      </c>
      <c r="E207">
        <f t="shared" si="35"/>
        <v>-220.12511530276873</v>
      </c>
      <c r="F207">
        <f t="shared" si="36"/>
        <v>36287.327024952137</v>
      </c>
      <c r="G207">
        <f t="shared" si="37"/>
        <v>-3367.9142641323533</v>
      </c>
      <c r="H207">
        <f t="shared" si="38"/>
        <v>9253.2683913627716</v>
      </c>
      <c r="I207">
        <f t="shared" si="39"/>
        <v>9847.122544842201</v>
      </c>
      <c r="J207" s="46">
        <f t="shared" si="40"/>
        <v>643.60278070864217</v>
      </c>
      <c r="K207">
        <f t="shared" si="41"/>
        <v>12.537745825946242</v>
      </c>
      <c r="L207">
        <f t="shared" si="42"/>
        <v>2.0486512787493909E-2</v>
      </c>
      <c r="M207" s="46">
        <f t="shared" si="43"/>
        <v>12.537796037886842</v>
      </c>
      <c r="N207" s="8">
        <f t="shared" si="44"/>
        <v>1.1284635853607732E-6</v>
      </c>
      <c r="O207" s="5">
        <f>SUM($N$54:N207)*0.1+$O$30</f>
        <v>-5.9913108303927222E-3</v>
      </c>
      <c r="P207" s="5">
        <f>-SUM(O207:$O$234)</f>
        <v>0.16771135229090692</v>
      </c>
      <c r="Q207" s="8">
        <f t="shared" si="45"/>
        <v>-3.1004282194555279E-6</v>
      </c>
      <c r="R207" s="5">
        <f>SUM($Q$54:Q207)*0.1+$O$8</f>
        <v>4.9976126702710198E-2</v>
      </c>
      <c r="S207" s="5">
        <f>-SUM(R207:$R$234)</f>
        <v>-1.3992069475556161</v>
      </c>
      <c r="T207">
        <f t="shared" si="46"/>
        <v>5.033397506328826E-2</v>
      </c>
      <c r="U207">
        <f t="shared" si="47"/>
        <v>1.4092221896404944</v>
      </c>
      <c r="X207" s="1"/>
    </row>
    <row r="208" spans="2:24" x14ac:dyDescent="0.25">
      <c r="B208">
        <f t="shared" si="48"/>
        <v>15.399999999999961</v>
      </c>
      <c r="C208">
        <f t="shared" si="33"/>
        <v>0</v>
      </c>
      <c r="D208">
        <f t="shared" si="34"/>
        <v>-604.78878374920225</v>
      </c>
      <c r="E208">
        <f t="shared" si="35"/>
        <v>-220.12511530276873</v>
      </c>
      <c r="F208">
        <f t="shared" si="36"/>
        <v>36287.327024952137</v>
      </c>
      <c r="G208">
        <f t="shared" si="37"/>
        <v>-3389.92677566263</v>
      </c>
      <c r="H208">
        <f t="shared" si="38"/>
        <v>9313.7472697376907</v>
      </c>
      <c r="I208">
        <f t="shared" si="39"/>
        <v>9911.4828229130635</v>
      </c>
      <c r="J208" s="46">
        <f t="shared" si="40"/>
        <v>643.60278070864217</v>
      </c>
      <c r="K208">
        <f t="shared" si="41"/>
        <v>12.619691877096216</v>
      </c>
      <c r="L208">
        <f t="shared" si="42"/>
        <v>2.0486512787493909E-2</v>
      </c>
      <c r="M208" s="46">
        <f t="shared" si="43"/>
        <v>12.619741762986546</v>
      </c>
      <c r="N208" s="8">
        <f t="shared" si="44"/>
        <v>1.1358391643500592E-6</v>
      </c>
      <c r="O208" s="5">
        <f>SUM($N$54:N208)*0.1+$O$30</f>
        <v>-5.9911972464762875E-3</v>
      </c>
      <c r="P208" s="5">
        <f>-SUM(O208:$O$234)</f>
        <v>0.16172004146051419</v>
      </c>
      <c r="Q208" s="8">
        <f t="shared" si="45"/>
        <v>-3.1206924561839952E-6</v>
      </c>
      <c r="R208" s="5">
        <f>SUM($Q$54:Q208)*0.1+$O$8</f>
        <v>4.997581463346458E-2</v>
      </c>
      <c r="S208" s="5">
        <f>-SUM(R208:$R$234)</f>
        <v>-1.3492308208529058</v>
      </c>
      <c r="T208">
        <f t="shared" si="46"/>
        <v>5.0333651692725391E-2</v>
      </c>
      <c r="U208">
        <f t="shared" si="47"/>
        <v>1.3588882145891901</v>
      </c>
      <c r="X208" s="1"/>
    </row>
    <row r="209" spans="2:24" x14ac:dyDescent="0.25">
      <c r="B209">
        <f t="shared" si="48"/>
        <v>15.499999999999961</v>
      </c>
      <c r="C209">
        <f t="shared" si="33"/>
        <v>0</v>
      </c>
      <c r="D209">
        <f t="shared" si="34"/>
        <v>-604.78878374920225</v>
      </c>
      <c r="E209">
        <f t="shared" si="35"/>
        <v>-220.12511530276873</v>
      </c>
      <c r="F209">
        <f t="shared" si="36"/>
        <v>36287.327024952137</v>
      </c>
      <c r="G209">
        <f t="shared" si="37"/>
        <v>-3411.9392871929067</v>
      </c>
      <c r="H209">
        <f t="shared" si="38"/>
        <v>9374.2261481126116</v>
      </c>
      <c r="I209">
        <f t="shared" si="39"/>
        <v>9975.8431009839296</v>
      </c>
      <c r="J209" s="46">
        <f t="shared" si="40"/>
        <v>643.60278070864217</v>
      </c>
      <c r="K209">
        <f t="shared" si="41"/>
        <v>12.701637928246193</v>
      </c>
      <c r="L209">
        <f t="shared" si="42"/>
        <v>2.0486512787493909E-2</v>
      </c>
      <c r="M209" s="46">
        <f t="shared" si="43"/>
        <v>12.701687492293329</v>
      </c>
      <c r="N209" s="8">
        <f t="shared" si="44"/>
        <v>1.1432147433393453E-6</v>
      </c>
      <c r="O209" s="5">
        <f>SUM($N$54:N209)*0.1+$O$30</f>
        <v>-5.9910829250019535E-3</v>
      </c>
      <c r="P209" s="5">
        <f>-SUM(O209:$O$234)</f>
        <v>0.15572884421403788</v>
      </c>
      <c r="Q209" s="8">
        <f t="shared" si="45"/>
        <v>-3.140956692912463E-6</v>
      </c>
      <c r="R209" s="5">
        <f>SUM($Q$54:Q209)*0.1+$O$8</f>
        <v>4.9975500537795287E-2</v>
      </c>
      <c r="S209" s="5">
        <f>-SUM(R209:$R$234)</f>
        <v>-1.2992550062194412</v>
      </c>
      <c r="T209">
        <f t="shared" si="46"/>
        <v>5.0333326222468416E-2</v>
      </c>
      <c r="U209">
        <f t="shared" si="47"/>
        <v>1.3085545629076842</v>
      </c>
      <c r="X209" s="1"/>
    </row>
    <row r="210" spans="2:24" x14ac:dyDescent="0.25">
      <c r="B210">
        <f t="shared" si="48"/>
        <v>15.599999999999961</v>
      </c>
      <c r="C210">
        <f t="shared" si="33"/>
        <v>0</v>
      </c>
      <c r="D210">
        <f t="shared" si="34"/>
        <v>-604.78878374920225</v>
      </c>
      <c r="E210">
        <f t="shared" si="35"/>
        <v>-220.12511530276873</v>
      </c>
      <c r="F210">
        <f t="shared" si="36"/>
        <v>36287.327024952137</v>
      </c>
      <c r="G210">
        <f t="shared" si="37"/>
        <v>-3433.9517987231834</v>
      </c>
      <c r="H210">
        <f t="shared" si="38"/>
        <v>9434.7050264875306</v>
      </c>
      <c r="I210">
        <f t="shared" si="39"/>
        <v>10040.203379054792</v>
      </c>
      <c r="J210" s="46">
        <f t="shared" si="40"/>
        <v>643.60278070864217</v>
      </c>
      <c r="K210">
        <f t="shared" si="41"/>
        <v>12.783583979396166</v>
      </c>
      <c r="L210">
        <f t="shared" si="42"/>
        <v>2.0486512787493909E-2</v>
      </c>
      <c r="M210" s="46">
        <f t="shared" si="43"/>
        <v>12.78363322572628</v>
      </c>
      <c r="N210" s="8">
        <f t="shared" si="44"/>
        <v>1.1505903223286313E-6</v>
      </c>
      <c r="O210" s="5">
        <f>SUM($N$54:N210)*0.1+$O$30</f>
        <v>-5.9909678659697202E-3</v>
      </c>
      <c r="P210" s="5">
        <f>-SUM(O210:$O$234)</f>
        <v>0.14973776128903593</v>
      </c>
      <c r="Q210" s="8">
        <f t="shared" si="45"/>
        <v>-3.1612209296409303E-6</v>
      </c>
      <c r="R210" s="5">
        <f>SUM($Q$54:Q210)*0.1+$O$8</f>
        <v>4.9975184415702319E-2</v>
      </c>
      <c r="S210" s="5">
        <f>-SUM(R210:$R$234)</f>
        <v>-1.2492795056816459</v>
      </c>
      <c r="T210">
        <f t="shared" si="46"/>
        <v>5.0332998652519577E-2</v>
      </c>
      <c r="U210">
        <f t="shared" si="47"/>
        <v>1.2582212366956893</v>
      </c>
      <c r="X210" s="1"/>
    </row>
    <row r="211" spans="2:24" x14ac:dyDescent="0.25">
      <c r="B211">
        <f t="shared" si="48"/>
        <v>15.69999999999996</v>
      </c>
      <c r="C211">
        <f t="shared" si="33"/>
        <v>0</v>
      </c>
      <c r="D211">
        <f t="shared" si="34"/>
        <v>-604.78878374920225</v>
      </c>
      <c r="E211">
        <f t="shared" si="35"/>
        <v>-220.12511530276873</v>
      </c>
      <c r="F211">
        <f t="shared" si="36"/>
        <v>36287.327024952137</v>
      </c>
      <c r="G211">
        <f t="shared" si="37"/>
        <v>-3455.9643102534606</v>
      </c>
      <c r="H211">
        <f t="shared" si="38"/>
        <v>9495.1839048624515</v>
      </c>
      <c r="I211">
        <f t="shared" si="39"/>
        <v>10104.563657125656</v>
      </c>
      <c r="J211" s="46">
        <f t="shared" si="40"/>
        <v>643.60278070864217</v>
      </c>
      <c r="K211">
        <f t="shared" si="41"/>
        <v>12.865530030546143</v>
      </c>
      <c r="L211">
        <f t="shared" si="42"/>
        <v>2.0486512787493909E-2</v>
      </c>
      <c r="M211" s="46">
        <f t="shared" si="43"/>
        <v>12.865578963206561</v>
      </c>
      <c r="N211" s="8">
        <f t="shared" si="44"/>
        <v>1.1579659013179176E-6</v>
      </c>
      <c r="O211" s="5">
        <f>SUM($N$54:N211)*0.1+$O$30</f>
        <v>-5.9908520693795885E-3</v>
      </c>
      <c r="P211" s="5">
        <f>-SUM(O211:$O$234)</f>
        <v>0.1437467934230662</v>
      </c>
      <c r="Q211" s="8">
        <f t="shared" si="45"/>
        <v>-3.181485166369398E-6</v>
      </c>
      <c r="R211" s="5">
        <f>SUM($Q$54:Q211)*0.1+$O$8</f>
        <v>4.9974866267185683E-2</v>
      </c>
      <c r="S211" s="5">
        <f>-SUM(R211:$R$234)</f>
        <v>-1.1993043212659436</v>
      </c>
      <c r="T211">
        <f t="shared" si="46"/>
        <v>5.0332668982881121E-2</v>
      </c>
      <c r="U211">
        <f t="shared" si="47"/>
        <v>1.2078882380529166</v>
      </c>
      <c r="X211" s="1"/>
    </row>
    <row r="212" spans="2:24" x14ac:dyDescent="0.25">
      <c r="B212">
        <f t="shared" si="48"/>
        <v>15.79999999999996</v>
      </c>
      <c r="C212">
        <f t="shared" si="33"/>
        <v>0</v>
      </c>
      <c r="D212">
        <f t="shared" si="34"/>
        <v>-604.78878374920225</v>
      </c>
      <c r="E212">
        <f t="shared" si="35"/>
        <v>-220.12511530276873</v>
      </c>
      <c r="F212">
        <f t="shared" si="36"/>
        <v>36287.327024952137</v>
      </c>
      <c r="G212">
        <f t="shared" si="37"/>
        <v>-3477.9768217837373</v>
      </c>
      <c r="H212">
        <f t="shared" si="38"/>
        <v>9555.6627832373706</v>
      </c>
      <c r="I212">
        <f t="shared" si="39"/>
        <v>10168.923935196521</v>
      </c>
      <c r="J212" s="46">
        <f t="shared" si="40"/>
        <v>643.60278070864217</v>
      </c>
      <c r="K212">
        <f t="shared" si="41"/>
        <v>12.947476081696118</v>
      </c>
      <c r="L212">
        <f t="shared" si="42"/>
        <v>2.0486512787493909E-2</v>
      </c>
      <c r="M212" s="46">
        <f t="shared" si="43"/>
        <v>12.947524704657321</v>
      </c>
      <c r="N212" s="8">
        <f t="shared" si="44"/>
        <v>1.1653414803072036E-6</v>
      </c>
      <c r="O212" s="5">
        <f>SUM($N$54:N212)*0.1+$O$30</f>
        <v>-5.9907355352315575E-3</v>
      </c>
      <c r="P212" s="5">
        <f>-SUM(O212:$O$234)</f>
        <v>0.1377559413536866</v>
      </c>
      <c r="Q212" s="8">
        <f t="shared" si="45"/>
        <v>-3.2017494030978649E-6</v>
      </c>
      <c r="R212" s="5">
        <f>SUM($Q$54:Q212)*0.1+$O$8</f>
        <v>4.9974546092245373E-2</v>
      </c>
      <c r="S212" s="5">
        <f>-SUM(R212:$R$234)</f>
        <v>-1.1493294549987578</v>
      </c>
      <c r="T212">
        <f t="shared" si="46"/>
        <v>5.0332337213555296E-2</v>
      </c>
      <c r="U212">
        <f t="shared" si="47"/>
        <v>1.1575555690790753</v>
      </c>
      <c r="X212" s="1"/>
    </row>
    <row r="213" spans="2:24" x14ac:dyDescent="0.25">
      <c r="B213">
        <f t="shared" si="48"/>
        <v>15.899999999999959</v>
      </c>
      <c r="C213">
        <f t="shared" si="33"/>
        <v>0</v>
      </c>
      <c r="D213">
        <f t="shared" si="34"/>
        <v>-604.78878374920225</v>
      </c>
      <c r="E213">
        <f t="shared" si="35"/>
        <v>-220.12511530276873</v>
      </c>
      <c r="F213">
        <f t="shared" si="36"/>
        <v>36287.327024952137</v>
      </c>
      <c r="G213">
        <f t="shared" si="37"/>
        <v>-3499.9893333140139</v>
      </c>
      <c r="H213">
        <f t="shared" si="38"/>
        <v>9616.1416616122915</v>
      </c>
      <c r="I213">
        <f t="shared" si="39"/>
        <v>10233.284213267385</v>
      </c>
      <c r="J213" s="46">
        <f t="shared" si="40"/>
        <v>643.60278070864217</v>
      </c>
      <c r="K213">
        <f t="shared" si="41"/>
        <v>13.029422132846094</v>
      </c>
      <c r="L213">
        <f t="shared" si="42"/>
        <v>2.0486512787493909E-2</v>
      </c>
      <c r="M213" s="46">
        <f t="shared" si="43"/>
        <v>13.029470450003647</v>
      </c>
      <c r="N213" s="8">
        <f t="shared" si="44"/>
        <v>1.1727170592964896E-6</v>
      </c>
      <c r="O213" s="5">
        <f>SUM($N$54:N213)*0.1+$O$30</f>
        <v>-5.990618263525628E-3</v>
      </c>
      <c r="P213" s="5">
        <f>-SUM(O213:$O$234)</f>
        <v>0.13176520581845505</v>
      </c>
      <c r="Q213" s="8">
        <f t="shared" si="45"/>
        <v>-3.222013639826333E-6</v>
      </c>
      <c r="R213" s="5">
        <f>SUM($Q$54:Q213)*0.1+$O$8</f>
        <v>4.9974223890881395E-2</v>
      </c>
      <c r="S213" s="5">
        <f>-SUM(R213:$R$234)</f>
        <v>-1.0993549089065124</v>
      </c>
      <c r="T213">
        <f t="shared" si="46"/>
        <v>5.0332003344544386E-2</v>
      </c>
      <c r="U213">
        <f t="shared" si="47"/>
        <v>1.1072232318738739</v>
      </c>
      <c r="X213" s="1"/>
    </row>
    <row r="214" spans="2:24" x14ac:dyDescent="0.25">
      <c r="B214">
        <f t="shared" si="48"/>
        <v>15.999999999999959</v>
      </c>
      <c r="C214">
        <f t="shared" si="33"/>
        <v>0</v>
      </c>
      <c r="D214">
        <f t="shared" si="34"/>
        <v>-604.78878374920225</v>
      </c>
      <c r="E214">
        <f t="shared" si="35"/>
        <v>-220.12511530276873</v>
      </c>
      <c r="F214">
        <f t="shared" si="36"/>
        <v>36287.327024952137</v>
      </c>
      <c r="G214">
        <f t="shared" si="37"/>
        <v>-3522.0018448442906</v>
      </c>
      <c r="H214">
        <f t="shared" si="38"/>
        <v>9676.6205399872106</v>
      </c>
      <c r="I214">
        <f t="shared" si="39"/>
        <v>10297.644491338247</v>
      </c>
      <c r="J214" s="46">
        <f t="shared" si="40"/>
        <v>643.60278070864217</v>
      </c>
      <c r="K214">
        <f t="shared" si="41"/>
        <v>13.111368183996067</v>
      </c>
      <c r="L214">
        <f t="shared" si="42"/>
        <v>2.0486512787493909E-2</v>
      </c>
      <c r="M214" s="46">
        <f t="shared" si="43"/>
        <v>13.111416199172496</v>
      </c>
      <c r="N214" s="8">
        <f t="shared" si="44"/>
        <v>1.1800926382857757E-6</v>
      </c>
      <c r="O214" s="5">
        <f>SUM($N$54:N214)*0.1+$O$30</f>
        <v>-5.9905002542617993E-3</v>
      </c>
      <c r="P214" s="5">
        <f>-SUM(O214:$O$234)</f>
        <v>0.12577458755492943</v>
      </c>
      <c r="Q214" s="8">
        <f t="shared" si="45"/>
        <v>-3.2422778765547999E-6</v>
      </c>
      <c r="R214" s="5">
        <f>SUM($Q$54:Q214)*0.1+$O$8</f>
        <v>4.9973899663093735E-2</v>
      </c>
      <c r="S214" s="5">
        <f>-SUM(R214:$R$234)</f>
        <v>-1.0493806850156309</v>
      </c>
      <c r="T214">
        <f t="shared" si="46"/>
        <v>5.0331667375850674E-2</v>
      </c>
      <c r="U214">
        <f t="shared" si="47"/>
        <v>1.056891228537018</v>
      </c>
      <c r="X214" s="1"/>
    </row>
    <row r="215" spans="2:24" x14ac:dyDescent="0.25">
      <c r="B215">
        <f t="shared" si="48"/>
        <v>16.099999999999959</v>
      </c>
      <c r="C215">
        <f t="shared" si="33"/>
        <v>0</v>
      </c>
      <c r="D215">
        <f t="shared" si="34"/>
        <v>-604.78878374920225</v>
      </c>
      <c r="E215">
        <f t="shared" si="35"/>
        <v>-220.12511530276873</v>
      </c>
      <c r="F215">
        <f t="shared" si="36"/>
        <v>36287.327024952137</v>
      </c>
      <c r="G215">
        <f t="shared" si="37"/>
        <v>-3544.0143563745673</v>
      </c>
      <c r="H215">
        <f t="shared" si="38"/>
        <v>9737.0994183621315</v>
      </c>
      <c r="I215">
        <f t="shared" si="39"/>
        <v>10362.004769409114</v>
      </c>
      <c r="J215" s="46">
        <f t="shared" si="40"/>
        <v>643.60278070864217</v>
      </c>
      <c r="K215">
        <f t="shared" si="41"/>
        <v>13.193314235146046</v>
      </c>
      <c r="L215">
        <f t="shared" si="42"/>
        <v>2.0486512787493909E-2</v>
      </c>
      <c r="M215" s="46">
        <f t="shared" si="43"/>
        <v>13.193361952092646</v>
      </c>
      <c r="N215" s="8">
        <f t="shared" si="44"/>
        <v>1.1874682172750617E-6</v>
      </c>
      <c r="O215" s="5">
        <f>SUM($N$54:N215)*0.1+$O$30</f>
        <v>-5.9903815074400721E-3</v>
      </c>
      <c r="P215" s="5">
        <f>-SUM(O215:$O$234)</f>
        <v>0.11978408730066764</v>
      </c>
      <c r="Q215" s="8">
        <f t="shared" si="45"/>
        <v>-3.2625421132832676E-6</v>
      </c>
      <c r="R215" s="5">
        <f>SUM($Q$54:Q215)*0.1+$O$8</f>
        <v>4.9973573408882407E-2</v>
      </c>
      <c r="S215" s="5">
        <f>-SUM(R215:$R$234)</f>
        <v>-0.99940678535253713</v>
      </c>
      <c r="T215">
        <f t="shared" si="46"/>
        <v>5.0331329307476455E-2</v>
      </c>
      <c r="U215">
        <f t="shared" si="47"/>
        <v>1.0065595611682132</v>
      </c>
      <c r="X215" s="1"/>
    </row>
    <row r="216" spans="2:24" x14ac:dyDescent="0.25">
      <c r="B216">
        <f t="shared" si="48"/>
        <v>16.19999999999996</v>
      </c>
      <c r="C216">
        <f t="shared" si="33"/>
        <v>0</v>
      </c>
      <c r="D216">
        <f t="shared" si="34"/>
        <v>-604.78878374920225</v>
      </c>
      <c r="E216">
        <f t="shared" si="35"/>
        <v>-220.12511530276873</v>
      </c>
      <c r="F216">
        <f t="shared" si="36"/>
        <v>36287.327024952137</v>
      </c>
      <c r="G216">
        <f t="shared" si="37"/>
        <v>-3566.0268679048449</v>
      </c>
      <c r="H216">
        <f t="shared" si="38"/>
        <v>9797.5782967370524</v>
      </c>
      <c r="I216">
        <f t="shared" si="39"/>
        <v>10426.365047479978</v>
      </c>
      <c r="J216" s="46">
        <f t="shared" si="40"/>
        <v>643.60278070864217</v>
      </c>
      <c r="K216">
        <f t="shared" si="41"/>
        <v>13.275260286296021</v>
      </c>
      <c r="L216">
        <f t="shared" si="42"/>
        <v>2.0486512787493909E-2</v>
      </c>
      <c r="M216" s="46">
        <f t="shared" si="43"/>
        <v>13.275307708694623</v>
      </c>
      <c r="N216" s="8">
        <f t="shared" si="44"/>
        <v>1.1948437962643482E-6</v>
      </c>
      <c r="O216" s="5">
        <f>SUM($N$54:N216)*0.1+$O$30</f>
        <v>-5.9902620230604456E-3</v>
      </c>
      <c r="P216" s="5">
        <f>-SUM(O216:$O$234)</f>
        <v>0.11379370579322756</v>
      </c>
      <c r="Q216" s="8">
        <f t="shared" si="45"/>
        <v>-3.2828063500117357E-6</v>
      </c>
      <c r="R216" s="5">
        <f>SUM($Q$54:Q216)*0.1+$O$8</f>
        <v>4.9973245128247405E-2</v>
      </c>
      <c r="S216" s="5">
        <f>-SUM(R216:$R$234)</f>
        <v>-0.94943321194365471</v>
      </c>
      <c r="T216">
        <f t="shared" si="46"/>
        <v>5.0330989139424069E-2</v>
      </c>
      <c r="U216">
        <f t="shared" si="47"/>
        <v>0.95622823186716277</v>
      </c>
      <c r="X216" s="1"/>
    </row>
    <row r="217" spans="2:24" x14ac:dyDescent="0.25">
      <c r="B217">
        <f t="shared" si="48"/>
        <v>16.299999999999962</v>
      </c>
      <c r="C217">
        <f t="shared" si="33"/>
        <v>0</v>
      </c>
      <c r="D217">
        <f t="shared" si="34"/>
        <v>-604.78878374920225</v>
      </c>
      <c r="E217">
        <f t="shared" si="35"/>
        <v>-220.12511530276873</v>
      </c>
      <c r="F217">
        <f t="shared" si="36"/>
        <v>36287.327024952137</v>
      </c>
      <c r="G217">
        <f t="shared" si="37"/>
        <v>-3588.0393794351221</v>
      </c>
      <c r="H217">
        <f t="shared" si="38"/>
        <v>9858.0571751119733</v>
      </c>
      <c r="I217">
        <f t="shared" si="39"/>
        <v>10490.725325550842</v>
      </c>
      <c r="J217" s="46">
        <f t="shared" si="40"/>
        <v>643.60278070864217</v>
      </c>
      <c r="K217">
        <f t="shared" si="41"/>
        <v>13.357206337445996</v>
      </c>
      <c r="L217">
        <f t="shared" si="42"/>
        <v>2.0486512787493909E-2</v>
      </c>
      <c r="M217" s="46">
        <f t="shared" si="43"/>
        <v>13.357253468910667</v>
      </c>
      <c r="N217" s="8">
        <f t="shared" si="44"/>
        <v>1.2022193752536343E-6</v>
      </c>
      <c r="O217" s="5">
        <f>SUM($N$54:N217)*0.1+$O$30</f>
        <v>-5.9901418011229206E-3</v>
      </c>
      <c r="P217" s="5">
        <f>-SUM(O217:$O$234)</f>
        <v>0.10780344377016712</v>
      </c>
      <c r="Q217" s="8">
        <f t="shared" si="45"/>
        <v>-3.3030705867402035E-6</v>
      </c>
      <c r="R217" s="5">
        <f>SUM($Q$54:Q217)*0.1+$O$8</f>
        <v>4.9972914821188735E-2</v>
      </c>
      <c r="S217" s="5">
        <f>-SUM(R217:$R$234)</f>
        <v>-0.89945996681540741</v>
      </c>
      <c r="T217">
        <f t="shared" si="46"/>
        <v>5.0330646871695826E-2</v>
      </c>
      <c r="U217">
        <f t="shared" si="47"/>
        <v>0.9058972427335682</v>
      </c>
      <c r="X217" s="1"/>
    </row>
    <row r="218" spans="2:24" x14ac:dyDescent="0.25">
      <c r="B218">
        <f t="shared" si="48"/>
        <v>16.399999999999963</v>
      </c>
      <c r="C218">
        <f t="shared" si="33"/>
        <v>0</v>
      </c>
      <c r="D218">
        <f t="shared" si="34"/>
        <v>-604.78878374920225</v>
      </c>
      <c r="E218">
        <f t="shared" si="35"/>
        <v>-220.12511530276873</v>
      </c>
      <c r="F218">
        <f t="shared" si="36"/>
        <v>36287.327024952137</v>
      </c>
      <c r="G218">
        <f t="shared" si="37"/>
        <v>-3610.0518909653993</v>
      </c>
      <c r="H218">
        <f t="shared" si="38"/>
        <v>9918.5360534868942</v>
      </c>
      <c r="I218">
        <f t="shared" si="39"/>
        <v>10555.085603621708</v>
      </c>
      <c r="J218" s="46">
        <f t="shared" si="40"/>
        <v>643.60278070864217</v>
      </c>
      <c r="K218">
        <f t="shared" si="41"/>
        <v>13.439152388595975</v>
      </c>
      <c r="L218">
        <f t="shared" si="42"/>
        <v>2.0486512787493909E-2</v>
      </c>
      <c r="M218" s="46">
        <f t="shared" si="43"/>
        <v>13.439199232674671</v>
      </c>
      <c r="N218" s="8">
        <f t="shared" si="44"/>
        <v>1.2095949542429205E-6</v>
      </c>
      <c r="O218" s="5">
        <f>SUM($N$54:N218)*0.1+$O$30</f>
        <v>-5.9900208416274964E-3</v>
      </c>
      <c r="P218" s="5">
        <f>-SUM(O218:$O$234)</f>
        <v>0.1018133019690442</v>
      </c>
      <c r="Q218" s="8">
        <f t="shared" si="45"/>
        <v>-3.3233348234686712E-6</v>
      </c>
      <c r="R218" s="5">
        <f>SUM($Q$54:Q218)*0.1+$O$8</f>
        <v>4.9972582487706384E-2</v>
      </c>
      <c r="S218" s="5">
        <f>-SUM(R218:$R$234)</f>
        <v>-0.84948705199421848</v>
      </c>
      <c r="T218">
        <f t="shared" si="46"/>
        <v>5.0330302504294072E-2</v>
      </c>
      <c r="U218">
        <f t="shared" si="47"/>
        <v>0.85556659586712935</v>
      </c>
      <c r="X218" s="1"/>
    </row>
    <row r="219" spans="2:24" x14ac:dyDescent="0.25">
      <c r="B219">
        <f t="shared" si="48"/>
        <v>16.499999999999964</v>
      </c>
      <c r="C219">
        <f t="shared" si="33"/>
        <v>0</v>
      </c>
      <c r="D219">
        <f t="shared" si="34"/>
        <v>-604.78878374920225</v>
      </c>
      <c r="E219">
        <f t="shared" si="35"/>
        <v>-220.12511530276873</v>
      </c>
      <c r="F219">
        <f t="shared" si="36"/>
        <v>36287.327024952137</v>
      </c>
      <c r="G219">
        <f t="shared" si="37"/>
        <v>-3632.0644024956764</v>
      </c>
      <c r="H219">
        <f t="shared" si="38"/>
        <v>9979.0149318618151</v>
      </c>
      <c r="I219">
        <f t="shared" si="39"/>
        <v>10619.445881692573</v>
      </c>
      <c r="J219" s="46">
        <f t="shared" si="40"/>
        <v>643.60278070864217</v>
      </c>
      <c r="K219">
        <f t="shared" si="41"/>
        <v>13.52109843974595</v>
      </c>
      <c r="L219">
        <f t="shared" si="42"/>
        <v>2.0486512787493909E-2</v>
      </c>
      <c r="M219" s="46">
        <f t="shared" si="43"/>
        <v>13.52114499992212</v>
      </c>
      <c r="N219" s="8">
        <f t="shared" si="44"/>
        <v>1.2169705332322068E-6</v>
      </c>
      <c r="O219" s="5">
        <f>SUM($N$54:N219)*0.1+$O$30</f>
        <v>-5.9898991445741729E-3</v>
      </c>
      <c r="P219" s="5">
        <f>-SUM(O219:$O$234)</f>
        <v>9.5823281127416712E-2</v>
      </c>
      <c r="Q219" s="8">
        <f t="shared" si="45"/>
        <v>-3.3435990601971389E-6</v>
      </c>
      <c r="R219" s="5">
        <f>SUM($Q$54:Q219)*0.1+$O$8</f>
        <v>4.9972248127800364E-2</v>
      </c>
      <c r="S219" s="5">
        <f>-SUM(R219:$R$234)</f>
        <v>-0.79951446950651228</v>
      </c>
      <c r="T219">
        <f t="shared" si="46"/>
        <v>5.0329956037221187E-2</v>
      </c>
      <c r="U219">
        <f t="shared" si="47"/>
        <v>0.80523629336754543</v>
      </c>
      <c r="X219" s="1"/>
    </row>
    <row r="220" spans="2:24" x14ac:dyDescent="0.25">
      <c r="B220">
        <f t="shared" si="48"/>
        <v>16.599999999999966</v>
      </c>
      <c r="C220">
        <f t="shared" si="33"/>
        <v>0</v>
      </c>
      <c r="D220">
        <f t="shared" si="34"/>
        <v>-604.78878374920225</v>
      </c>
      <c r="E220">
        <f t="shared" si="35"/>
        <v>-220.12511530276873</v>
      </c>
      <c r="F220">
        <f t="shared" si="36"/>
        <v>36287.327024952137</v>
      </c>
      <c r="G220">
        <f t="shared" si="37"/>
        <v>-3654.0769140259536</v>
      </c>
      <c r="H220">
        <f t="shared" si="38"/>
        <v>10039.493810236736</v>
      </c>
      <c r="I220">
        <f t="shared" si="39"/>
        <v>10683.806159763437</v>
      </c>
      <c r="J220" s="46">
        <f t="shared" si="40"/>
        <v>643.60278070864217</v>
      </c>
      <c r="K220">
        <f t="shared" si="41"/>
        <v>13.603044490895927</v>
      </c>
      <c r="L220">
        <f t="shared" si="42"/>
        <v>2.0486512787493909E-2</v>
      </c>
      <c r="M220" s="46">
        <f t="shared" si="43"/>
        <v>13.603090770590065</v>
      </c>
      <c r="N220" s="8">
        <f t="shared" si="44"/>
        <v>1.224346112221493E-6</v>
      </c>
      <c r="O220" s="5">
        <f>SUM($N$54:N220)*0.1+$O$30</f>
        <v>-5.9897767099629509E-3</v>
      </c>
      <c r="P220" s="5">
        <f>-SUM(O220:$O$234)</f>
        <v>8.9833381982842547E-2</v>
      </c>
      <c r="Q220" s="8">
        <f t="shared" si="45"/>
        <v>-3.3638632969256066E-6</v>
      </c>
      <c r="R220" s="5">
        <f>SUM($Q$54:Q220)*0.1+$O$8</f>
        <v>4.9971911741470677E-2</v>
      </c>
      <c r="S220" s="5">
        <f>-SUM(R220:$R$234)</f>
        <v>-0.74954222137871185</v>
      </c>
      <c r="T220">
        <f t="shared" si="46"/>
        <v>5.0329607470479536E-2</v>
      </c>
      <c r="U220">
        <f t="shared" si="47"/>
        <v>0.75490633733451273</v>
      </c>
      <c r="X220" s="1"/>
    </row>
    <row r="221" spans="2:24" x14ac:dyDescent="0.25">
      <c r="B221">
        <f t="shared" si="48"/>
        <v>16.699999999999967</v>
      </c>
      <c r="C221">
        <f t="shared" si="33"/>
        <v>0</v>
      </c>
      <c r="D221">
        <f t="shared" si="34"/>
        <v>-604.78878374920225</v>
      </c>
      <c r="E221">
        <f t="shared" si="35"/>
        <v>-220.12511530276873</v>
      </c>
      <c r="F221">
        <f t="shared" si="36"/>
        <v>36287.327024952137</v>
      </c>
      <c r="G221">
        <f t="shared" si="37"/>
        <v>-3676.0894255562307</v>
      </c>
      <c r="H221">
        <f t="shared" si="38"/>
        <v>10099.972688611659</v>
      </c>
      <c r="I221">
        <f t="shared" si="39"/>
        <v>10748.166437834303</v>
      </c>
      <c r="J221" s="46">
        <f t="shared" si="40"/>
        <v>643.60278070864217</v>
      </c>
      <c r="K221">
        <f t="shared" si="41"/>
        <v>13.684990542045904</v>
      </c>
      <c r="L221">
        <f t="shared" si="42"/>
        <v>2.0486512787493909E-2</v>
      </c>
      <c r="M221" s="46">
        <f t="shared" si="43"/>
        <v>13.685036544617059</v>
      </c>
      <c r="N221" s="8">
        <f t="shared" si="44"/>
        <v>1.2317216912107791E-6</v>
      </c>
      <c r="O221" s="5">
        <f>SUM($N$54:N221)*0.1+$O$30</f>
        <v>-5.9896535377938296E-3</v>
      </c>
      <c r="P221" s="5">
        <f>-SUM(O221:$O$234)</f>
        <v>8.3843605272879596E-2</v>
      </c>
      <c r="Q221" s="8">
        <f t="shared" si="45"/>
        <v>-3.3841275336540752E-6</v>
      </c>
      <c r="R221" s="5">
        <f>SUM($Q$54:Q221)*0.1+$O$8</f>
        <v>4.9971573328717309E-2</v>
      </c>
      <c r="S221" s="5">
        <f>-SUM(R221:$R$234)</f>
        <v>-0.69957030963724109</v>
      </c>
      <c r="T221">
        <f t="shared" si="46"/>
        <v>5.03292568040715E-2</v>
      </c>
      <c r="U221">
        <f t="shared" si="47"/>
        <v>0.7045767298677269</v>
      </c>
      <c r="X221" s="1"/>
    </row>
    <row r="222" spans="2:24" x14ac:dyDescent="0.25">
      <c r="B222">
        <f t="shared" si="48"/>
        <v>16.799999999999969</v>
      </c>
      <c r="C222">
        <f t="shared" si="33"/>
        <v>0</v>
      </c>
      <c r="D222">
        <f t="shared" si="34"/>
        <v>-604.78878374920225</v>
      </c>
      <c r="E222">
        <f t="shared" si="35"/>
        <v>-220.12511530276873</v>
      </c>
      <c r="F222">
        <f t="shared" si="36"/>
        <v>36287.327024952137</v>
      </c>
      <c r="G222">
        <f t="shared" si="37"/>
        <v>-3698.1019370865079</v>
      </c>
      <c r="H222">
        <f t="shared" si="38"/>
        <v>10160.45156698658</v>
      </c>
      <c r="I222">
        <f t="shared" si="39"/>
        <v>10812.526715905169</v>
      </c>
      <c r="J222" s="46">
        <f t="shared" si="40"/>
        <v>643.60278070864217</v>
      </c>
      <c r="K222">
        <f t="shared" si="41"/>
        <v>13.766936593195883</v>
      </c>
      <c r="L222">
        <f t="shared" si="42"/>
        <v>2.0486512787493909E-2</v>
      </c>
      <c r="M222" s="46">
        <f t="shared" si="43"/>
        <v>13.766982321943123</v>
      </c>
      <c r="N222" s="8">
        <f t="shared" si="44"/>
        <v>1.2390972702000653E-6</v>
      </c>
      <c r="O222" s="5">
        <f>SUM($N$54:N222)*0.1+$O$30</f>
        <v>-5.9895296280668099E-3</v>
      </c>
      <c r="P222" s="5">
        <f>-SUM(O222:$O$234)</f>
        <v>7.7853951735085761E-2</v>
      </c>
      <c r="Q222" s="8">
        <f t="shared" si="45"/>
        <v>-3.4043917703825429E-6</v>
      </c>
      <c r="R222" s="5">
        <f>SUM($Q$54:Q222)*0.1+$O$8</f>
        <v>4.9971232889540272E-2</v>
      </c>
      <c r="S222" s="5">
        <f>-SUM(R222:$R$234)</f>
        <v>-0.64959873630852383</v>
      </c>
      <c r="T222">
        <f t="shared" si="46"/>
        <v>5.0328904037999493E-2</v>
      </c>
      <c r="U222">
        <f t="shared" si="47"/>
        <v>0.65424747306688169</v>
      </c>
      <c r="X222" s="1"/>
    </row>
    <row r="223" spans="2:24" x14ac:dyDescent="0.25">
      <c r="B223">
        <f t="shared" si="48"/>
        <v>16.89999999999997</v>
      </c>
      <c r="C223">
        <f t="shared" si="33"/>
        <v>0</v>
      </c>
      <c r="D223">
        <f t="shared" si="34"/>
        <v>-604.78878374920225</v>
      </c>
      <c r="E223">
        <f t="shared" si="35"/>
        <v>-220.12511530276873</v>
      </c>
      <c r="F223">
        <f t="shared" si="36"/>
        <v>36287.327024952137</v>
      </c>
      <c r="G223">
        <f t="shared" si="37"/>
        <v>-3720.114448616785</v>
      </c>
      <c r="H223">
        <f t="shared" si="38"/>
        <v>10220.9304453615</v>
      </c>
      <c r="I223">
        <f t="shared" si="39"/>
        <v>10876.886993976033</v>
      </c>
      <c r="J223" s="46">
        <f t="shared" si="40"/>
        <v>643.60278070864217</v>
      </c>
      <c r="K223">
        <f t="shared" si="41"/>
        <v>13.848882644345858</v>
      </c>
      <c r="L223">
        <f t="shared" si="42"/>
        <v>2.0486512787493909E-2</v>
      </c>
      <c r="M223" s="46">
        <f t="shared" si="43"/>
        <v>13.848928102509685</v>
      </c>
      <c r="N223" s="8">
        <f t="shared" si="44"/>
        <v>1.2464728491893516E-6</v>
      </c>
      <c r="O223" s="5">
        <f>SUM($N$54:N223)*0.1+$O$30</f>
        <v>-5.9894049807818909E-3</v>
      </c>
      <c r="P223" s="5">
        <f>-SUM(O223:$O$234)</f>
        <v>7.186442210701896E-2</v>
      </c>
      <c r="Q223" s="8">
        <f t="shared" si="45"/>
        <v>-3.4246560071110106E-6</v>
      </c>
      <c r="R223" s="5">
        <f>SUM($Q$54:Q223)*0.1+$O$8</f>
        <v>4.9970890423939561E-2</v>
      </c>
      <c r="S223" s="5">
        <f>-SUM(R223:$R$234)</f>
        <v>-0.59962750341898363</v>
      </c>
      <c r="T223">
        <f t="shared" si="46"/>
        <v>5.0328549172265924E-2</v>
      </c>
      <c r="U223">
        <f t="shared" si="47"/>
        <v>0.60391856903166918</v>
      </c>
      <c r="X223" s="1"/>
    </row>
    <row r="224" spans="2:24" x14ac:dyDescent="0.25">
      <c r="B224">
        <f t="shared" si="48"/>
        <v>16.999999999999972</v>
      </c>
      <c r="C224">
        <f t="shared" si="33"/>
        <v>0</v>
      </c>
      <c r="D224">
        <f t="shared" si="34"/>
        <v>-604.78878374920225</v>
      </c>
      <c r="E224">
        <f t="shared" si="35"/>
        <v>-220.12511530276873</v>
      </c>
      <c r="F224">
        <f t="shared" si="36"/>
        <v>36287.327024952137</v>
      </c>
      <c r="G224">
        <f t="shared" si="37"/>
        <v>-3742.1269601470622</v>
      </c>
      <c r="H224">
        <f t="shared" si="38"/>
        <v>10281.409323736421</v>
      </c>
      <c r="I224">
        <f t="shared" si="39"/>
        <v>10941.2472720469</v>
      </c>
      <c r="J224" s="46">
        <f t="shared" si="40"/>
        <v>643.60278070864217</v>
      </c>
      <c r="K224">
        <f t="shared" si="41"/>
        <v>13.930828695495837</v>
      </c>
      <c r="L224">
        <f t="shared" si="42"/>
        <v>2.0486512787493909E-2</v>
      </c>
      <c r="M224" s="46">
        <f t="shared" si="43"/>
        <v>13.930873886259571</v>
      </c>
      <c r="N224" s="8">
        <f t="shared" si="44"/>
        <v>1.2538484281786379E-6</v>
      </c>
      <c r="O224" s="5">
        <f>SUM($N$54:N224)*0.1+$O$30</f>
        <v>-5.9892795959390725E-3</v>
      </c>
      <c r="P224" s="5">
        <f>-SUM(O224:$O$234)</f>
        <v>6.5875017126237043E-2</v>
      </c>
      <c r="Q224" s="8">
        <f t="shared" si="45"/>
        <v>-3.4449202438394784E-6</v>
      </c>
      <c r="R224" s="5">
        <f>SUM($Q$54:Q224)*0.1+$O$8</f>
        <v>4.9970545931915175E-2</v>
      </c>
      <c r="S224" s="5">
        <f>-SUM(R224:$R$234)</f>
        <v>-0.5496566129950442</v>
      </c>
      <c r="T224">
        <f t="shared" si="46"/>
        <v>5.0328192206873235E-2</v>
      </c>
      <c r="U224">
        <f t="shared" si="47"/>
        <v>0.55359001986177991</v>
      </c>
      <c r="X224" s="1"/>
    </row>
    <row r="225" spans="2:24" x14ac:dyDescent="0.25">
      <c r="B225">
        <f t="shared" si="48"/>
        <v>17.099999999999973</v>
      </c>
      <c r="C225">
        <f t="shared" si="33"/>
        <v>0</v>
      </c>
      <c r="D225">
        <f t="shared" si="34"/>
        <v>-604.78878374920225</v>
      </c>
      <c r="E225">
        <f t="shared" si="35"/>
        <v>-220.12511530276873</v>
      </c>
      <c r="F225">
        <f t="shared" si="36"/>
        <v>36287.327024952137</v>
      </c>
      <c r="G225">
        <f t="shared" si="37"/>
        <v>-3764.1394716773393</v>
      </c>
      <c r="H225">
        <f t="shared" si="38"/>
        <v>10341.888202111342</v>
      </c>
      <c r="I225">
        <f t="shared" si="39"/>
        <v>11005.607550117764</v>
      </c>
      <c r="J225" s="46">
        <f t="shared" si="40"/>
        <v>643.60278070864217</v>
      </c>
      <c r="K225">
        <f t="shared" si="41"/>
        <v>14.012774746645812</v>
      </c>
      <c r="L225">
        <f t="shared" si="42"/>
        <v>2.0486512787493909E-2</v>
      </c>
      <c r="M225" s="46">
        <f t="shared" si="43"/>
        <v>14.012819673136923</v>
      </c>
      <c r="N225" s="8">
        <f t="shared" si="44"/>
        <v>1.2612240071679241E-6</v>
      </c>
      <c r="O225" s="5">
        <f>SUM($N$54:N225)*0.1+$O$30</f>
        <v>-5.9891534735383558E-3</v>
      </c>
      <c r="P225" s="5">
        <f>-SUM(O225:$O$234)</f>
        <v>5.9885737530297981E-2</v>
      </c>
      <c r="Q225" s="8">
        <f t="shared" si="45"/>
        <v>-3.4651844805679461E-6</v>
      </c>
      <c r="R225" s="5">
        <f>SUM($Q$54:Q225)*0.1+$O$8</f>
        <v>4.9970199413467122E-2</v>
      </c>
      <c r="S225" s="5">
        <f>-SUM(R225:$R$234)</f>
        <v>-0.49968606706312901</v>
      </c>
      <c r="T225">
        <f t="shared" si="46"/>
        <v>5.0327833141823881E-2</v>
      </c>
      <c r="U225">
        <f t="shared" si="47"/>
        <v>0.50326182765690231</v>
      </c>
      <c r="X225" s="1"/>
    </row>
    <row r="226" spans="2:24" x14ac:dyDescent="0.25">
      <c r="B226">
        <f t="shared" si="48"/>
        <v>17.199999999999974</v>
      </c>
      <c r="C226">
        <f t="shared" si="33"/>
        <v>0</v>
      </c>
      <c r="D226">
        <f t="shared" si="34"/>
        <v>-604.78878374920225</v>
      </c>
      <c r="E226">
        <f t="shared" si="35"/>
        <v>-220.12511530276873</v>
      </c>
      <c r="F226">
        <f t="shared" si="36"/>
        <v>36287.327024952137</v>
      </c>
      <c r="G226">
        <f t="shared" si="37"/>
        <v>-3786.1519832076165</v>
      </c>
      <c r="H226">
        <f t="shared" si="38"/>
        <v>10402.367080486263</v>
      </c>
      <c r="I226">
        <f t="shared" si="39"/>
        <v>11069.967828188628</v>
      </c>
      <c r="J226" s="46">
        <f t="shared" si="40"/>
        <v>643.60278070864217</v>
      </c>
      <c r="K226">
        <f t="shared" si="41"/>
        <v>14.094720797795787</v>
      </c>
      <c r="L226">
        <f t="shared" si="42"/>
        <v>2.0486512787493909E-2</v>
      </c>
      <c r="M226" s="46">
        <f t="shared" si="43"/>
        <v>14.094765463087199</v>
      </c>
      <c r="N226" s="8">
        <f t="shared" si="44"/>
        <v>1.2685995861572102E-6</v>
      </c>
      <c r="O226" s="5">
        <f>SUM($N$54:N226)*0.1+$O$30</f>
        <v>-5.9890266135797406E-3</v>
      </c>
      <c r="P226" s="5">
        <f>-SUM(O226:$O$234)</f>
        <v>5.3896584056759622E-2</v>
      </c>
      <c r="Q226" s="8">
        <f t="shared" si="45"/>
        <v>-3.4854487172964138E-6</v>
      </c>
      <c r="R226" s="5">
        <f>SUM($Q$54:Q226)*0.1+$O$8</f>
        <v>4.9969850868595386E-2</v>
      </c>
      <c r="S226" s="5">
        <f>-SUM(R226:$R$234)</f>
        <v>-0.44971586764966187</v>
      </c>
      <c r="T226">
        <f t="shared" si="46"/>
        <v>5.0327471977120307E-2</v>
      </c>
      <c r="U226">
        <f t="shared" si="47"/>
        <v>0.45293399451672378</v>
      </c>
      <c r="X226" s="1"/>
    </row>
    <row r="227" spans="2:24" x14ac:dyDescent="0.25">
      <c r="B227">
        <f t="shared" si="48"/>
        <v>17.299999999999976</v>
      </c>
      <c r="C227">
        <f t="shared" si="33"/>
        <v>0</v>
      </c>
      <c r="D227">
        <f t="shared" si="34"/>
        <v>-604.78878374920225</v>
      </c>
      <c r="E227">
        <f t="shared" si="35"/>
        <v>-220.12511530276873</v>
      </c>
      <c r="F227">
        <f t="shared" si="36"/>
        <v>36287.327024952137</v>
      </c>
      <c r="G227">
        <f t="shared" si="37"/>
        <v>-3808.1644947378936</v>
      </c>
      <c r="H227">
        <f t="shared" si="38"/>
        <v>10462.845958861184</v>
      </c>
      <c r="I227">
        <f t="shared" si="39"/>
        <v>11134.328106259494</v>
      </c>
      <c r="J227" s="46">
        <f t="shared" si="40"/>
        <v>643.60278070864217</v>
      </c>
      <c r="K227">
        <f t="shared" si="41"/>
        <v>14.176666848945766</v>
      </c>
      <c r="L227">
        <f t="shared" si="42"/>
        <v>2.0486512787493909E-2</v>
      </c>
      <c r="M227" s="46">
        <f t="shared" si="43"/>
        <v>14.176711256057114</v>
      </c>
      <c r="N227" s="8">
        <f t="shared" si="44"/>
        <v>1.2759751651464964E-6</v>
      </c>
      <c r="O227" s="5">
        <f>SUM($N$54:N227)*0.1+$O$30</f>
        <v>-5.9888990160632252E-3</v>
      </c>
      <c r="P227" s="5">
        <f>-SUM(O227:$O$234)</f>
        <v>4.7907557443179885E-2</v>
      </c>
      <c r="Q227" s="8">
        <f t="shared" si="45"/>
        <v>-3.5057129540248815E-6</v>
      </c>
      <c r="R227" s="5">
        <f>SUM($Q$54:Q227)*0.1+$O$8</f>
        <v>4.9969500297299983E-2</v>
      </c>
      <c r="S227" s="5">
        <f>-SUM(R227:$R$234)</f>
        <v>-0.39974601678106653</v>
      </c>
      <c r="T227">
        <f t="shared" si="46"/>
        <v>5.0327108712764995E-2</v>
      </c>
      <c r="U227">
        <f t="shared" si="47"/>
        <v>0.40260652254092988</v>
      </c>
      <c r="X227" s="1"/>
    </row>
    <row r="228" spans="2:24" x14ac:dyDescent="0.25">
      <c r="B228">
        <f t="shared" si="48"/>
        <v>17.399999999999977</v>
      </c>
      <c r="C228">
        <f t="shared" si="33"/>
        <v>0</v>
      </c>
      <c r="D228">
        <f t="shared" si="34"/>
        <v>-604.78878374920225</v>
      </c>
      <c r="E228">
        <f t="shared" si="35"/>
        <v>-220.12511530276873</v>
      </c>
      <c r="F228">
        <f t="shared" si="36"/>
        <v>36287.327024952137</v>
      </c>
      <c r="G228">
        <f t="shared" si="37"/>
        <v>-3830.1770062681708</v>
      </c>
      <c r="H228">
        <f t="shared" si="38"/>
        <v>10523.324837236105</v>
      </c>
      <c r="I228">
        <f t="shared" si="39"/>
        <v>11198.688384330359</v>
      </c>
      <c r="J228" s="46">
        <f t="shared" si="40"/>
        <v>643.60278070864217</v>
      </c>
      <c r="K228">
        <f t="shared" si="41"/>
        <v>14.258612900095741</v>
      </c>
      <c r="L228">
        <f t="shared" si="42"/>
        <v>2.0486512787493909E-2</v>
      </c>
      <c r="M228" s="46">
        <f t="shared" si="43"/>
        <v>14.258657051994597</v>
      </c>
      <c r="N228" s="8">
        <f t="shared" si="44"/>
        <v>1.2833507441357827E-6</v>
      </c>
      <c r="O228" s="5">
        <f>SUM($N$54:N228)*0.1+$O$30</f>
        <v>-5.9887706809888122E-3</v>
      </c>
      <c r="P228" s="5">
        <f>-SUM(O228:$O$234)</f>
        <v>4.1918658427116659E-2</v>
      </c>
      <c r="Q228" s="8">
        <f t="shared" si="45"/>
        <v>-3.5259771907533497E-6</v>
      </c>
      <c r="R228" s="5">
        <f>SUM($Q$54:Q228)*0.1+$O$8</f>
        <v>4.9969147699580913E-2</v>
      </c>
      <c r="S228" s="5">
        <f>-SUM(R228:$R$234)</f>
        <v>-0.34977651648376651</v>
      </c>
      <c r="T228">
        <f t="shared" si="46"/>
        <v>5.0326743348760444E-2</v>
      </c>
      <c r="U228">
        <f t="shared" si="47"/>
        <v>0.35227941382920441</v>
      </c>
      <c r="X228" s="1"/>
    </row>
    <row r="229" spans="2:24" x14ac:dyDescent="0.25">
      <c r="B229">
        <f t="shared" si="48"/>
        <v>17.499999999999979</v>
      </c>
      <c r="C229">
        <f t="shared" si="33"/>
        <v>0</v>
      </c>
      <c r="D229">
        <f t="shared" si="34"/>
        <v>-604.78878374920225</v>
      </c>
      <c r="E229">
        <f t="shared" si="35"/>
        <v>-220.12511530276873</v>
      </c>
      <c r="F229">
        <f t="shared" si="36"/>
        <v>36287.327024952137</v>
      </c>
      <c r="G229">
        <f t="shared" si="37"/>
        <v>-3852.1895177984479</v>
      </c>
      <c r="H229">
        <f t="shared" si="38"/>
        <v>10583.803715611026</v>
      </c>
      <c r="I229">
        <f t="shared" si="39"/>
        <v>11263.048662401225</v>
      </c>
      <c r="J229" s="46">
        <f t="shared" si="40"/>
        <v>643.60278070864217</v>
      </c>
      <c r="K229">
        <f t="shared" si="41"/>
        <v>14.34055895124572</v>
      </c>
      <c r="L229">
        <f t="shared" si="42"/>
        <v>2.0486512787493909E-2</v>
      </c>
      <c r="M229" s="46">
        <f t="shared" si="43"/>
        <v>14.340602850848786</v>
      </c>
      <c r="N229" s="8">
        <f t="shared" si="44"/>
        <v>1.2907263231250689E-6</v>
      </c>
      <c r="O229" s="5">
        <f>SUM($N$54:N229)*0.1+$O$30</f>
        <v>-5.9886416083564991E-3</v>
      </c>
      <c r="P229" s="5">
        <f>-SUM(O229:$O$234)</f>
        <v>3.5929887746127848E-2</v>
      </c>
      <c r="Q229" s="8">
        <f t="shared" si="45"/>
        <v>-3.5462414274818174E-6</v>
      </c>
      <c r="R229" s="5">
        <f>SUM($Q$54:Q229)*0.1+$O$8</f>
        <v>4.996879307543816E-2</v>
      </c>
      <c r="S229" s="5">
        <f>-SUM(R229:$R$234)</f>
        <v>-0.29980736878418557</v>
      </c>
      <c r="T229">
        <f t="shared" si="46"/>
        <v>5.0326375885109145E-2</v>
      </c>
      <c r="U229">
        <f t="shared" si="47"/>
        <v>0.30195267048122953</v>
      </c>
      <c r="X229" s="1"/>
    </row>
    <row r="230" spans="2:24" x14ac:dyDescent="0.25">
      <c r="B230">
        <f t="shared" si="48"/>
        <v>17.59999999999998</v>
      </c>
      <c r="C230">
        <f t="shared" si="33"/>
        <v>0</v>
      </c>
      <c r="D230">
        <f t="shared" si="34"/>
        <v>-604.78878374920225</v>
      </c>
      <c r="E230">
        <f t="shared" si="35"/>
        <v>-220.12511530276873</v>
      </c>
      <c r="F230">
        <f t="shared" si="36"/>
        <v>36287.327024952137</v>
      </c>
      <c r="G230">
        <f t="shared" si="37"/>
        <v>-3874.2020293287255</v>
      </c>
      <c r="H230">
        <f t="shared" si="38"/>
        <v>10644.282593985947</v>
      </c>
      <c r="I230">
        <f t="shared" si="39"/>
        <v>11327.408940472089</v>
      </c>
      <c r="J230" s="46">
        <f t="shared" si="40"/>
        <v>643.60278070864217</v>
      </c>
      <c r="K230">
        <f t="shared" si="41"/>
        <v>14.422505002395695</v>
      </c>
      <c r="L230">
        <f t="shared" si="42"/>
        <v>2.0486512787493909E-2</v>
      </c>
      <c r="M230" s="46">
        <f t="shared" si="43"/>
        <v>14.422548652569956</v>
      </c>
      <c r="N230" s="8">
        <f t="shared" si="44"/>
        <v>1.2981019021143552E-6</v>
      </c>
      <c r="O230" s="5">
        <f>SUM($N$54:N230)*0.1+$O$30</f>
        <v>-5.9885117981662885E-3</v>
      </c>
      <c r="P230" s="5">
        <f>-SUM(O230:$O$234)</f>
        <v>2.9941246137771348E-2</v>
      </c>
      <c r="Q230" s="8">
        <f t="shared" si="45"/>
        <v>-3.5665056642102851E-6</v>
      </c>
      <c r="R230" s="5">
        <f>SUM($Q$54:Q230)*0.1+$O$8</f>
        <v>4.996843642487174E-2</v>
      </c>
      <c r="S230" s="5">
        <f>-SUM(R230:$R$234)</f>
        <v>-0.2498385757087474</v>
      </c>
      <c r="T230">
        <f t="shared" si="46"/>
        <v>5.0326006321813631E-2</v>
      </c>
      <c r="U230">
        <f t="shared" si="47"/>
        <v>0.25162629459668578</v>
      </c>
      <c r="X230" s="1"/>
    </row>
    <row r="231" spans="2:24" x14ac:dyDescent="0.25">
      <c r="B231">
        <f t="shared" si="48"/>
        <v>17.699999999999982</v>
      </c>
      <c r="C231">
        <f t="shared" si="33"/>
        <v>0</v>
      </c>
      <c r="D231">
        <f t="shared" si="34"/>
        <v>-604.78878374920225</v>
      </c>
      <c r="E231">
        <f t="shared" si="35"/>
        <v>-220.12511530276873</v>
      </c>
      <c r="F231">
        <f t="shared" si="36"/>
        <v>36287.327024952137</v>
      </c>
      <c r="G231">
        <f t="shared" si="37"/>
        <v>-3896.2145408590027</v>
      </c>
      <c r="H231">
        <f t="shared" si="38"/>
        <v>10704.761472360869</v>
      </c>
      <c r="I231">
        <f t="shared" si="39"/>
        <v>11391.769218542955</v>
      </c>
      <c r="J231" s="46">
        <f t="shared" si="40"/>
        <v>643.60278070864217</v>
      </c>
      <c r="K231">
        <f t="shared" si="41"/>
        <v>14.504451053545674</v>
      </c>
      <c r="L231">
        <f t="shared" si="42"/>
        <v>2.0486512787493909E-2</v>
      </c>
      <c r="M231" s="46">
        <f t="shared" si="43"/>
        <v>14.504494457109521</v>
      </c>
      <c r="N231" s="8">
        <f t="shared" si="44"/>
        <v>1.3054774811036415E-6</v>
      </c>
      <c r="O231" s="5">
        <f>SUM($N$54:N231)*0.1+$O$30</f>
        <v>-5.9883812504181776E-3</v>
      </c>
      <c r="P231" s="5">
        <f>-SUM(O231:$O$234)</f>
        <v>2.3952734339605056E-2</v>
      </c>
      <c r="Q231" s="8">
        <f t="shared" si="45"/>
        <v>-3.5867699009387533E-6</v>
      </c>
      <c r="R231" s="5">
        <f>SUM($Q$54:Q231)*0.1+$O$8</f>
        <v>4.9968077747881645E-2</v>
      </c>
      <c r="S231" s="5">
        <f>-SUM(R231:$R$234)</f>
        <v>-0.19987013928387565</v>
      </c>
      <c r="T231">
        <f t="shared" si="46"/>
        <v>5.0325634658876434E-2</v>
      </c>
      <c r="U231">
        <f t="shared" si="47"/>
        <v>0.20130028827525195</v>
      </c>
      <c r="X231" s="1"/>
    </row>
    <row r="232" spans="2:24" x14ac:dyDescent="0.25">
      <c r="B232">
        <f t="shared" si="48"/>
        <v>17.799999999999983</v>
      </c>
      <c r="C232">
        <f t="shared" si="33"/>
        <v>0</v>
      </c>
      <c r="D232">
        <f t="shared" si="34"/>
        <v>-604.78878374920225</v>
      </c>
      <c r="E232">
        <f t="shared" si="35"/>
        <v>-220.12511530276873</v>
      </c>
      <c r="F232">
        <f t="shared" si="36"/>
        <v>36287.327024952137</v>
      </c>
      <c r="G232">
        <f t="shared" si="37"/>
        <v>-3918.2270523892798</v>
      </c>
      <c r="H232">
        <f t="shared" si="38"/>
        <v>10765.24035073579</v>
      </c>
      <c r="I232">
        <f t="shared" si="39"/>
        <v>11456.129496613821</v>
      </c>
      <c r="J232" s="46">
        <f t="shared" si="40"/>
        <v>643.60278070864217</v>
      </c>
      <c r="K232">
        <f t="shared" si="41"/>
        <v>14.586397104695651</v>
      </c>
      <c r="L232">
        <f t="shared" si="42"/>
        <v>2.0486512787493909E-2</v>
      </c>
      <c r="M232" s="46">
        <f t="shared" si="43"/>
        <v>14.586440264419975</v>
      </c>
      <c r="N232" s="8">
        <f t="shared" si="44"/>
        <v>1.3128530600929277E-6</v>
      </c>
      <c r="O232" s="5">
        <f>SUM($N$54:N232)*0.1+$O$30</f>
        <v>-5.9882499651121683E-3</v>
      </c>
      <c r="P232" s="5">
        <f>-SUM(O232:$O$234)</f>
        <v>1.7964353089186882E-2</v>
      </c>
      <c r="Q232" s="8">
        <f t="shared" si="45"/>
        <v>-3.6070341376672214E-6</v>
      </c>
      <c r="R232" s="5">
        <f>SUM($Q$54:Q232)*0.1+$O$8</f>
        <v>4.9967717044467883E-2</v>
      </c>
      <c r="S232" s="5">
        <f>-SUM(R232:$R$234)</f>
        <v>-0.149902061535994</v>
      </c>
      <c r="T232">
        <f t="shared" si="46"/>
        <v>5.03252608963001E-2</v>
      </c>
      <c r="U232">
        <f t="shared" si="47"/>
        <v>0.15097465361660517</v>
      </c>
      <c r="X232" s="1"/>
    </row>
    <row r="233" spans="2:24" x14ac:dyDescent="0.25">
      <c r="B233">
        <f t="shared" si="48"/>
        <v>17.899999999999984</v>
      </c>
      <c r="C233">
        <f t="shared" si="33"/>
        <v>0</v>
      </c>
      <c r="D233">
        <f t="shared" si="34"/>
        <v>-604.78878374920225</v>
      </c>
      <c r="E233">
        <f t="shared" si="35"/>
        <v>-220.12511530276873</v>
      </c>
      <c r="F233">
        <f t="shared" si="36"/>
        <v>36287.327024952137</v>
      </c>
      <c r="G233">
        <f t="shared" si="37"/>
        <v>-3940.239563919557</v>
      </c>
      <c r="H233">
        <f t="shared" si="38"/>
        <v>10825.719229110711</v>
      </c>
      <c r="I233">
        <f t="shared" si="39"/>
        <v>11520.489774684685</v>
      </c>
      <c r="J233" s="46">
        <f t="shared" si="40"/>
        <v>643.60278070864217</v>
      </c>
      <c r="K233">
        <f t="shared" si="41"/>
        <v>14.668343155845628</v>
      </c>
      <c r="L233">
        <f t="shared" si="42"/>
        <v>2.0486512787493909E-2</v>
      </c>
      <c r="M233" s="46">
        <f t="shared" si="43"/>
        <v>14.668386074454881</v>
      </c>
      <c r="N233" s="8">
        <f t="shared" si="44"/>
        <v>1.3202286390822138E-6</v>
      </c>
      <c r="O233" s="5">
        <f>SUM($N$54:N233)*0.1+$O$30</f>
        <v>-5.9881179422482606E-3</v>
      </c>
      <c r="P233" s="5">
        <f>-SUM(O233:$O$234)</f>
        <v>1.1976103124074714E-2</v>
      </c>
      <c r="Q233" s="8">
        <f t="shared" si="45"/>
        <v>-3.6272983743956891E-6</v>
      </c>
      <c r="R233" s="5">
        <f>SUM($Q$54:Q233)*0.1+$O$8</f>
        <v>4.9967354314630438E-2</v>
      </c>
      <c r="S233" s="5">
        <f>-SUM(R233:$R$234)</f>
        <v>-9.9934344491526134E-2</v>
      </c>
      <c r="T233">
        <f t="shared" si="46"/>
        <v>5.0324885034087184E-2</v>
      </c>
      <c r="U233">
        <f t="shared" si="47"/>
        <v>0.10064939272042078</v>
      </c>
      <c r="X233" s="1"/>
    </row>
    <row r="234" spans="2:24" x14ac:dyDescent="0.25">
      <c r="B234">
        <f t="shared" si="48"/>
        <v>17.999999999999986</v>
      </c>
      <c r="C234">
        <f t="shared" si="33"/>
        <v>-1396.6998684018731</v>
      </c>
      <c r="D234">
        <f t="shared" si="34"/>
        <v>-725.74654049904279</v>
      </c>
      <c r="E234">
        <f t="shared" si="35"/>
        <v>29.169165961926041</v>
      </c>
      <c r="F234">
        <f t="shared" si="36"/>
        <v>36287.327024952137</v>
      </c>
      <c r="G234">
        <f t="shared" si="37"/>
        <v>-3962.2520754498378</v>
      </c>
      <c r="H234">
        <f t="shared" si="38"/>
        <v>10867.738107485631</v>
      </c>
      <c r="I234">
        <f t="shared" si="39"/>
        <v>11567.505050022753</v>
      </c>
      <c r="J234" s="46">
        <f t="shared" si="40"/>
        <v>726.33248673678577</v>
      </c>
      <c r="K234">
        <f t="shared" si="41"/>
        <v>14.728204863612667</v>
      </c>
      <c r="L234">
        <f t="shared" si="42"/>
        <v>2.3119881118477594E-2</v>
      </c>
      <c r="M234" s="46">
        <f t="shared" si="43"/>
        <v>14.72825930282505</v>
      </c>
      <c r="N234" s="8">
        <f t="shared" si="44"/>
        <v>1.3276042180715013E-6</v>
      </c>
      <c r="O234" s="5">
        <f>SUM($N$54:N234)*0.1+$O$30</f>
        <v>-5.9879851818264527E-3</v>
      </c>
      <c r="P234" s="5">
        <f>-SUM(O234:$O$234)</f>
        <v>5.9879851818264527E-3</v>
      </c>
      <c r="Q234" s="8">
        <f t="shared" si="45"/>
        <v>-3.6413773474410484E-6</v>
      </c>
      <c r="R234" s="5">
        <f>SUM($Q$54:Q234)*0.1+$O$8</f>
        <v>4.9966990176895695E-2</v>
      </c>
      <c r="S234" s="5">
        <f>-SUM(R234:$R$234)</f>
        <v>-4.9966990176895695E-2</v>
      </c>
      <c r="T234">
        <f t="shared" si="46"/>
        <v>5.0324507686372491E-2</v>
      </c>
      <c r="U234">
        <f t="shared" si="47"/>
        <v>5.0324507686372491E-2</v>
      </c>
      <c r="X234" s="1"/>
    </row>
    <row r="235" spans="2:24" x14ac:dyDescent="0.25">
      <c r="B235">
        <f t="shared" si="48"/>
        <v>18.099999999999987</v>
      </c>
      <c r="C235">
        <f t="shared" si="33"/>
        <v>-1396.6998684018731</v>
      </c>
      <c r="D235">
        <f t="shared" si="34"/>
        <v>-725.74654049904279</v>
      </c>
      <c r="E235">
        <f t="shared" si="35"/>
        <v>29.169165961926041</v>
      </c>
      <c r="F235">
        <f t="shared" si="36"/>
        <v>36287.327024952137</v>
      </c>
      <c r="G235">
        <f t="shared" si="37"/>
        <v>-3959.3351588536452</v>
      </c>
      <c r="H235">
        <f t="shared" si="38"/>
        <v>10928.086985860553</v>
      </c>
      <c r="I235">
        <f t="shared" si="39"/>
        <v>11623.227609862479</v>
      </c>
      <c r="J235" s="46">
        <f t="shared" si="40"/>
        <v>726.33248673678577</v>
      </c>
      <c r="K235">
        <f t="shared" si="41"/>
        <v>14.799153030334477</v>
      </c>
      <c r="L235">
        <f t="shared" si="42"/>
        <v>2.3119881118477594E-2</v>
      </c>
      <c r="M235" s="46">
        <f t="shared" si="43"/>
        <v>14.799207208562455</v>
      </c>
      <c r="N235" s="8">
        <f t="shared" si="44"/>
        <v>1.3266268671349312E-6</v>
      </c>
      <c r="O235" s="5">
        <f>SUM($N$54:N235)*0.1+$O$30</f>
        <v>-5.98785251913974E-3</v>
      </c>
      <c r="P235" s="5">
        <f>SUM($O$235:O235)</f>
        <v>-5.98785251913974E-3</v>
      </c>
      <c r="Q235" s="8">
        <f t="shared" si="45"/>
        <v>-3.6615980259745649E-6</v>
      </c>
      <c r="R235" s="5">
        <f>SUM($Q$54:Q235)*0.1+$O$8</f>
        <v>4.9966624017093099E-2</v>
      </c>
      <c r="S235" s="5">
        <f>SUM($R$235:R235)</f>
        <v>4.9966624017093099E-2</v>
      </c>
      <c r="T235">
        <f t="shared" si="46"/>
        <v>5.0324128342739465E-2</v>
      </c>
      <c r="U235">
        <f t="shared" si="47"/>
        <v>5.0324128342739465E-2</v>
      </c>
      <c r="X235" s="1"/>
    </row>
    <row r="236" spans="2:24" x14ac:dyDescent="0.25">
      <c r="B236">
        <f t="shared" si="48"/>
        <v>18.199999999999989</v>
      </c>
      <c r="C236">
        <f t="shared" si="33"/>
        <v>-1396.6998684018731</v>
      </c>
      <c r="D236">
        <f t="shared" si="34"/>
        <v>-725.74654049904279</v>
      </c>
      <c r="E236">
        <f t="shared" si="35"/>
        <v>29.169165961926041</v>
      </c>
      <c r="F236">
        <f t="shared" si="36"/>
        <v>36287.327024952137</v>
      </c>
      <c r="G236">
        <f t="shared" si="37"/>
        <v>-3956.4182422574522</v>
      </c>
      <c r="H236">
        <f t="shared" si="38"/>
        <v>10988.435864235475</v>
      </c>
      <c r="I236">
        <f t="shared" si="39"/>
        <v>11678.996876876197</v>
      </c>
      <c r="J236" s="46">
        <f t="shared" si="40"/>
        <v>726.33248673678577</v>
      </c>
      <c r="K236">
        <f t="shared" si="41"/>
        <v>14.870160666477238</v>
      </c>
      <c r="L236">
        <f t="shared" si="42"/>
        <v>2.3119881118477594E-2</v>
      </c>
      <c r="M236" s="46">
        <f t="shared" si="43"/>
        <v>14.870214585995576</v>
      </c>
      <c r="N236" s="8">
        <f t="shared" si="44"/>
        <v>1.3256495161983608E-6</v>
      </c>
      <c r="O236" s="5">
        <f>SUM($N$54:N236)*0.1+$O$30</f>
        <v>-5.9877199541881199E-3</v>
      </c>
      <c r="P236" s="5">
        <f>SUM($O$235:O236)</f>
        <v>-1.197557247332786E-2</v>
      </c>
      <c r="Q236" s="8">
        <f t="shared" si="45"/>
        <v>-3.6818187045080814E-6</v>
      </c>
      <c r="R236" s="5">
        <f>SUM($Q$54:Q236)*0.1+$O$8</f>
        <v>4.9966255835222649E-2</v>
      </c>
      <c r="S236" s="5">
        <f>SUM($R$235:R236)</f>
        <v>9.9932879852315748E-2</v>
      </c>
      <c r="T236">
        <f t="shared" si="46"/>
        <v>5.0323747003186314E-2</v>
      </c>
      <c r="U236">
        <f t="shared" si="47"/>
        <v>0.10064787534588747</v>
      </c>
      <c r="X236" s="1"/>
    </row>
    <row r="237" spans="2:24" x14ac:dyDescent="0.25">
      <c r="B237">
        <f t="shared" si="48"/>
        <v>18.29999999999999</v>
      </c>
      <c r="C237">
        <f t="shared" si="33"/>
        <v>-1396.6998684018731</v>
      </c>
      <c r="D237">
        <f t="shared" si="34"/>
        <v>-725.74654049904279</v>
      </c>
      <c r="E237">
        <f t="shared" si="35"/>
        <v>29.169165961926041</v>
      </c>
      <c r="F237">
        <f t="shared" si="36"/>
        <v>36287.327024952137</v>
      </c>
      <c r="G237">
        <f t="shared" si="37"/>
        <v>-3953.5013256612597</v>
      </c>
      <c r="H237">
        <f t="shared" si="38"/>
        <v>11048.784742610394</v>
      </c>
      <c r="I237">
        <f t="shared" si="39"/>
        <v>11734.812185141505</v>
      </c>
      <c r="J237" s="46">
        <f t="shared" si="40"/>
        <v>726.33248673678577</v>
      </c>
      <c r="K237">
        <f t="shared" si="41"/>
        <v>14.941226924162212</v>
      </c>
      <c r="L237">
        <f t="shared" si="42"/>
        <v>2.3119881118477594E-2</v>
      </c>
      <c r="M237" s="46">
        <f t="shared" si="43"/>
        <v>14.941280587219376</v>
      </c>
      <c r="N237" s="8">
        <f t="shared" si="44"/>
        <v>1.3246721652617907E-6</v>
      </c>
      <c r="O237" s="5">
        <f>SUM($N$54:N237)*0.1+$O$30</f>
        <v>-5.9875874869715932E-3</v>
      </c>
      <c r="P237" s="5">
        <f>SUM($O$235:O237)</f>
        <v>-1.7963159960299454E-2</v>
      </c>
      <c r="Q237" s="8">
        <f t="shared" si="45"/>
        <v>-3.7020393830415975E-6</v>
      </c>
      <c r="R237" s="5">
        <f>SUM($Q$54:Q237)*0.1+$O$8</f>
        <v>4.9965885631284346E-2</v>
      </c>
      <c r="S237" s="5">
        <f>SUM($R$235:R237)</f>
        <v>0.14989876548360009</v>
      </c>
      <c r="T237">
        <f t="shared" si="46"/>
        <v>5.0323363667711306E-2</v>
      </c>
      <c r="U237">
        <f t="shared" si="47"/>
        <v>0.15097123901348444</v>
      </c>
      <c r="X237" s="1"/>
    </row>
    <row r="238" spans="2:24" x14ac:dyDescent="0.25">
      <c r="B238">
        <f t="shared" si="48"/>
        <v>18.399999999999991</v>
      </c>
      <c r="C238">
        <f t="shared" si="33"/>
        <v>-1396.6998684018731</v>
      </c>
      <c r="D238">
        <f t="shared" si="34"/>
        <v>-725.74654049904279</v>
      </c>
      <c r="E238">
        <f t="shared" si="35"/>
        <v>29.169165961926041</v>
      </c>
      <c r="F238">
        <f t="shared" si="36"/>
        <v>36287.327024952137</v>
      </c>
      <c r="G238">
        <f t="shared" si="37"/>
        <v>-3950.5844090650671</v>
      </c>
      <c r="H238">
        <f t="shared" si="38"/>
        <v>11109.133620985316</v>
      </c>
      <c r="I238">
        <f t="shared" si="39"/>
        <v>11790.672880800921</v>
      </c>
      <c r="J238" s="46">
        <f t="shared" si="40"/>
        <v>726.33248673678577</v>
      </c>
      <c r="K238">
        <f t="shared" si="41"/>
        <v>15.012350970872195</v>
      </c>
      <c r="L238">
        <f t="shared" si="42"/>
        <v>2.3119881118477594E-2</v>
      </c>
      <c r="M238" s="46">
        <f t="shared" si="43"/>
        <v>15.012404379690686</v>
      </c>
      <c r="N238" s="8">
        <f t="shared" si="44"/>
        <v>1.3236948143252204E-6</v>
      </c>
      <c r="O238" s="5">
        <f>SUM($N$54:N238)*0.1+$O$30</f>
        <v>-5.9874551174901609E-3</v>
      </c>
      <c r="P238" s="5">
        <f>SUM($O$235:O238)</f>
        <v>-2.3950615077789617E-2</v>
      </c>
      <c r="Q238" s="8">
        <f t="shared" si="45"/>
        <v>-3.722260061575114E-6</v>
      </c>
      <c r="R238" s="5">
        <f>SUM($Q$54:Q238)*0.1+$O$8</f>
        <v>4.9965513405278189E-2</v>
      </c>
      <c r="S238" s="5">
        <f>SUM($R$235:R238)</f>
        <v>0.19986427888887828</v>
      </c>
      <c r="T238">
        <f t="shared" si="46"/>
        <v>5.0322978336312663E-2</v>
      </c>
      <c r="U238">
        <f t="shared" si="47"/>
        <v>0.20129421734956959</v>
      </c>
      <c r="X238" s="1"/>
    </row>
    <row r="239" spans="2:24" x14ac:dyDescent="0.25">
      <c r="B239">
        <f t="shared" si="48"/>
        <v>18.499999999999993</v>
      </c>
      <c r="C239">
        <f t="shared" si="33"/>
        <v>-1396.6998684018731</v>
      </c>
      <c r="D239">
        <f t="shared" si="34"/>
        <v>-725.74654049904279</v>
      </c>
      <c r="E239">
        <f t="shared" si="35"/>
        <v>29.169165961926041</v>
      </c>
      <c r="F239">
        <f t="shared" si="36"/>
        <v>36287.327024952137</v>
      </c>
      <c r="G239">
        <f t="shared" si="37"/>
        <v>-3947.6674924688741</v>
      </c>
      <c r="H239">
        <f t="shared" si="38"/>
        <v>11169.482499360236</v>
      </c>
      <c r="I239">
        <f t="shared" si="39"/>
        <v>11846.578321802885</v>
      </c>
      <c r="J239" s="46">
        <f t="shared" si="40"/>
        <v>726.33248673678577</v>
      </c>
      <c r="K239">
        <f t="shared" si="41"/>
        <v>15.083531989121754</v>
      </c>
      <c r="L239">
        <f t="shared" si="42"/>
        <v>2.3119881118477594E-2</v>
      </c>
      <c r="M239" s="46">
        <f t="shared" si="43"/>
        <v>15.083585145898439</v>
      </c>
      <c r="N239" s="8">
        <f t="shared" si="44"/>
        <v>1.32271746338865E-6</v>
      </c>
      <c r="O239" s="5">
        <f>SUM($N$54:N239)*0.1+$O$30</f>
        <v>-5.987322845743822E-3</v>
      </c>
      <c r="P239" s="5">
        <f>SUM($O$235:O239)</f>
        <v>-2.9937937923533438E-2</v>
      </c>
      <c r="Q239" s="8">
        <f t="shared" si="45"/>
        <v>-3.74248074010863E-6</v>
      </c>
      <c r="R239" s="5">
        <f>SUM($Q$54:Q239)*0.1+$O$8</f>
        <v>4.9965139157204179E-2</v>
      </c>
      <c r="S239" s="5">
        <f>SUM($R$235:R239)</f>
        <v>0.24982941804608247</v>
      </c>
      <c r="T239">
        <f t="shared" si="46"/>
        <v>5.0322591008988636E-2</v>
      </c>
      <c r="U239">
        <f t="shared" si="47"/>
        <v>0.25161680835818101</v>
      </c>
      <c r="X239" s="1"/>
    </row>
    <row r="240" spans="2:24" x14ac:dyDescent="0.25">
      <c r="B240">
        <f t="shared" si="48"/>
        <v>18.599999999999994</v>
      </c>
      <c r="C240">
        <f t="shared" si="33"/>
        <v>-1396.6998684018731</v>
      </c>
      <c r="D240">
        <f t="shared" si="34"/>
        <v>-725.74654049904279</v>
      </c>
      <c r="E240">
        <f t="shared" si="35"/>
        <v>29.169165961926041</v>
      </c>
      <c r="F240">
        <f t="shared" si="36"/>
        <v>36287.327024952137</v>
      </c>
      <c r="G240">
        <f t="shared" si="37"/>
        <v>-3944.7505758726816</v>
      </c>
      <c r="H240">
        <f t="shared" si="38"/>
        <v>11229.83137773516</v>
      </c>
      <c r="I240">
        <f t="shared" si="39"/>
        <v>11902.52787764906</v>
      </c>
      <c r="J240" s="46">
        <f t="shared" si="40"/>
        <v>726.33248673678577</v>
      </c>
      <c r="K240">
        <f t="shared" si="41"/>
        <v>15.154769176135472</v>
      </c>
      <c r="L240">
        <f t="shared" si="42"/>
        <v>2.3119881118477594E-2</v>
      </c>
      <c r="M240" s="46">
        <f t="shared" si="43"/>
        <v>15.154822083041905</v>
      </c>
      <c r="N240" s="8">
        <f t="shared" si="44"/>
        <v>1.3217401124520799E-6</v>
      </c>
      <c r="O240" s="5">
        <f>SUM($N$54:N240)*0.1+$O$30</f>
        <v>-5.9871906717325766E-3</v>
      </c>
      <c r="P240" s="5">
        <f>SUM($O$235:O240)</f>
        <v>-3.5925128595266018E-2</v>
      </c>
      <c r="Q240" s="8">
        <f t="shared" si="45"/>
        <v>-3.762701418642147E-6</v>
      </c>
      <c r="R240" s="5">
        <f>SUM($Q$54:Q240)*0.1+$O$8</f>
        <v>4.9964762887062315E-2</v>
      </c>
      <c r="S240" s="5">
        <f>SUM($R$235:R240)</f>
        <v>0.2997941809331448</v>
      </c>
      <c r="T240">
        <f t="shared" si="46"/>
        <v>5.0322201685737492E-2</v>
      </c>
      <c r="U240">
        <f t="shared" si="47"/>
        <v>0.30193901004335555</v>
      </c>
      <c r="X240" s="1"/>
    </row>
    <row r="241" spans="2:24" x14ac:dyDescent="0.25">
      <c r="B241">
        <f t="shared" si="48"/>
        <v>18.699999999999996</v>
      </c>
      <c r="C241">
        <f t="shared" si="33"/>
        <v>-1396.6998684018731</v>
      </c>
      <c r="D241">
        <f t="shared" si="34"/>
        <v>-725.74654049904279</v>
      </c>
      <c r="E241">
        <f t="shared" si="35"/>
        <v>29.169165961926041</v>
      </c>
      <c r="F241">
        <f t="shared" si="36"/>
        <v>36287.327024952137</v>
      </c>
      <c r="G241">
        <f t="shared" si="37"/>
        <v>-3941.8336592764895</v>
      </c>
      <c r="H241">
        <f t="shared" si="38"/>
        <v>11290.180256110079</v>
      </c>
      <c r="I241">
        <f t="shared" si="39"/>
        <v>11958.520929147673</v>
      </c>
      <c r="J241" s="46">
        <f t="shared" si="40"/>
        <v>726.33248673678577</v>
      </c>
      <c r="K241">
        <f t="shared" si="41"/>
        <v>15.226061743533899</v>
      </c>
      <c r="L241">
        <f t="shared" si="42"/>
        <v>2.3119881118477594E-2</v>
      </c>
      <c r="M241" s="46">
        <f t="shared" si="43"/>
        <v>15.226114402716648</v>
      </c>
      <c r="N241" s="8">
        <f t="shared" si="44"/>
        <v>1.32076276151551E-6</v>
      </c>
      <c r="O241" s="5">
        <f>SUM($N$54:N241)*0.1+$O$30</f>
        <v>-5.9870585954564254E-3</v>
      </c>
      <c r="P241" s="5">
        <f>SUM($O$235:O241)</f>
        <v>-4.1912187190722441E-2</v>
      </c>
      <c r="Q241" s="8">
        <f t="shared" si="45"/>
        <v>-3.782922097175663E-6</v>
      </c>
      <c r="R241" s="5">
        <f>SUM($Q$54:Q241)*0.1+$O$8</f>
        <v>4.9964384594852598E-2</v>
      </c>
      <c r="S241" s="5">
        <f>SUM($R$235:R241)</f>
        <v>0.34975856552799739</v>
      </c>
      <c r="T241">
        <f t="shared" si="46"/>
        <v>5.0321810366557487E-2</v>
      </c>
      <c r="U241">
        <f t="shared" si="47"/>
        <v>0.35226082040912898</v>
      </c>
      <c r="X241" s="1"/>
    </row>
    <row r="242" spans="2:24" x14ac:dyDescent="0.25">
      <c r="B242">
        <f t="shared" si="48"/>
        <v>18.799999999999997</v>
      </c>
      <c r="C242">
        <f t="shared" si="33"/>
        <v>-1396.6998684018731</v>
      </c>
      <c r="D242">
        <f t="shared" si="34"/>
        <v>-725.74654049904279</v>
      </c>
      <c r="E242">
        <f t="shared" si="35"/>
        <v>29.169165961926041</v>
      </c>
      <c r="F242">
        <f t="shared" si="36"/>
        <v>36287.327024952137</v>
      </c>
      <c r="G242">
        <f t="shared" si="37"/>
        <v>-3938.9167426802969</v>
      </c>
      <c r="H242">
        <f t="shared" si="38"/>
        <v>11350.529134485001</v>
      </c>
      <c r="I242">
        <f t="shared" si="39"/>
        <v>12014.556868172875</v>
      </c>
      <c r="J242" s="46">
        <f t="shared" si="40"/>
        <v>726.33248673678577</v>
      </c>
      <c r="K242">
        <f t="shared" si="41"/>
        <v>15.297408917027154</v>
      </c>
      <c r="L242">
        <f t="shared" si="42"/>
        <v>2.3119881118477594E-2</v>
      </c>
      <c r="M242" s="46">
        <f t="shared" si="43"/>
        <v>15.297461330608117</v>
      </c>
      <c r="N242" s="8">
        <f t="shared" si="44"/>
        <v>1.3197854105789399E-6</v>
      </c>
      <c r="O242" s="5">
        <f>SUM($N$54:N242)*0.1+$O$30</f>
        <v>-5.9869266169153678E-3</v>
      </c>
      <c r="P242" s="5">
        <f>SUM($O$235:O242)</f>
        <v>-4.7899113807637811E-2</v>
      </c>
      <c r="Q242" s="8">
        <f t="shared" si="45"/>
        <v>-3.8031427757091795E-6</v>
      </c>
      <c r="R242" s="5">
        <f>SUM($Q$54:Q242)*0.1+$O$8</f>
        <v>4.9964004280575021E-2</v>
      </c>
      <c r="S242" s="5">
        <f>SUM($R$235:R242)</f>
        <v>0.3997225698085724</v>
      </c>
      <c r="T242">
        <f t="shared" si="46"/>
        <v>5.0321417051446875E-2</v>
      </c>
      <c r="U242">
        <f t="shared" si="47"/>
        <v>0.40258223745953581</v>
      </c>
      <c r="X242" s="1"/>
    </row>
    <row r="243" spans="2:24" x14ac:dyDescent="0.25">
      <c r="B243">
        <f t="shared" si="48"/>
        <v>18.899999999999999</v>
      </c>
      <c r="C243">
        <f t="shared" si="33"/>
        <v>-1396.6998684018731</v>
      </c>
      <c r="D243">
        <f t="shared" si="34"/>
        <v>-725.74654049904279</v>
      </c>
      <c r="E243">
        <f t="shared" si="35"/>
        <v>29.169165961926041</v>
      </c>
      <c r="F243">
        <f t="shared" si="36"/>
        <v>36287.327024952137</v>
      </c>
      <c r="G243">
        <f t="shared" si="37"/>
        <v>-3935.9998260841039</v>
      </c>
      <c r="H243">
        <f t="shared" si="38"/>
        <v>11410.878012859921</v>
      </c>
      <c r="I243">
        <f t="shared" si="39"/>
        <v>12070.635097429798</v>
      </c>
      <c r="J243" s="46">
        <f t="shared" si="40"/>
        <v>726.33248673678577</v>
      </c>
      <c r="K243">
        <f t="shared" si="41"/>
        <v>15.368809936115793</v>
      </c>
      <c r="L243">
        <f t="shared" si="42"/>
        <v>2.3119881118477594E-2</v>
      </c>
      <c r="M243" s="46">
        <f t="shared" si="43"/>
        <v>15.368862106192518</v>
      </c>
      <c r="N243" s="8">
        <f t="shared" si="44"/>
        <v>1.3188080596423696E-6</v>
      </c>
      <c r="O243" s="5">
        <f>SUM($N$54:N243)*0.1+$O$30</f>
        <v>-5.9867947361094036E-3</v>
      </c>
      <c r="P243" s="5">
        <f>SUM($O$235:O243)</f>
        <v>-5.3885908543747217E-2</v>
      </c>
      <c r="Q243" s="8">
        <f t="shared" si="45"/>
        <v>-3.8233634542426956E-6</v>
      </c>
      <c r="R243" s="5">
        <f>SUM($Q$54:Q243)*0.1+$O$8</f>
        <v>4.9963621944229597E-2</v>
      </c>
      <c r="S243" s="5">
        <f>SUM($R$235:R243)</f>
        <v>0.449686191752802</v>
      </c>
      <c r="T243">
        <f t="shared" si="46"/>
        <v>5.0321021740403968E-2</v>
      </c>
      <c r="U243">
        <f t="shared" si="47"/>
        <v>0.45290325919860952</v>
      </c>
      <c r="X243" s="1"/>
    </row>
    <row r="244" spans="2:24" x14ac:dyDescent="0.25">
      <c r="B244">
        <f t="shared" si="48"/>
        <v>19</v>
      </c>
      <c r="C244">
        <f t="shared" si="33"/>
        <v>-1396.6998684018731</v>
      </c>
      <c r="D244">
        <f t="shared" si="34"/>
        <v>-725.74654049904279</v>
      </c>
      <c r="E244">
        <f t="shared" si="35"/>
        <v>29.169165961926041</v>
      </c>
      <c r="F244">
        <f t="shared" si="36"/>
        <v>36287.327024952137</v>
      </c>
      <c r="G244">
        <f t="shared" si="37"/>
        <v>-3933.0829094879114</v>
      </c>
      <c r="H244">
        <f t="shared" si="38"/>
        <v>11471.226891234843</v>
      </c>
      <c r="I244">
        <f t="shared" si="39"/>
        <v>12126.755030225328</v>
      </c>
      <c r="J244" s="46">
        <f t="shared" si="40"/>
        <v>726.33248673678577</v>
      </c>
      <c r="K244">
        <f t="shared" si="41"/>
        <v>15.440264053798941</v>
      </c>
      <c r="L244">
        <f t="shared" si="42"/>
        <v>2.3119881118477594E-2</v>
      </c>
      <c r="M244" s="46">
        <f t="shared" si="43"/>
        <v>15.440315982444936</v>
      </c>
      <c r="N244" s="8">
        <f t="shared" si="44"/>
        <v>1.3178307087057992E-6</v>
      </c>
      <c r="O244" s="5">
        <f>SUM($N$54:N244)*0.1+$O$30</f>
        <v>-5.9866629530385329E-3</v>
      </c>
      <c r="P244" s="5">
        <f>SUM($O$235:O244)</f>
        <v>-5.9872571496785751E-2</v>
      </c>
      <c r="Q244" s="8">
        <f t="shared" si="45"/>
        <v>-3.8435841327762121E-6</v>
      </c>
      <c r="R244" s="5">
        <f>SUM($Q$54:Q244)*0.1+$O$8</f>
        <v>4.996323758581632E-2</v>
      </c>
      <c r="S244" s="5">
        <f>SUM($R$235:R244)</f>
        <v>0.49964942933861833</v>
      </c>
      <c r="T244">
        <f t="shared" si="46"/>
        <v>5.0320624433427025E-2</v>
      </c>
      <c r="U244">
        <f t="shared" si="47"/>
        <v>0.5032238836303824</v>
      </c>
      <c r="X244" s="1"/>
    </row>
    <row r="245" spans="2:24" x14ac:dyDescent="0.25">
      <c r="B245">
        <f t="shared" si="48"/>
        <v>19.100000000000001</v>
      </c>
      <c r="C245">
        <f t="shared" si="33"/>
        <v>-1396.6998684018731</v>
      </c>
      <c r="D245">
        <f t="shared" si="34"/>
        <v>-725.74654049904279</v>
      </c>
      <c r="E245">
        <f t="shared" si="35"/>
        <v>29.169165961926041</v>
      </c>
      <c r="F245">
        <f t="shared" si="36"/>
        <v>36287.327024952137</v>
      </c>
      <c r="G245">
        <f t="shared" si="37"/>
        <v>-3930.1659928917188</v>
      </c>
      <c r="H245">
        <f t="shared" si="38"/>
        <v>11531.575769609764</v>
      </c>
      <c r="I245">
        <f t="shared" si="39"/>
        <v>12182.916090244305</v>
      </c>
      <c r="J245" s="46">
        <f t="shared" si="40"/>
        <v>726.33248673678577</v>
      </c>
      <c r="K245">
        <f t="shared" si="41"/>
        <v>15.511770536289349</v>
      </c>
      <c r="L245">
        <f t="shared" si="42"/>
        <v>2.3119881118477594E-2</v>
      </c>
      <c r="M245" s="46">
        <f t="shared" si="43"/>
        <v>15.51182222555439</v>
      </c>
      <c r="N245" s="8">
        <f t="shared" si="44"/>
        <v>1.3168533577692291E-6</v>
      </c>
      <c r="O245" s="5">
        <f>SUM($N$54:N245)*0.1+$O$30</f>
        <v>-5.9865312677027556E-3</v>
      </c>
      <c r="P245" s="5">
        <f>SUM($O$235:O245)</f>
        <v>-6.5859102764488503E-2</v>
      </c>
      <c r="Q245" s="8">
        <f t="shared" si="45"/>
        <v>-3.8638048113097286E-6</v>
      </c>
      <c r="R245" s="5">
        <f>SUM($Q$54:Q245)*0.1+$O$8</f>
        <v>4.9962851205335189E-2</v>
      </c>
      <c r="S245" s="5">
        <f>SUM($R$235:R245)</f>
        <v>0.5496122805439535</v>
      </c>
      <c r="T245">
        <f t="shared" si="46"/>
        <v>5.0320225130514339E-2</v>
      </c>
      <c r="U245">
        <f t="shared" si="47"/>
        <v>0.55354410875888549</v>
      </c>
      <c r="X245" s="1"/>
    </row>
    <row r="246" spans="2:24" x14ac:dyDescent="0.25">
      <c r="B246">
        <f t="shared" si="48"/>
        <v>19.200000000000003</v>
      </c>
      <c r="C246">
        <f t="shared" si="33"/>
        <v>-1396.6998684018731</v>
      </c>
      <c r="D246">
        <f t="shared" si="34"/>
        <v>-725.74654049904279</v>
      </c>
      <c r="E246">
        <f t="shared" si="35"/>
        <v>29.169165961926041</v>
      </c>
      <c r="F246">
        <f t="shared" si="36"/>
        <v>36287.327024952137</v>
      </c>
      <c r="G246">
        <f t="shared" si="37"/>
        <v>-3927.2490762955258</v>
      </c>
      <c r="H246">
        <f t="shared" si="38"/>
        <v>11591.924647984684</v>
      </c>
      <c r="I246">
        <f t="shared" si="39"/>
        <v>12239.117711331111</v>
      </c>
      <c r="J246" s="46">
        <f t="shared" si="40"/>
        <v>726.33248673678577</v>
      </c>
      <c r="K246">
        <f t="shared" si="41"/>
        <v>15.583328662735292</v>
      </c>
      <c r="L246">
        <f t="shared" si="42"/>
        <v>2.3119881118477594E-2</v>
      </c>
      <c r="M246" s="46">
        <f t="shared" si="43"/>
        <v>15.583380114645735</v>
      </c>
      <c r="N246" s="8">
        <f t="shared" si="44"/>
        <v>1.3158760068326588E-6</v>
      </c>
      <c r="O246" s="5">
        <f>SUM($N$54:N246)*0.1+$O$30</f>
        <v>-5.9863996801020726E-3</v>
      </c>
      <c r="P246" s="5">
        <f>SUM($O$235:O246)</f>
        <v>-7.1845502444590578E-2</v>
      </c>
      <c r="Q246" s="8">
        <f t="shared" si="45"/>
        <v>-3.884025489843245E-6</v>
      </c>
      <c r="R246" s="5">
        <f>SUM($Q$54:Q246)*0.1+$O$8</f>
        <v>4.9962462802786205E-2</v>
      </c>
      <c r="S246" s="5">
        <f>SUM($R$235:R246)</f>
        <v>0.59957474334673966</v>
      </c>
      <c r="T246">
        <f t="shared" si="46"/>
        <v>5.0319823831664209E-2</v>
      </c>
      <c r="U246">
        <f t="shared" si="47"/>
        <v>0.60386393258814886</v>
      </c>
      <c r="X246" s="1"/>
    </row>
    <row r="247" spans="2:24" x14ac:dyDescent="0.25">
      <c r="B247">
        <f t="shared" si="48"/>
        <v>19.300000000000004</v>
      </c>
      <c r="C247">
        <f t="shared" ref="C247:C310" si="49">IF(B247&lt;$B$41,0,IF(AND($B$41&lt;=B247,B247&lt;$B$41+$G$8),$B$15,$B$15+$B$12))</f>
        <v>-1396.6998684018731</v>
      </c>
      <c r="D247">
        <f t="shared" ref="D247:D310" si="50">IF(B247&lt;$B$41,$B$13,IF(AND($B$41&lt;=B247,B247&lt;$B$41+$G$8),$B$13+$B$16,$B$13+$B$16+$B$10))</f>
        <v>-725.74654049904279</v>
      </c>
      <c r="E247">
        <f t="shared" ref="E247:E310" si="51">IF(B247&lt;$B$41,$B$14,IF(AND($B$41&lt;=B247,B247&lt;$B$41+$G$8),$B$14+$B$17,$B$14+$B$17+$B$11))</f>
        <v>29.169165961926041</v>
      </c>
      <c r="F247">
        <f t="shared" ref="F247:F310" si="52">IF(B247&lt;$B$41,-$G$6*$B$13,IF(AND($B$41&lt;=B247,B247&lt;$B$41+$G$8),-$G$6*$B$13,-$G$6*$B$13-$G$5*$B$10))</f>
        <v>36287.327024952137</v>
      </c>
      <c r="G247">
        <f t="shared" ref="G247:G310" si="53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54">IF(B247&lt;$B$41,-$B$13*B247,IF(AND($B$41&lt;=B247,B247&lt;=$B$41+$G$8),-$B$13*B247+(-B247+B234)*B209,-$B$13*B247+(-B247+$B$41)*$B$16+(-B247+$B$41+$G$8)*$B$10))</f>
        <v>11652.273526359606</v>
      </c>
      <c r="I247">
        <f t="shared" ref="I247:I310" si="55">SQRT(SUMSQ(H247,G247))</f>
        <v>12295.359337276457</v>
      </c>
      <c r="J247" s="46">
        <f t="shared" ref="J247:J310" si="56">SQRT(SUMSQ(D247:E247))</f>
        <v>726.33248673678577</v>
      </c>
      <c r="K247">
        <f t="shared" ref="K247:K310" si="57">32*I247/(PI()*$G$13^3)</f>
        <v>15.654937724949109</v>
      </c>
      <c r="L247">
        <f t="shared" ref="L247:L310" si="58">16*J247/(PI()*$G$13^4)</f>
        <v>2.3119881118477594E-2</v>
      </c>
      <c r="M247" s="46">
        <f t="shared" ref="M247:M310" si="59">SQRT(K247^2+3*L247^2)</f>
        <v>15.654988941508186</v>
      </c>
      <c r="N247" s="8">
        <f t="shared" ref="N247:N310" si="60">-G247/($G$15*$B$42)</f>
        <v>1.3148986558960886E-6</v>
      </c>
      <c r="O247" s="5">
        <f>SUM($N$54:N247)*0.1+$O$30</f>
        <v>-5.9862681902364831E-3</v>
      </c>
      <c r="P247" s="5">
        <f>SUM($O$235:O247)</f>
        <v>-7.783177063482706E-2</v>
      </c>
      <c r="Q247" s="8">
        <f t="shared" ref="Q247:Q310" si="61">-H247/($B$42*$G$15)</f>
        <v>-3.9042461683767615E-6</v>
      </c>
      <c r="R247" s="5">
        <f>SUM($Q$54:Q247)*0.1+$O$8</f>
        <v>4.9962072378169367E-2</v>
      </c>
      <c r="S247" s="5">
        <f>SUM($R$235:R247)</f>
        <v>0.64953681572490907</v>
      </c>
      <c r="T247">
        <f t="shared" ref="T247:T310" si="62">SQRT(SUMSQ(O247,R247))</f>
        <v>5.0319420536874944E-2</v>
      </c>
      <c r="U247">
        <f t="shared" ref="U247:U310" si="63">SQRT(S247^2+P247^2)</f>
        <v>0.65418335312220133</v>
      </c>
      <c r="X247" s="1"/>
    </row>
    <row r="248" spans="2:24" x14ac:dyDescent="0.25">
      <c r="B248">
        <f t="shared" ref="B248:B297" si="64">B247+0.1</f>
        <v>19.400000000000006</v>
      </c>
      <c r="C248">
        <f t="shared" si="49"/>
        <v>-1396.6998684018731</v>
      </c>
      <c r="D248">
        <f t="shared" si="50"/>
        <v>-725.74654049904279</v>
      </c>
      <c r="E248">
        <f t="shared" si="51"/>
        <v>29.169165961926041</v>
      </c>
      <c r="F248">
        <f t="shared" si="52"/>
        <v>36287.327024952137</v>
      </c>
      <c r="G248">
        <f t="shared" si="53"/>
        <v>-3921.4152431031407</v>
      </c>
      <c r="H248">
        <f t="shared" si="54"/>
        <v>11712.622404734526</v>
      </c>
      <c r="I248">
        <f t="shared" si="55"/>
        <v>12351.640421609221</v>
      </c>
      <c r="J248" s="46">
        <f t="shared" si="56"/>
        <v>726.33248673678577</v>
      </c>
      <c r="K248">
        <f t="shared" si="57"/>
        <v>15.72659702714216</v>
      </c>
      <c r="L248">
        <f t="shared" si="58"/>
        <v>2.3119881118477594E-2</v>
      </c>
      <c r="M248" s="46">
        <f t="shared" si="59"/>
        <v>15.726648010330281</v>
      </c>
      <c r="N248" s="8">
        <f t="shared" si="60"/>
        <v>1.3139213049595185E-6</v>
      </c>
      <c r="O248" s="5">
        <f>SUM($N$54:N248)*0.1+$O$30</f>
        <v>-5.9861367981059871E-3</v>
      </c>
      <c r="P248" s="5">
        <f>SUM($O$235:O248)</f>
        <v>-8.3817907432933048E-2</v>
      </c>
      <c r="Q248" s="8">
        <f t="shared" si="61"/>
        <v>-3.9244668469102772E-6</v>
      </c>
      <c r="R248" s="5">
        <f>SUM($Q$54:Q248)*0.1+$O$8</f>
        <v>4.9961679931484676E-2</v>
      </c>
      <c r="S248" s="5">
        <f>SUM($R$235:R248)</f>
        <v>0.69949849565639377</v>
      </c>
      <c r="T248">
        <f t="shared" si="62"/>
        <v>5.0319015246144842E-2</v>
      </c>
      <c r="U248">
        <f t="shared" si="63"/>
        <v>0.70450236836507063</v>
      </c>
      <c r="X248" s="1"/>
    </row>
    <row r="249" spans="2:24" x14ac:dyDescent="0.25">
      <c r="B249">
        <f t="shared" si="64"/>
        <v>19.500000000000007</v>
      </c>
      <c r="C249">
        <f t="shared" si="49"/>
        <v>-1396.6998684018731</v>
      </c>
      <c r="D249">
        <f t="shared" si="50"/>
        <v>-725.74654049904279</v>
      </c>
      <c r="E249">
        <f t="shared" si="51"/>
        <v>29.169165961926041</v>
      </c>
      <c r="F249">
        <f t="shared" si="52"/>
        <v>36287.327024952137</v>
      </c>
      <c r="G249">
        <f t="shared" si="53"/>
        <v>-3918.4983265069477</v>
      </c>
      <c r="H249">
        <f t="shared" si="54"/>
        <v>11772.971283109448</v>
      </c>
      <c r="I249">
        <f t="shared" si="55"/>
        <v>12407.960427393273</v>
      </c>
      <c r="J249" s="46">
        <f t="shared" si="56"/>
        <v>726.33248673678577</v>
      </c>
      <c r="K249">
        <f t="shared" si="57"/>
        <v>15.798305885666126</v>
      </c>
      <c r="L249">
        <f t="shared" si="58"/>
        <v>2.3119881118477594E-2</v>
      </c>
      <c r="M249" s="46">
        <f t="shared" si="59"/>
        <v>15.798356637441179</v>
      </c>
      <c r="N249" s="8">
        <f t="shared" si="60"/>
        <v>1.3129439540229482E-6</v>
      </c>
      <c r="O249" s="5">
        <f>SUM($N$54:N249)*0.1+$O$30</f>
        <v>-5.9860055037105845E-3</v>
      </c>
      <c r="P249" s="5">
        <f>SUM($O$235:O249)</f>
        <v>-8.9803912936643637E-2</v>
      </c>
      <c r="Q249" s="8">
        <f t="shared" si="61"/>
        <v>-3.9446875254437937E-6</v>
      </c>
      <c r="R249" s="5">
        <f>SUM($Q$54:Q249)*0.1+$O$8</f>
        <v>4.9961285462732132E-2</v>
      </c>
      <c r="S249" s="5">
        <f>SUM($R$235:R249)</f>
        <v>0.74945978111912592</v>
      </c>
      <c r="T249">
        <f t="shared" si="62"/>
        <v>5.0318607959472232E-2</v>
      </c>
      <c r="U249">
        <f t="shared" si="63"/>
        <v>0.75482097632078327</v>
      </c>
      <c r="X249" s="1"/>
    </row>
    <row r="250" spans="2:24" x14ac:dyDescent="0.25">
      <c r="B250">
        <f t="shared" si="64"/>
        <v>19.600000000000009</v>
      </c>
      <c r="C250">
        <f t="shared" si="49"/>
        <v>-1396.6998684018731</v>
      </c>
      <c r="D250">
        <f t="shared" si="50"/>
        <v>-725.74654049904279</v>
      </c>
      <c r="E250">
        <f t="shared" si="51"/>
        <v>29.169165961926041</v>
      </c>
      <c r="F250">
        <f t="shared" si="52"/>
        <v>36287.327024952137</v>
      </c>
      <c r="G250">
        <f t="shared" si="53"/>
        <v>-3915.5814099107552</v>
      </c>
      <c r="H250">
        <f t="shared" si="54"/>
        <v>11833.320161484369</v>
      </c>
      <c r="I250">
        <f t="shared" si="55"/>
        <v>12464.318827029063</v>
      </c>
      <c r="J250" s="46">
        <f t="shared" si="56"/>
        <v>726.33248673678577</v>
      </c>
      <c r="K250">
        <f t="shared" si="57"/>
        <v>15.870063628760402</v>
      </c>
      <c r="L250">
        <f t="shared" si="58"/>
        <v>2.3119881118477594E-2</v>
      </c>
      <c r="M250" s="46">
        <f t="shared" si="59"/>
        <v>15.870114151058038</v>
      </c>
      <c r="N250" s="8">
        <f t="shared" si="60"/>
        <v>1.3119666030863781E-6</v>
      </c>
      <c r="O250" s="5">
        <f>SUM($N$54:N250)*0.1+$O$30</f>
        <v>-5.9858743070502762E-3</v>
      </c>
      <c r="P250" s="5">
        <f>SUM($O$235:O250)</f>
        <v>-9.5789787243693914E-2</v>
      </c>
      <c r="Q250" s="8">
        <f t="shared" si="61"/>
        <v>-3.9649082039773102E-6</v>
      </c>
      <c r="R250" s="5">
        <f>SUM($Q$54:Q250)*0.1+$O$8</f>
        <v>4.9960888971911734E-2</v>
      </c>
      <c r="S250" s="5">
        <f>SUM($R$235:R250)</f>
        <v>0.79942067009103768</v>
      </c>
      <c r="T250">
        <f t="shared" si="62"/>
        <v>5.0318198676855434E-2</v>
      </c>
      <c r="U250">
        <f t="shared" si="63"/>
        <v>0.80513917499336463</v>
      </c>
      <c r="X250" s="1"/>
    </row>
    <row r="251" spans="2:24" x14ac:dyDescent="0.25">
      <c r="B251">
        <f t="shared" si="64"/>
        <v>19.70000000000001</v>
      </c>
      <c r="C251">
        <f t="shared" si="49"/>
        <v>-1396.6998684018731</v>
      </c>
      <c r="D251">
        <f t="shared" si="50"/>
        <v>-725.74654049904279</v>
      </c>
      <c r="E251">
        <f t="shared" si="51"/>
        <v>29.169165961926041</v>
      </c>
      <c r="F251">
        <f t="shared" si="52"/>
        <v>36287.327024952137</v>
      </c>
      <c r="G251">
        <f t="shared" si="53"/>
        <v>-3912.6644933145626</v>
      </c>
      <c r="H251">
        <f t="shared" si="54"/>
        <v>11893.669039859291</v>
      </c>
      <c r="I251">
        <f t="shared" si="55"/>
        <v>12520.715102059943</v>
      </c>
      <c r="J251" s="46">
        <f t="shared" si="56"/>
        <v>726.33248673678577</v>
      </c>
      <c r="K251">
        <f t="shared" si="57"/>
        <v>15.94186959630548</v>
      </c>
      <c r="L251">
        <f t="shared" si="58"/>
        <v>2.3119881118477594E-2</v>
      </c>
      <c r="M251" s="46">
        <f t="shared" si="59"/>
        <v>15.941919891039406</v>
      </c>
      <c r="N251" s="8">
        <f t="shared" si="60"/>
        <v>1.3109892521498077E-6</v>
      </c>
      <c r="O251" s="5">
        <f>SUM($N$54:N251)*0.1+$O$30</f>
        <v>-5.9857432081250614E-3</v>
      </c>
      <c r="P251" s="5">
        <f>SUM($O$235:O251)</f>
        <v>-0.10177553045181897</v>
      </c>
      <c r="Q251" s="8">
        <f t="shared" si="61"/>
        <v>-3.9851288825108275E-6</v>
      </c>
      <c r="R251" s="5">
        <f>SUM($Q$54:Q251)*0.1+$O$8</f>
        <v>4.9960490459023482E-2</v>
      </c>
      <c r="S251" s="5">
        <f>SUM($R$235:R251)</f>
        <v>0.84938116055006119</v>
      </c>
      <c r="T251">
        <f t="shared" si="62"/>
        <v>5.0317787398292783E-2</v>
      </c>
      <c r="U251">
        <f t="shared" si="63"/>
        <v>0.8554569623868391</v>
      </c>
      <c r="X251" s="1"/>
    </row>
    <row r="252" spans="2:24" x14ac:dyDescent="0.25">
      <c r="B252">
        <f t="shared" si="64"/>
        <v>19.800000000000011</v>
      </c>
      <c r="C252">
        <f t="shared" si="49"/>
        <v>-1396.6998684018731</v>
      </c>
      <c r="D252">
        <f t="shared" si="50"/>
        <v>-725.74654049904279</v>
      </c>
      <c r="E252">
        <f t="shared" si="51"/>
        <v>29.169165961926041</v>
      </c>
      <c r="F252">
        <f t="shared" si="52"/>
        <v>36287.327024952137</v>
      </c>
      <c r="G252">
        <f t="shared" si="53"/>
        <v>-3909.7475767183701</v>
      </c>
      <c r="H252">
        <f t="shared" si="54"/>
        <v>11954.017918234211</v>
      </c>
      <c r="I252">
        <f t="shared" si="55"/>
        <v>12577.148742983036</v>
      </c>
      <c r="J252" s="46">
        <f t="shared" si="56"/>
        <v>726.33248673678577</v>
      </c>
      <c r="K252">
        <f t="shared" si="57"/>
        <v>16.013723139582147</v>
      </c>
      <c r="L252">
        <f t="shared" si="58"/>
        <v>2.3119881118477594E-2</v>
      </c>
      <c r="M252" s="46">
        <f t="shared" si="59"/>
        <v>16.013773208644412</v>
      </c>
      <c r="N252" s="8">
        <f t="shared" si="60"/>
        <v>1.3100119012132376E-6</v>
      </c>
      <c r="O252" s="5">
        <f>SUM($N$54:N252)*0.1+$O$30</f>
        <v>-5.9856122069349401E-3</v>
      </c>
      <c r="P252" s="5">
        <f>SUM($O$235:O252)</f>
        <v>-0.10776114265875392</v>
      </c>
      <c r="Q252" s="8">
        <f t="shared" si="61"/>
        <v>-4.0053495610443431E-6</v>
      </c>
      <c r="R252" s="5">
        <f>SUM($Q$54:Q252)*0.1+$O$8</f>
        <v>4.9960089924067377E-2</v>
      </c>
      <c r="S252" s="5">
        <f>SUM($R$235:R252)</f>
        <v>0.89934125047412861</v>
      </c>
      <c r="T252">
        <f t="shared" si="62"/>
        <v>5.03173741237826E-2</v>
      </c>
      <c r="U252">
        <f t="shared" si="63"/>
        <v>0.90577433650522998</v>
      </c>
      <c r="X252" s="1"/>
    </row>
    <row r="253" spans="2:24" x14ac:dyDescent="0.25">
      <c r="B253">
        <f t="shared" si="64"/>
        <v>19.900000000000013</v>
      </c>
      <c r="C253">
        <f t="shared" si="49"/>
        <v>-1396.6998684018731</v>
      </c>
      <c r="D253">
        <f t="shared" si="50"/>
        <v>-725.74654049904279</v>
      </c>
      <c r="E253">
        <f t="shared" si="51"/>
        <v>29.169165961926041</v>
      </c>
      <c r="F253">
        <f t="shared" si="52"/>
        <v>36287.327024952137</v>
      </c>
      <c r="G253">
        <f t="shared" si="53"/>
        <v>-3906.8306601221771</v>
      </c>
      <c r="H253">
        <f t="shared" si="54"/>
        <v>12014.366796609133</v>
      </c>
      <c r="I253">
        <f t="shared" si="55"/>
        <v>12633.619249064564</v>
      </c>
      <c r="J253" s="46">
        <f t="shared" si="56"/>
        <v>726.33248673678577</v>
      </c>
      <c r="K253">
        <f t="shared" si="57"/>
        <v>16.085623621036355</v>
      </c>
      <c r="L253">
        <f t="shared" si="58"/>
        <v>2.3119881118477594E-2</v>
      </c>
      <c r="M253" s="46">
        <f t="shared" si="59"/>
        <v>16.085673466297628</v>
      </c>
      <c r="N253" s="8">
        <f t="shared" si="60"/>
        <v>1.3090345502766673E-6</v>
      </c>
      <c r="O253" s="5">
        <f>SUM($N$54:N253)*0.1+$O$30</f>
        <v>-5.9854813034799122E-3</v>
      </c>
      <c r="P253" s="5">
        <f>SUM($O$235:O253)</f>
        <v>-0.11374662396223383</v>
      </c>
      <c r="Q253" s="8">
        <f t="shared" si="61"/>
        <v>-4.0255702395778596E-6</v>
      </c>
      <c r="R253" s="5">
        <f>SUM($Q$54:Q253)*0.1+$O$8</f>
        <v>4.9959687367043426E-2</v>
      </c>
      <c r="S253" s="5">
        <f>SUM($R$235:R253)</f>
        <v>0.94930093784117209</v>
      </c>
      <c r="T253">
        <f t="shared" si="62"/>
        <v>5.0316958853323261E-2</v>
      </c>
      <c r="U253">
        <f t="shared" si="63"/>
        <v>0.95609129535255932</v>
      </c>
      <c r="X253" s="1"/>
    </row>
    <row r="254" spans="2:24" x14ac:dyDescent="0.25">
      <c r="B254">
        <f t="shared" si="64"/>
        <v>20.000000000000014</v>
      </c>
      <c r="C254">
        <f t="shared" si="49"/>
        <v>-1396.6998684018731</v>
      </c>
      <c r="D254">
        <f t="shared" si="50"/>
        <v>-725.74654049904279</v>
      </c>
      <c r="E254">
        <f t="shared" si="51"/>
        <v>29.169165961926041</v>
      </c>
      <c r="F254">
        <f t="shared" si="52"/>
        <v>36287.327024952137</v>
      </c>
      <c r="G254">
        <f t="shared" si="53"/>
        <v>-3903.9137435259845</v>
      </c>
      <c r="H254">
        <f t="shared" si="54"/>
        <v>12074.715674984054</v>
      </c>
      <c r="I254">
        <f t="shared" si="55"/>
        <v>12690.126128159511</v>
      </c>
      <c r="J254" s="46">
        <f t="shared" si="56"/>
        <v>726.33248673678577</v>
      </c>
      <c r="K254">
        <f t="shared" si="57"/>
        <v>16.157570414049609</v>
      </c>
      <c r="L254">
        <f t="shared" si="58"/>
        <v>2.3119881118477594E-2</v>
      </c>
      <c r="M254" s="46">
        <f t="shared" si="59"/>
        <v>16.157620037359465</v>
      </c>
      <c r="N254" s="8">
        <f t="shared" si="60"/>
        <v>1.3080571993400972E-6</v>
      </c>
      <c r="O254" s="5">
        <f>SUM($N$54:N254)*0.1+$O$30</f>
        <v>-5.9853504977599777E-3</v>
      </c>
      <c r="P254" s="5">
        <f>SUM($O$235:O254)</f>
        <v>-0.1197319744599938</v>
      </c>
      <c r="Q254" s="8">
        <f t="shared" si="61"/>
        <v>-4.0457909181113761E-6</v>
      </c>
      <c r="R254" s="5">
        <f>SUM($Q$54:Q254)*0.1+$O$8</f>
        <v>4.9959282787951614E-2</v>
      </c>
      <c r="S254" s="5">
        <f>SUM($R$235:R254)</f>
        <v>0.99926022062912367</v>
      </c>
      <c r="T254">
        <f t="shared" si="62"/>
        <v>5.0316541586913087E-2</v>
      </c>
      <c r="U254">
        <f t="shared" si="63"/>
        <v>1.0064078369328477</v>
      </c>
      <c r="X254" s="1"/>
    </row>
    <row r="255" spans="2:24" x14ac:dyDescent="0.25">
      <c r="B255">
        <f t="shared" si="64"/>
        <v>20.100000000000016</v>
      </c>
      <c r="C255">
        <f t="shared" si="49"/>
        <v>-1396.6998684018731</v>
      </c>
      <c r="D255">
        <f t="shared" si="50"/>
        <v>-725.74654049904279</v>
      </c>
      <c r="E255">
        <f t="shared" si="51"/>
        <v>29.169165961926041</v>
      </c>
      <c r="F255">
        <f t="shared" si="52"/>
        <v>36287.327024952137</v>
      </c>
      <c r="G255">
        <f t="shared" si="53"/>
        <v>-3900.996826929792</v>
      </c>
      <c r="H255">
        <f t="shared" si="54"/>
        <v>12135.064553358974</v>
      </c>
      <c r="I255">
        <f t="shared" si="55"/>
        <v>12746.668896535508</v>
      </c>
      <c r="J255" s="46">
        <f t="shared" si="56"/>
        <v>726.33248673678577</v>
      </c>
      <c r="K255">
        <f t="shared" si="57"/>
        <v>16.229562902714729</v>
      </c>
      <c r="L255">
        <f t="shared" si="58"/>
        <v>2.3119881118477594E-2</v>
      </c>
      <c r="M255" s="46">
        <f t="shared" si="59"/>
        <v>16.229612305901917</v>
      </c>
      <c r="N255" s="8">
        <f t="shared" si="60"/>
        <v>1.307079848403527E-6</v>
      </c>
      <c r="O255" s="5">
        <f>SUM($N$54:N255)*0.1+$O$30</f>
        <v>-5.9852197897751376E-3</v>
      </c>
      <c r="P255" s="5">
        <f>SUM($O$235:O255)</f>
        <v>-0.12571719424976893</v>
      </c>
      <c r="Q255" s="8">
        <f t="shared" si="61"/>
        <v>-4.0660115966448926E-6</v>
      </c>
      <c r="R255" s="5">
        <f>SUM($Q$54:Q255)*0.1+$O$8</f>
        <v>4.9958876186791949E-2</v>
      </c>
      <c r="S255" s="5">
        <f>SUM($R$235:R255)</f>
        <v>1.0492190968159156</v>
      </c>
      <c r="T255">
        <f t="shared" si="62"/>
        <v>5.0316122324550447E-2</v>
      </c>
      <c r="U255">
        <f t="shared" si="63"/>
        <v>1.0567239592501156</v>
      </c>
      <c r="X255" s="1"/>
    </row>
    <row r="256" spans="2:24" x14ac:dyDescent="0.25">
      <c r="B256">
        <f t="shared" si="64"/>
        <v>20.200000000000017</v>
      </c>
      <c r="C256">
        <f t="shared" si="49"/>
        <v>-1396.6998684018731</v>
      </c>
      <c r="D256">
        <f t="shared" si="50"/>
        <v>-725.74654049904279</v>
      </c>
      <c r="E256">
        <f t="shared" si="51"/>
        <v>29.169165961926041</v>
      </c>
      <c r="F256">
        <f t="shared" si="52"/>
        <v>36287.327024952137</v>
      </c>
      <c r="G256">
        <f t="shared" si="53"/>
        <v>-3898.0799103335994</v>
      </c>
      <c r="H256">
        <f t="shared" si="54"/>
        <v>12195.413431733896</v>
      </c>
      <c r="I256">
        <f t="shared" si="55"/>
        <v>12803.247078700853</v>
      </c>
      <c r="J256" s="46">
        <f t="shared" si="56"/>
        <v>726.33248673678577</v>
      </c>
      <c r="K256">
        <f t="shared" si="57"/>
        <v>16.301600481616877</v>
      </c>
      <c r="L256">
        <f t="shared" si="58"/>
        <v>2.3119881118477594E-2</v>
      </c>
      <c r="M256" s="46">
        <f t="shared" si="59"/>
        <v>16.301649666489599</v>
      </c>
      <c r="N256" s="8">
        <f t="shared" si="60"/>
        <v>1.3061024974669569E-6</v>
      </c>
      <c r="O256" s="5">
        <f>SUM($N$54:N256)*0.1+$O$30</f>
        <v>-5.9850891795253909E-3</v>
      </c>
      <c r="P256" s="5">
        <f>SUM($O$235:O256)</f>
        <v>-0.13170228342929433</v>
      </c>
      <c r="Q256" s="8">
        <f t="shared" si="61"/>
        <v>-4.0862322751784091E-6</v>
      </c>
      <c r="R256" s="5">
        <f>SUM($Q$54:Q256)*0.1+$O$8</f>
        <v>4.9958467563564431E-2</v>
      </c>
      <c r="S256" s="5">
        <f>SUM($R$235:R256)</f>
        <v>1.0991775643794801</v>
      </c>
      <c r="T256">
        <f t="shared" si="62"/>
        <v>5.0315701066233703E-2</v>
      </c>
      <c r="U256">
        <f t="shared" si="63"/>
        <v>1.1070396603083814</v>
      </c>
      <c r="X256" s="1"/>
    </row>
    <row r="257" spans="2:24" x14ac:dyDescent="0.25">
      <c r="B257">
        <f t="shared" si="64"/>
        <v>20.300000000000018</v>
      </c>
      <c r="C257">
        <f t="shared" si="49"/>
        <v>-1396.6998684018731</v>
      </c>
      <c r="D257">
        <f t="shared" si="50"/>
        <v>-725.74654049904279</v>
      </c>
      <c r="E257">
        <f t="shared" si="51"/>
        <v>29.169165961926041</v>
      </c>
      <c r="F257">
        <f t="shared" si="52"/>
        <v>36287.327024952137</v>
      </c>
      <c r="G257">
        <f t="shared" si="53"/>
        <v>-3895.1629937374064</v>
      </c>
      <c r="H257">
        <f t="shared" si="54"/>
        <v>12255.762310108816</v>
      </c>
      <c r="I257">
        <f t="shared" si="55"/>
        <v>12859.860207236514</v>
      </c>
      <c r="J257" s="46">
        <f t="shared" si="56"/>
        <v>726.33248673678577</v>
      </c>
      <c r="K257">
        <f t="shared" si="57"/>
        <v>16.373682555619656</v>
      </c>
      <c r="L257">
        <f t="shared" si="58"/>
        <v>2.3119881118477594E-2</v>
      </c>
      <c r="M257" s="46">
        <f t="shared" si="59"/>
        <v>16.373731523965827</v>
      </c>
      <c r="N257" s="8">
        <f t="shared" si="60"/>
        <v>1.3051251465303866E-6</v>
      </c>
      <c r="O257" s="5">
        <f>SUM($N$54:N257)*0.1+$O$30</f>
        <v>-5.9849586670107377E-3</v>
      </c>
      <c r="P257" s="5">
        <f>SUM($O$235:O257)</f>
        <v>-0.13768724209630506</v>
      </c>
      <c r="Q257" s="8">
        <f t="shared" si="61"/>
        <v>-4.1064529537119247E-6</v>
      </c>
      <c r="R257" s="5">
        <f>SUM($Q$54:Q257)*0.1+$O$8</f>
        <v>4.9958056918269059E-2</v>
      </c>
      <c r="S257" s="5">
        <f>SUM($R$235:R257)</f>
        <v>1.1491356212977493</v>
      </c>
      <c r="T257">
        <f t="shared" si="62"/>
        <v>5.0315277811961226E-2</v>
      </c>
      <c r="U257">
        <f t="shared" si="63"/>
        <v>1.1573549381116628</v>
      </c>
      <c r="X257" s="1"/>
    </row>
    <row r="258" spans="2:24" x14ac:dyDescent="0.25">
      <c r="B258">
        <f t="shared" si="64"/>
        <v>20.40000000000002</v>
      </c>
      <c r="C258">
        <f t="shared" si="49"/>
        <v>-1396.6998684018731</v>
      </c>
      <c r="D258">
        <f t="shared" si="50"/>
        <v>-725.74654049904279</v>
      </c>
      <c r="E258">
        <f t="shared" si="51"/>
        <v>29.169165961926041</v>
      </c>
      <c r="F258">
        <f t="shared" si="52"/>
        <v>36287.327024952137</v>
      </c>
      <c r="G258">
        <f t="shared" si="53"/>
        <v>-3892.2460771412138</v>
      </c>
      <c r="H258">
        <f t="shared" si="54"/>
        <v>12316.111188483737</v>
      </c>
      <c r="I258">
        <f t="shared" si="55"/>
        <v>12916.507822632071</v>
      </c>
      <c r="J258" s="46">
        <f t="shared" si="56"/>
        <v>726.33248673678577</v>
      </c>
      <c r="K258">
        <f t="shared" si="57"/>
        <v>16.445808539656227</v>
      </c>
      <c r="L258">
        <f t="shared" si="58"/>
        <v>2.3119881118477594E-2</v>
      </c>
      <c r="M258" s="46">
        <f t="shared" si="59"/>
        <v>16.445857293243748</v>
      </c>
      <c r="N258" s="8">
        <f t="shared" si="60"/>
        <v>1.3041477955938162E-6</v>
      </c>
      <c r="O258" s="5">
        <f>SUM($N$54:N258)*0.1+$O$30</f>
        <v>-5.9848282522311788E-3</v>
      </c>
      <c r="P258" s="5">
        <f>SUM($O$235:O258)</f>
        <v>-0.14367207034853624</v>
      </c>
      <c r="Q258" s="8">
        <f t="shared" si="61"/>
        <v>-4.1266736322454412E-6</v>
      </c>
      <c r="R258" s="5">
        <f>SUM($Q$54:Q258)*0.1+$O$8</f>
        <v>4.9957644250905833E-2</v>
      </c>
      <c r="S258" s="5">
        <f>SUM($R$235:R258)</f>
        <v>1.199093265548655</v>
      </c>
      <c r="T258">
        <f t="shared" si="62"/>
        <v>5.0314852561731405E-2</v>
      </c>
      <c r="U258">
        <f t="shared" si="63"/>
        <v>1.2076697906639762</v>
      </c>
      <c r="X258" s="1"/>
    </row>
    <row r="259" spans="2:24" x14ac:dyDescent="0.25">
      <c r="B259">
        <f t="shared" si="64"/>
        <v>20.500000000000021</v>
      </c>
      <c r="C259">
        <f t="shared" si="49"/>
        <v>-1396.6998684018731</v>
      </c>
      <c r="D259">
        <f t="shared" si="50"/>
        <v>-725.74654049904279</v>
      </c>
      <c r="E259">
        <f t="shared" si="51"/>
        <v>29.169165961926041</v>
      </c>
      <c r="F259">
        <f t="shared" si="52"/>
        <v>36287.327024952137</v>
      </c>
      <c r="G259">
        <f t="shared" si="53"/>
        <v>-3889.3291605450213</v>
      </c>
      <c r="H259">
        <f t="shared" si="54"/>
        <v>12376.460066858657</v>
      </c>
      <c r="I259">
        <f t="shared" si="55"/>
        <v>12973.189473125445</v>
      </c>
      <c r="J259" s="46">
        <f t="shared" si="56"/>
        <v>726.33248673678577</v>
      </c>
      <c r="K259">
        <f t="shared" si="57"/>
        <v>16.517977858525249</v>
      </c>
      <c r="L259">
        <f t="shared" si="58"/>
        <v>2.3119881118477594E-2</v>
      </c>
      <c r="M259" s="46">
        <f t="shared" si="59"/>
        <v>16.518026399102261</v>
      </c>
      <c r="N259" s="8">
        <f t="shared" si="60"/>
        <v>1.3031704446572461E-6</v>
      </c>
      <c r="O259" s="5">
        <f>SUM($N$54:N259)*0.1+$O$30</f>
        <v>-5.9846979351867126E-3</v>
      </c>
      <c r="P259" s="5">
        <f>SUM($O$235:O259)</f>
        <v>-0.14965676828372296</v>
      </c>
      <c r="Q259" s="8">
        <f t="shared" si="61"/>
        <v>-4.1468943107789577E-6</v>
      </c>
      <c r="R259" s="5">
        <f>SUM($Q$54:Q259)*0.1+$O$8</f>
        <v>4.9957229561474754E-2</v>
      </c>
      <c r="S259" s="5">
        <f>SUM($R$235:R259)</f>
        <v>1.2490504951101298</v>
      </c>
      <c r="T259">
        <f t="shared" si="62"/>
        <v>5.0314425315542616E-2</v>
      </c>
      <c r="U259">
        <f t="shared" si="63"/>
        <v>1.2579842159693373</v>
      </c>
      <c r="X259" s="1"/>
    </row>
    <row r="260" spans="2:24" x14ac:dyDescent="0.25">
      <c r="B260">
        <f t="shared" si="64"/>
        <v>20.600000000000023</v>
      </c>
      <c r="C260">
        <f t="shared" si="49"/>
        <v>-1396.6998684018731</v>
      </c>
      <c r="D260">
        <f t="shared" si="50"/>
        <v>-725.74654049904279</v>
      </c>
      <c r="E260">
        <f t="shared" si="51"/>
        <v>29.169165961926041</v>
      </c>
      <c r="F260">
        <f t="shared" si="52"/>
        <v>36287.327024952137</v>
      </c>
      <c r="G260">
        <f t="shared" si="53"/>
        <v>-3886.4122439488283</v>
      </c>
      <c r="H260">
        <f t="shared" si="54"/>
        <v>12436.808945233581</v>
      </c>
      <c r="I260">
        <f t="shared" si="55"/>
        <v>13029.904714546356</v>
      </c>
      <c r="J260" s="46">
        <f t="shared" si="56"/>
        <v>726.33248673678577</v>
      </c>
      <c r="K260">
        <f t="shared" si="57"/>
        <v>16.590189946691552</v>
      </c>
      <c r="L260">
        <f t="shared" si="58"/>
        <v>2.3119881118477594E-2</v>
      </c>
      <c r="M260" s="46">
        <f t="shared" si="59"/>
        <v>16.590238275986703</v>
      </c>
      <c r="N260" s="8">
        <f t="shared" si="60"/>
        <v>1.3021930937206758E-6</v>
      </c>
      <c r="O260" s="5">
        <f>SUM($N$54:N260)*0.1+$O$30</f>
        <v>-5.9845677158773406E-3</v>
      </c>
      <c r="P260" s="5">
        <f>SUM($O$235:O260)</f>
        <v>-0.15564133599960031</v>
      </c>
      <c r="Q260" s="8">
        <f t="shared" si="61"/>
        <v>-4.1671149893124742E-6</v>
      </c>
      <c r="R260" s="5">
        <f>SUM($Q$54:Q260)*0.1+$O$8</f>
        <v>4.9956812849975822E-2</v>
      </c>
      <c r="S260" s="5">
        <f>SUM($R$235:R260)</f>
        <v>1.2990073079601057</v>
      </c>
      <c r="T260">
        <f t="shared" si="62"/>
        <v>5.0313996073393243E-2</v>
      </c>
      <c r="U260">
        <f t="shared" si="63"/>
        <v>1.3082982120317606</v>
      </c>
      <c r="X260" s="1"/>
    </row>
    <row r="261" spans="2:24" x14ac:dyDescent="0.25">
      <c r="B261">
        <f t="shared" si="64"/>
        <v>20.700000000000024</v>
      </c>
      <c r="C261">
        <f t="shared" si="49"/>
        <v>-1396.6998684018731</v>
      </c>
      <c r="D261">
        <f t="shared" si="50"/>
        <v>-725.74654049904279</v>
      </c>
      <c r="E261">
        <f t="shared" si="51"/>
        <v>29.169165961926041</v>
      </c>
      <c r="F261">
        <f t="shared" si="52"/>
        <v>36287.327024952137</v>
      </c>
      <c r="G261">
        <f t="shared" si="53"/>
        <v>-3883.4953273526357</v>
      </c>
      <c r="H261">
        <f t="shared" si="54"/>
        <v>12497.157823608501</v>
      </c>
      <c r="I261">
        <f t="shared" si="55"/>
        <v>13086.653110163381</v>
      </c>
      <c r="J261" s="46">
        <f t="shared" si="56"/>
        <v>726.33248673678577</v>
      </c>
      <c r="K261">
        <f t="shared" si="57"/>
        <v>16.662444248091425</v>
      </c>
      <c r="L261">
        <f t="shared" si="58"/>
        <v>2.3119881118477594E-2</v>
      </c>
      <c r="M261" s="46">
        <f t="shared" si="59"/>
        <v>16.662492367814121</v>
      </c>
      <c r="N261" s="8">
        <f t="shared" si="60"/>
        <v>1.3012157427841057E-6</v>
      </c>
      <c r="O261" s="5">
        <f>SUM($N$54:N261)*0.1+$O$30</f>
        <v>-5.9844375943030621E-3</v>
      </c>
      <c r="P261" s="5">
        <f>SUM($O$235:O261)</f>
        <v>-0.16162577359390337</v>
      </c>
      <c r="Q261" s="8">
        <f t="shared" si="61"/>
        <v>-4.1873356678459907E-6</v>
      </c>
      <c r="R261" s="5">
        <f>SUM($Q$54:Q261)*0.1+$O$8</f>
        <v>4.9956394116409036E-2</v>
      </c>
      <c r="S261" s="5">
        <f>SUM($R$235:R261)</f>
        <v>1.3489637020765146</v>
      </c>
      <c r="T261">
        <f t="shared" si="62"/>
        <v>5.0313564835281696E-2</v>
      </c>
      <c r="U261">
        <f t="shared" si="63"/>
        <v>1.3586117768552588</v>
      </c>
      <c r="X261" s="1"/>
    </row>
    <row r="262" spans="2:24" x14ac:dyDescent="0.25">
      <c r="B262">
        <f t="shared" si="64"/>
        <v>20.800000000000026</v>
      </c>
      <c r="C262">
        <f t="shared" si="49"/>
        <v>-1396.6998684018731</v>
      </c>
      <c r="D262">
        <f t="shared" si="50"/>
        <v>-725.74654049904279</v>
      </c>
      <c r="E262">
        <f t="shared" si="51"/>
        <v>29.169165961926041</v>
      </c>
      <c r="F262">
        <f t="shared" si="52"/>
        <v>36287.327024952137</v>
      </c>
      <c r="G262">
        <f t="shared" si="53"/>
        <v>-3880.5784107564432</v>
      </c>
      <c r="H262">
        <f t="shared" si="54"/>
        <v>12557.506701983422</v>
      </c>
      <c r="I262">
        <f t="shared" si="55"/>
        <v>13143.43423053456</v>
      </c>
      <c r="J262" s="46">
        <f t="shared" si="56"/>
        <v>726.33248673678577</v>
      </c>
      <c r="K262">
        <f t="shared" si="57"/>
        <v>16.734740215942377</v>
      </c>
      <c r="L262">
        <f t="shared" si="58"/>
        <v>2.3119881118477594E-2</v>
      </c>
      <c r="M262" s="46">
        <f t="shared" si="59"/>
        <v>16.734788127783034</v>
      </c>
      <c r="N262" s="8">
        <f t="shared" si="60"/>
        <v>1.3002383918475355E-6</v>
      </c>
      <c r="O262" s="5">
        <f>SUM($N$54:N262)*0.1+$O$30</f>
        <v>-5.9843075704638779E-3</v>
      </c>
      <c r="P262" s="5">
        <f>SUM($O$235:O262)</f>
        <v>-0.16761008116436724</v>
      </c>
      <c r="Q262" s="8">
        <f t="shared" si="61"/>
        <v>-4.2075563463795072E-6</v>
      </c>
      <c r="R262" s="5">
        <f>SUM($Q$54:Q262)*0.1+$O$8</f>
        <v>4.9955973360774404E-2</v>
      </c>
      <c r="S262" s="5">
        <f>SUM($R$235:R262)</f>
        <v>1.398919675437289</v>
      </c>
      <c r="T262">
        <f t="shared" si="62"/>
        <v>5.0313131601206387E-2</v>
      </c>
      <c r="U262">
        <f t="shared" si="63"/>
        <v>1.4089249084438447</v>
      </c>
      <c r="X262" s="1"/>
    </row>
    <row r="263" spans="2:24" x14ac:dyDescent="0.25">
      <c r="B263">
        <f t="shared" si="64"/>
        <v>20.900000000000027</v>
      </c>
      <c r="C263">
        <f t="shared" si="49"/>
        <v>-1396.6998684018731</v>
      </c>
      <c r="D263">
        <f t="shared" si="50"/>
        <v>-725.74654049904279</v>
      </c>
      <c r="E263">
        <f t="shared" si="51"/>
        <v>29.169165961926041</v>
      </c>
      <c r="F263">
        <f t="shared" si="52"/>
        <v>36287.327024952137</v>
      </c>
      <c r="G263">
        <f t="shared" si="53"/>
        <v>-3877.6614941602511</v>
      </c>
      <c r="H263">
        <f t="shared" si="54"/>
        <v>12617.855580358344</v>
      </c>
      <c r="I263">
        <f t="shared" si="55"/>
        <v>13200.247653361406</v>
      </c>
      <c r="J263" s="46">
        <f t="shared" si="56"/>
        <v>726.33248673678577</v>
      </c>
      <c r="K263">
        <f t="shared" si="57"/>
        <v>16.807077312557279</v>
      </c>
      <c r="L263">
        <f t="shared" si="58"/>
        <v>2.3119881118477594E-2</v>
      </c>
      <c r="M263" s="46">
        <f t="shared" si="59"/>
        <v>16.807125018187566</v>
      </c>
      <c r="N263" s="8">
        <f t="shared" si="60"/>
        <v>1.2992610409109654E-6</v>
      </c>
      <c r="O263" s="5">
        <f>SUM($N$54:N263)*0.1+$O$30</f>
        <v>-5.9841776443597863E-3</v>
      </c>
      <c r="P263" s="5">
        <f>SUM($O$235:O263)</f>
        <v>-0.17359425880872703</v>
      </c>
      <c r="Q263" s="8">
        <f t="shared" si="61"/>
        <v>-4.2277770249130237E-6</v>
      </c>
      <c r="R263" s="5">
        <f>SUM($Q$54:Q263)*0.1+$O$8</f>
        <v>4.9955550583071912E-2</v>
      </c>
      <c r="S263" s="5">
        <f>SUM($R$235:R263)</f>
        <v>1.448875226020361</v>
      </c>
      <c r="T263">
        <f t="shared" si="62"/>
        <v>5.031269637116572E-2</v>
      </c>
      <c r="U263">
        <f t="shared" si="63"/>
        <v>1.459237604801529</v>
      </c>
      <c r="X263" s="1"/>
    </row>
    <row r="264" spans="2:24" x14ac:dyDescent="0.25">
      <c r="B264">
        <f t="shared" si="64"/>
        <v>21.000000000000028</v>
      </c>
      <c r="C264">
        <f t="shared" si="49"/>
        <v>-1396.6998684018731</v>
      </c>
      <c r="D264">
        <f t="shared" si="50"/>
        <v>-725.74654049904279</v>
      </c>
      <c r="E264">
        <f t="shared" si="51"/>
        <v>29.169165961926041</v>
      </c>
      <c r="F264">
        <f t="shared" si="52"/>
        <v>36287.327024952137</v>
      </c>
      <c r="G264">
        <f t="shared" si="53"/>
        <v>-3874.7445775640585</v>
      </c>
      <c r="H264">
        <f t="shared" si="54"/>
        <v>12678.204458733264</v>
      </c>
      <c r="I264">
        <f t="shared" si="55"/>
        <v>13257.092963346304</v>
      </c>
      <c r="J264" s="46">
        <f t="shared" si="56"/>
        <v>726.33248673678577</v>
      </c>
      <c r="K264">
        <f t="shared" si="57"/>
        <v>16.879455009162779</v>
      </c>
      <c r="L264">
        <f t="shared" si="58"/>
        <v>2.3119881118477594E-2</v>
      </c>
      <c r="M264" s="46">
        <f t="shared" si="59"/>
        <v>16.879502510235877</v>
      </c>
      <c r="N264" s="8">
        <f t="shared" si="60"/>
        <v>1.2982836899743953E-6</v>
      </c>
      <c r="O264" s="5">
        <f>SUM($N$54:N264)*0.1+$O$30</f>
        <v>-5.984047815990789E-3</v>
      </c>
      <c r="P264" s="5">
        <f>SUM($O$235:O264)</f>
        <v>-0.17957830662471783</v>
      </c>
      <c r="Q264" s="8">
        <f t="shared" si="61"/>
        <v>-4.2479977034465393E-6</v>
      </c>
      <c r="R264" s="5">
        <f>SUM($Q$54:Q264)*0.1+$O$8</f>
        <v>4.9955125783301566E-2</v>
      </c>
      <c r="S264" s="5">
        <f>SUM($R$235:R264)</f>
        <v>1.4988303518036625</v>
      </c>
      <c r="T264">
        <f t="shared" si="62"/>
        <v>5.0312259145158106E-2</v>
      </c>
      <c r="U264">
        <f t="shared" si="63"/>
        <v>1.5095498639323219</v>
      </c>
      <c r="X264" s="1"/>
    </row>
    <row r="265" spans="2:24" x14ac:dyDescent="0.25">
      <c r="B265">
        <f t="shared" si="64"/>
        <v>21.10000000000003</v>
      </c>
      <c r="C265">
        <f t="shared" si="49"/>
        <v>-1396.6998684018731</v>
      </c>
      <c r="D265">
        <f t="shared" si="50"/>
        <v>-725.74654049904279</v>
      </c>
      <c r="E265">
        <f t="shared" si="51"/>
        <v>29.169165961926041</v>
      </c>
      <c r="F265">
        <f t="shared" si="52"/>
        <v>36287.327024952137</v>
      </c>
      <c r="G265">
        <f t="shared" si="53"/>
        <v>-3871.827660967866</v>
      </c>
      <c r="H265">
        <f t="shared" si="54"/>
        <v>12738.553337108186</v>
      </c>
      <c r="I265">
        <f t="shared" si="55"/>
        <v>13313.969752053143</v>
      </c>
      <c r="J265" s="46">
        <f t="shared" si="56"/>
        <v>726.33248673678577</v>
      </c>
      <c r="K265">
        <f t="shared" si="57"/>
        <v>16.951872785721871</v>
      </c>
      <c r="L265">
        <f t="shared" si="58"/>
        <v>2.3119881118477594E-2</v>
      </c>
      <c r="M265" s="46">
        <f t="shared" si="59"/>
        <v>16.9519200838727</v>
      </c>
      <c r="N265" s="8">
        <f t="shared" si="60"/>
        <v>1.2973063390378252E-6</v>
      </c>
      <c r="O265" s="5">
        <f>SUM($N$54:N265)*0.1+$O$30</f>
        <v>-5.9839180853568852E-3</v>
      </c>
      <c r="P265" s="5">
        <f>SUM($O$235:O265)</f>
        <v>-0.18556222471007472</v>
      </c>
      <c r="Q265" s="8">
        <f t="shared" si="61"/>
        <v>-4.2682183819800558E-6</v>
      </c>
      <c r="R265" s="5">
        <f>SUM($Q$54:Q265)*0.1+$O$8</f>
        <v>4.9954698961463366E-2</v>
      </c>
      <c r="S265" s="5">
        <f>SUM($R$235:R265)</f>
        <v>1.548785050765126</v>
      </c>
      <c r="T265">
        <f t="shared" si="62"/>
        <v>5.0311819923181969E-2</v>
      </c>
      <c r="U265">
        <f t="shared" si="63"/>
        <v>1.5598616838402326</v>
      </c>
      <c r="X265" s="1"/>
    </row>
    <row r="266" spans="2:24" x14ac:dyDescent="0.25">
      <c r="B266">
        <f t="shared" si="64"/>
        <v>21.200000000000031</v>
      </c>
      <c r="C266">
        <f t="shared" si="49"/>
        <v>-1396.6998684018731</v>
      </c>
      <c r="D266">
        <f t="shared" si="50"/>
        <v>-725.74654049904279</v>
      </c>
      <c r="E266">
        <f t="shared" si="51"/>
        <v>29.169165961926041</v>
      </c>
      <c r="F266">
        <f t="shared" si="52"/>
        <v>36287.327024952137</v>
      </c>
      <c r="G266">
        <f t="shared" si="53"/>
        <v>-3868.9107443716734</v>
      </c>
      <c r="H266">
        <f t="shared" si="54"/>
        <v>12798.902215483105</v>
      </c>
      <c r="I266">
        <f t="shared" si="55"/>
        <v>13370.877617771128</v>
      </c>
      <c r="J266" s="46">
        <f t="shared" si="56"/>
        <v>726.33248673678577</v>
      </c>
      <c r="K266">
        <f t="shared" si="57"/>
        <v>17.02433013076049</v>
      </c>
      <c r="L266">
        <f t="shared" si="58"/>
        <v>2.3119881118477594E-2</v>
      </c>
      <c r="M266" s="46">
        <f t="shared" si="59"/>
        <v>17.024377227605957</v>
      </c>
      <c r="N266" s="8">
        <f t="shared" si="60"/>
        <v>1.2963289881012551E-6</v>
      </c>
      <c r="O266" s="5">
        <f>SUM($N$54:N266)*0.1+$O$30</f>
        <v>-5.9837884524580748E-3</v>
      </c>
      <c r="P266" s="5">
        <f>SUM($O$235:O266)</f>
        <v>-0.19154601316253278</v>
      </c>
      <c r="Q266" s="8">
        <f t="shared" si="61"/>
        <v>-4.2884390605135723E-6</v>
      </c>
      <c r="R266" s="5">
        <f>SUM($Q$54:Q266)*0.1+$O$8</f>
        <v>4.9954270117557313E-2</v>
      </c>
      <c r="S266" s="5">
        <f>SUM($R$235:R266)</f>
        <v>1.5987393208826832</v>
      </c>
      <c r="T266">
        <f t="shared" si="62"/>
        <v>5.0311378705235762E-2</v>
      </c>
      <c r="U266">
        <f t="shared" si="63"/>
        <v>1.6101730625292687</v>
      </c>
      <c r="X266" s="1"/>
    </row>
    <row r="267" spans="2:24" x14ac:dyDescent="0.25">
      <c r="B267">
        <f t="shared" si="64"/>
        <v>21.300000000000033</v>
      </c>
      <c r="C267">
        <f t="shared" si="49"/>
        <v>-1396.6998684018731</v>
      </c>
      <c r="D267">
        <f t="shared" si="50"/>
        <v>-725.74654049904279</v>
      </c>
      <c r="E267">
        <f t="shared" si="51"/>
        <v>29.169165961926041</v>
      </c>
      <c r="F267">
        <f t="shared" si="52"/>
        <v>36287.327024952137</v>
      </c>
      <c r="G267">
        <f t="shared" si="53"/>
        <v>-3865.9938277754809</v>
      </c>
      <c r="H267">
        <f t="shared" si="54"/>
        <v>12859.251093858027</v>
      </c>
      <c r="I267">
        <f t="shared" si="55"/>
        <v>13427.816165381733</v>
      </c>
      <c r="J267" s="46">
        <f t="shared" si="56"/>
        <v>726.33248673678577</v>
      </c>
      <c r="K267">
        <f t="shared" si="57"/>
        <v>17.096826541198098</v>
      </c>
      <c r="L267">
        <f t="shared" si="58"/>
        <v>2.3119881118477594E-2</v>
      </c>
      <c r="M267" s="46">
        <f t="shared" si="59"/>
        <v>17.096873438337333</v>
      </c>
      <c r="N267" s="8">
        <f t="shared" si="60"/>
        <v>1.2953516371646847E-6</v>
      </c>
      <c r="O267" s="5">
        <f>SUM($N$54:N267)*0.1+$O$30</f>
        <v>-5.9836589172943587E-3</v>
      </c>
      <c r="P267" s="5">
        <f>SUM($O$235:O267)</f>
        <v>-0.19752967207982713</v>
      </c>
      <c r="Q267" s="8">
        <f t="shared" si="61"/>
        <v>-4.3086597390470888E-6</v>
      </c>
      <c r="R267" s="5">
        <f>SUM($Q$54:Q267)*0.1+$O$8</f>
        <v>4.9953839251583414E-2</v>
      </c>
      <c r="S267" s="5">
        <f>SUM($R$235:R267)</f>
        <v>1.6486931601342667</v>
      </c>
      <c r="T267">
        <f t="shared" si="62"/>
        <v>5.0310935491317911E-2</v>
      </c>
      <c r="U267">
        <f t="shared" si="63"/>
        <v>1.6604839980034372</v>
      </c>
      <c r="X267" s="1"/>
    </row>
    <row r="268" spans="2:24" x14ac:dyDescent="0.25">
      <c r="B268">
        <f t="shared" si="64"/>
        <v>21.400000000000034</v>
      </c>
      <c r="C268">
        <f t="shared" si="49"/>
        <v>-1396.6998684018731</v>
      </c>
      <c r="D268">
        <f t="shared" si="50"/>
        <v>-725.74654049904279</v>
      </c>
      <c r="E268">
        <f t="shared" si="51"/>
        <v>29.169165961926041</v>
      </c>
      <c r="F268">
        <f t="shared" si="52"/>
        <v>36287.327024952137</v>
      </c>
      <c r="G268">
        <f t="shared" si="53"/>
        <v>-3863.0769111792879</v>
      </c>
      <c r="H268">
        <f t="shared" si="54"/>
        <v>12919.599972232947</v>
      </c>
      <c r="I268">
        <f t="shared" si="55"/>
        <v>13484.785006228616</v>
      </c>
      <c r="J268" s="46">
        <f t="shared" si="56"/>
        <v>726.33248673678577</v>
      </c>
      <c r="K268">
        <f t="shared" si="57"/>
        <v>17.169361522182072</v>
      </c>
      <c r="L268">
        <f t="shared" si="58"/>
        <v>2.3119881118477594E-2</v>
      </c>
      <c r="M268" s="46">
        <f t="shared" si="59"/>
        <v>17.169408221196647</v>
      </c>
      <c r="N268" s="8">
        <f t="shared" si="60"/>
        <v>1.2943742862281144E-6</v>
      </c>
      <c r="O268" s="5">
        <f>SUM($N$54:N268)*0.1+$O$30</f>
        <v>-5.9835294798657361E-3</v>
      </c>
      <c r="P268" s="5">
        <f>SUM($O$235:O268)</f>
        <v>-0.20351320155969288</v>
      </c>
      <c r="Q268" s="8">
        <f t="shared" si="61"/>
        <v>-4.3288804175806044E-6</v>
      </c>
      <c r="R268" s="5">
        <f>SUM($Q$54:Q268)*0.1+$O$8</f>
        <v>4.9953406363541654E-2</v>
      </c>
      <c r="S268" s="5">
        <f>SUM($R$235:R268)</f>
        <v>1.6986465664978083</v>
      </c>
      <c r="T268">
        <f t="shared" si="62"/>
        <v>5.031049028142686E-2</v>
      </c>
      <c r="U268">
        <f t="shared" si="63"/>
        <v>1.7107944882667436</v>
      </c>
      <c r="X268" s="1"/>
    </row>
    <row r="269" spans="2:24" x14ac:dyDescent="0.25">
      <c r="B269">
        <f t="shared" si="64"/>
        <v>21.500000000000036</v>
      </c>
      <c r="C269">
        <f t="shared" si="49"/>
        <v>-1396.6998684018731</v>
      </c>
      <c r="D269">
        <f t="shared" si="50"/>
        <v>-725.74654049904279</v>
      </c>
      <c r="E269">
        <f t="shared" si="51"/>
        <v>29.169165961926041</v>
      </c>
      <c r="F269">
        <f t="shared" si="52"/>
        <v>36287.327024952137</v>
      </c>
      <c r="G269">
        <f t="shared" si="53"/>
        <v>-3860.1599945830953</v>
      </c>
      <c r="H269">
        <f t="shared" si="54"/>
        <v>12979.948850607871</v>
      </c>
      <c r="I269">
        <f t="shared" si="55"/>
        <v>13541.783757990539</v>
      </c>
      <c r="J269" s="46">
        <f t="shared" si="56"/>
        <v>726.33248673678577</v>
      </c>
      <c r="K269">
        <f t="shared" si="57"/>
        <v>17.241934586925897</v>
      </c>
      <c r="L269">
        <f t="shared" si="58"/>
        <v>2.3119881118477594E-2</v>
      </c>
      <c r="M269" s="46">
        <f t="shared" si="59"/>
        <v>17.241981089380079</v>
      </c>
      <c r="N269" s="8">
        <f t="shared" si="60"/>
        <v>1.2933969352915443E-6</v>
      </c>
      <c r="O269" s="5">
        <f>SUM($N$54:N269)*0.1+$O$30</f>
        <v>-5.983400140172207E-3</v>
      </c>
      <c r="P269" s="5">
        <f>SUM($O$235:O269)</f>
        <v>-0.20949660169986509</v>
      </c>
      <c r="Q269" s="8">
        <f t="shared" si="61"/>
        <v>-4.3491010961141218E-6</v>
      </c>
      <c r="R269" s="5">
        <f>SUM($Q$54:Q269)*0.1+$O$8</f>
        <v>4.9952971453432041E-2</v>
      </c>
      <c r="S269" s="5">
        <f>SUM($R$235:R269)</f>
        <v>1.7485995379512405</v>
      </c>
      <c r="T269">
        <f t="shared" si="62"/>
        <v>5.0310043075561056E-2</v>
      </c>
      <c r="U269">
        <f t="shared" si="63"/>
        <v>1.761104531323193</v>
      </c>
      <c r="X269" s="1"/>
    </row>
    <row r="270" spans="2:24" x14ac:dyDescent="0.25">
      <c r="B270">
        <f t="shared" si="64"/>
        <v>21.600000000000037</v>
      </c>
      <c r="C270">
        <f t="shared" si="49"/>
        <v>-1396.6998684018731</v>
      </c>
      <c r="D270">
        <f t="shared" si="50"/>
        <v>-725.74654049904279</v>
      </c>
      <c r="E270">
        <f t="shared" si="51"/>
        <v>29.169165961926041</v>
      </c>
      <c r="F270">
        <f t="shared" si="52"/>
        <v>36287.327024952137</v>
      </c>
      <c r="G270">
        <f t="shared" si="53"/>
        <v>-3857.2430779869028</v>
      </c>
      <c r="H270">
        <f t="shared" si="54"/>
        <v>13040.297728982792</v>
      </c>
      <c r="I270">
        <f t="shared" si="55"/>
        <v>13598.812044557115</v>
      </c>
      <c r="J270" s="46">
        <f t="shared" si="56"/>
        <v>726.33248673678577</v>
      </c>
      <c r="K270">
        <f t="shared" si="57"/>
        <v>17.31454525655095</v>
      </c>
      <c r="L270">
        <f t="shared" si="58"/>
        <v>2.3119881118477594E-2</v>
      </c>
      <c r="M270" s="46">
        <f t="shared" si="59"/>
        <v>17.314591563991911</v>
      </c>
      <c r="N270" s="8">
        <f t="shared" si="60"/>
        <v>1.2924195843549741E-6</v>
      </c>
      <c r="O270" s="5">
        <f>SUM($N$54:N270)*0.1+$O$30</f>
        <v>-5.9832708982137713E-3</v>
      </c>
      <c r="P270" s="5">
        <f>SUM($O$235:O270)</f>
        <v>-0.21547987259807885</v>
      </c>
      <c r="Q270" s="8">
        <f t="shared" si="61"/>
        <v>-4.3693217746476382E-6</v>
      </c>
      <c r="R270" s="5">
        <f>SUM($Q$54:Q270)*0.1+$O$8</f>
        <v>4.9952534521254581E-2</v>
      </c>
      <c r="S270" s="5">
        <f>SUM($R$235:R270)</f>
        <v>1.798552072472495</v>
      </c>
      <c r="T270">
        <f t="shared" si="62"/>
        <v>5.0309593873718979E-2</v>
      </c>
      <c r="U270">
        <f t="shared" si="63"/>
        <v>1.8114141251767888</v>
      </c>
      <c r="X270" s="1"/>
    </row>
    <row r="271" spans="2:24" x14ac:dyDescent="0.25">
      <c r="B271">
        <f t="shared" si="64"/>
        <v>21.700000000000038</v>
      </c>
      <c r="C271">
        <f t="shared" si="49"/>
        <v>-1396.6998684018731</v>
      </c>
      <c r="D271">
        <f t="shared" si="50"/>
        <v>-725.74654049904279</v>
      </c>
      <c r="E271">
        <f t="shared" si="51"/>
        <v>29.169165961926041</v>
      </c>
      <c r="F271">
        <f t="shared" si="52"/>
        <v>36287.327024952137</v>
      </c>
      <c r="G271">
        <f t="shared" si="53"/>
        <v>-3854.3261613907098</v>
      </c>
      <c r="H271">
        <f t="shared" si="54"/>
        <v>13100.646607357712</v>
      </c>
      <c r="I271">
        <f t="shared" si="55"/>
        <v>13655.869495907391</v>
      </c>
      <c r="J271" s="46">
        <f t="shared" si="56"/>
        <v>726.33248673678577</v>
      </c>
      <c r="K271">
        <f t="shared" si="57"/>
        <v>17.387193059931924</v>
      </c>
      <c r="L271">
        <f t="shared" si="58"/>
        <v>2.3119881118477594E-2</v>
      </c>
      <c r="M271" s="46">
        <f t="shared" si="59"/>
        <v>17.387239173889963</v>
      </c>
      <c r="N271" s="8">
        <f t="shared" si="60"/>
        <v>1.2914422334184038E-6</v>
      </c>
      <c r="O271" s="5">
        <f>SUM($N$54:N271)*0.1+$O$30</f>
        <v>-5.9831417539904291E-3</v>
      </c>
      <c r="P271" s="5">
        <f>SUM($O$235:O271)</f>
        <v>-0.22146301435206928</v>
      </c>
      <c r="Q271" s="8">
        <f t="shared" si="61"/>
        <v>-4.3895424531811547E-6</v>
      </c>
      <c r="R271" s="5">
        <f>SUM($Q$54:Q271)*0.1+$O$8</f>
        <v>4.9952095567009261E-2</v>
      </c>
      <c r="S271" s="5">
        <f>SUM($R$235:R271)</f>
        <v>1.8485041680395042</v>
      </c>
      <c r="T271">
        <f t="shared" si="62"/>
        <v>5.0309142675899074E-2</v>
      </c>
      <c r="U271">
        <f t="shared" si="63"/>
        <v>1.8617232678315336</v>
      </c>
      <c r="X271" s="1"/>
    </row>
    <row r="272" spans="2:24" x14ac:dyDescent="0.25">
      <c r="B272">
        <f t="shared" si="64"/>
        <v>21.80000000000004</v>
      </c>
      <c r="C272">
        <f t="shared" si="49"/>
        <v>-1396.6998684018731</v>
      </c>
      <c r="D272">
        <f t="shared" si="50"/>
        <v>-725.74654049904279</v>
      </c>
      <c r="E272">
        <f t="shared" si="51"/>
        <v>29.169165961926041</v>
      </c>
      <c r="F272">
        <f t="shared" si="52"/>
        <v>36287.327024952137</v>
      </c>
      <c r="G272">
        <f t="shared" si="53"/>
        <v>-3851.4092447945172</v>
      </c>
      <c r="H272">
        <f t="shared" si="54"/>
        <v>13160.995485732634</v>
      </c>
      <c r="I272">
        <f t="shared" si="55"/>
        <v>13712.955747991147</v>
      </c>
      <c r="J272" s="46">
        <f t="shared" si="56"/>
        <v>726.33248673678577</v>
      </c>
      <c r="K272">
        <f t="shared" si="57"/>
        <v>17.459877533545683</v>
      </c>
      <c r="L272">
        <f t="shared" si="58"/>
        <v>2.3119881118477594E-2</v>
      </c>
      <c r="M272" s="46">
        <f t="shared" si="59"/>
        <v>17.459923455534451</v>
      </c>
      <c r="N272" s="8">
        <f t="shared" si="60"/>
        <v>1.2904648824818337E-6</v>
      </c>
      <c r="O272" s="5">
        <f>SUM($N$54:N272)*0.1+$O$30</f>
        <v>-5.9830127075021812E-3</v>
      </c>
      <c r="P272" s="5">
        <f>SUM($O$235:O272)</f>
        <v>-0.22744602705957145</v>
      </c>
      <c r="Q272" s="8">
        <f t="shared" si="61"/>
        <v>-4.4097631317146712E-6</v>
      </c>
      <c r="R272" s="5">
        <f>SUM($Q$54:Q272)*0.1+$O$8</f>
        <v>4.9951654590696087E-2</v>
      </c>
      <c r="S272" s="5">
        <f>SUM($R$235:R272)</f>
        <v>1.8984558226302004</v>
      </c>
      <c r="T272">
        <f t="shared" si="62"/>
        <v>5.0308689482099829E-2</v>
      </c>
      <c r="U272">
        <f t="shared" si="63"/>
        <v>1.9120319572914293</v>
      </c>
      <c r="X272" s="1"/>
    </row>
    <row r="273" spans="2:24" x14ac:dyDescent="0.25">
      <c r="B273">
        <f t="shared" si="64"/>
        <v>21.900000000000041</v>
      </c>
      <c r="C273">
        <f t="shared" si="49"/>
        <v>-1396.6998684018731</v>
      </c>
      <c r="D273">
        <f t="shared" si="50"/>
        <v>-725.74654049904279</v>
      </c>
      <c r="E273">
        <f t="shared" si="51"/>
        <v>29.169165961926041</v>
      </c>
      <c r="F273">
        <f t="shared" si="52"/>
        <v>36287.327024952137</v>
      </c>
      <c r="G273">
        <f t="shared" si="53"/>
        <v>-3848.4923281983247</v>
      </c>
      <c r="H273">
        <f t="shared" si="54"/>
        <v>13221.344364107554</v>
      </c>
      <c r="I273">
        <f t="shared" si="55"/>
        <v>13770.070442612847</v>
      </c>
      <c r="J273" s="46">
        <f t="shared" si="56"/>
        <v>726.33248673678577</v>
      </c>
      <c r="K273">
        <f t="shared" si="57"/>
        <v>17.532598221323504</v>
      </c>
      <c r="L273">
        <f t="shared" si="58"/>
        <v>2.3119881118477594E-2</v>
      </c>
      <c r="M273" s="46">
        <f t="shared" si="59"/>
        <v>17.532643952840225</v>
      </c>
      <c r="N273" s="8">
        <f t="shared" si="60"/>
        <v>1.2894875315452636E-6</v>
      </c>
      <c r="O273" s="5">
        <f>SUM($N$54:N273)*0.1+$O$30</f>
        <v>-5.9828837587490268E-3</v>
      </c>
      <c r="P273" s="5">
        <f>SUM($O$235:O273)</f>
        <v>-0.23342891081832048</v>
      </c>
      <c r="Q273" s="8">
        <f t="shared" si="61"/>
        <v>-4.4299838102481869E-6</v>
      </c>
      <c r="R273" s="5">
        <f>SUM($Q$54:Q273)*0.1+$O$8</f>
        <v>4.995121159231506E-2</v>
      </c>
      <c r="S273" s="5">
        <f>SUM($R$235:R273)</f>
        <v>1.9484070342225155</v>
      </c>
      <c r="T273">
        <f t="shared" si="62"/>
        <v>5.0308234292319717E-2</v>
      </c>
      <c r="U273">
        <f t="shared" si="63"/>
        <v>1.9623401915604761</v>
      </c>
      <c r="X273" s="1"/>
    </row>
    <row r="274" spans="2:24" x14ac:dyDescent="0.25">
      <c r="B274">
        <f t="shared" si="64"/>
        <v>22.000000000000043</v>
      </c>
      <c r="C274">
        <f t="shared" si="49"/>
        <v>-1396.6998684018731</v>
      </c>
      <c r="D274">
        <f t="shared" si="50"/>
        <v>-725.74654049904279</v>
      </c>
      <c r="E274">
        <f t="shared" si="51"/>
        <v>29.169165961926041</v>
      </c>
      <c r="F274">
        <f t="shared" si="52"/>
        <v>36287.327024952137</v>
      </c>
      <c r="G274">
        <f t="shared" si="53"/>
        <v>-3845.5754116021317</v>
      </c>
      <c r="H274">
        <f t="shared" si="54"/>
        <v>13281.693242482475</v>
      </c>
      <c r="I274">
        <f t="shared" si="55"/>
        <v>13827.213227318205</v>
      </c>
      <c r="J274" s="46">
        <f t="shared" si="56"/>
        <v>726.33248673678577</v>
      </c>
      <c r="K274">
        <f t="shared" si="57"/>
        <v>17.605354674506653</v>
      </c>
      <c r="L274">
        <f t="shared" si="58"/>
        <v>2.3119881118477594E-2</v>
      </c>
      <c r="M274" s="46">
        <f t="shared" si="59"/>
        <v>17.605400217032333</v>
      </c>
      <c r="N274" s="8">
        <f t="shared" si="60"/>
        <v>1.2885101806086932E-6</v>
      </c>
      <c r="O274" s="5">
        <f>SUM($N$54:N274)*0.1+$O$30</f>
        <v>-5.9827549077309658E-3</v>
      </c>
      <c r="P274" s="5">
        <f>SUM($O$235:O274)</f>
        <v>-0.23941166572605144</v>
      </c>
      <c r="Q274" s="8">
        <f t="shared" si="61"/>
        <v>-4.4502044887817034E-6</v>
      </c>
      <c r="R274" s="5">
        <f>SUM($Q$54:Q274)*0.1+$O$8</f>
        <v>4.9950766571866187E-2</v>
      </c>
      <c r="S274" s="5">
        <f>SUM($R$235:R274)</f>
        <v>1.9983578007943816</v>
      </c>
      <c r="T274">
        <f t="shared" si="62"/>
        <v>5.0307777106557226E-2</v>
      </c>
      <c r="U274">
        <f t="shared" si="63"/>
        <v>2.0126479686426735</v>
      </c>
      <c r="X274" s="1"/>
    </row>
    <row r="275" spans="2:24" x14ac:dyDescent="0.25">
      <c r="B275">
        <f t="shared" si="64"/>
        <v>22.100000000000044</v>
      </c>
      <c r="C275">
        <f t="shared" si="49"/>
        <v>-1396.6998684018731</v>
      </c>
      <c r="D275">
        <f t="shared" si="50"/>
        <v>-725.74654049904279</v>
      </c>
      <c r="E275">
        <f t="shared" si="51"/>
        <v>29.169165961926041</v>
      </c>
      <c r="F275">
        <f t="shared" si="52"/>
        <v>36287.327024952137</v>
      </c>
      <c r="G275">
        <f t="shared" si="53"/>
        <v>-3842.6584950059391</v>
      </c>
      <c r="H275">
        <f t="shared" si="54"/>
        <v>13342.042120857395</v>
      </c>
      <c r="I275">
        <f t="shared" si="55"/>
        <v>13884.383755283277</v>
      </c>
      <c r="J275" s="46">
        <f t="shared" si="56"/>
        <v>726.33248673678577</v>
      </c>
      <c r="K275">
        <f t="shared" si="57"/>
        <v>17.678146451505171</v>
      </c>
      <c r="L275">
        <f t="shared" si="58"/>
        <v>2.3119881118477594E-2</v>
      </c>
      <c r="M275" s="46">
        <f t="shared" si="59"/>
        <v>17.678191806504806</v>
      </c>
      <c r="N275" s="8">
        <f t="shared" si="60"/>
        <v>1.2875328296721229E-6</v>
      </c>
      <c r="O275" s="5">
        <f>SUM($N$54:N275)*0.1+$O$30</f>
        <v>-5.9826261544479982E-3</v>
      </c>
      <c r="P275" s="5">
        <f>SUM($O$235:O275)</f>
        <v>-0.24539429188049944</v>
      </c>
      <c r="Q275" s="8">
        <f t="shared" si="61"/>
        <v>-4.4704251673152199E-6</v>
      </c>
      <c r="R275" s="5">
        <f>SUM($Q$54:Q275)*0.1+$O$8</f>
        <v>4.9950319529349453E-2</v>
      </c>
      <c r="S275" s="5">
        <f>SUM($R$235:R275)</f>
        <v>2.048308120323731</v>
      </c>
      <c r="T275">
        <f t="shared" si="62"/>
        <v>5.030731792481085E-2</v>
      </c>
      <c r="U275">
        <f t="shared" si="63"/>
        <v>2.06295528654202</v>
      </c>
      <c r="X275" s="1"/>
    </row>
    <row r="276" spans="2:24" x14ac:dyDescent="0.25">
      <c r="B276">
        <f t="shared" si="64"/>
        <v>22.200000000000045</v>
      </c>
      <c r="C276">
        <f t="shared" si="49"/>
        <v>-1396.6998684018731</v>
      </c>
      <c r="D276">
        <f t="shared" si="50"/>
        <v>-725.74654049904279</v>
      </c>
      <c r="E276">
        <f t="shared" si="51"/>
        <v>29.169165961926041</v>
      </c>
      <c r="F276">
        <f t="shared" si="52"/>
        <v>36287.327024952137</v>
      </c>
      <c r="G276">
        <f t="shared" si="53"/>
        <v>-3839.7415784097466</v>
      </c>
      <c r="H276">
        <f t="shared" si="54"/>
        <v>13402.390999232317</v>
      </c>
      <c r="I276">
        <f t="shared" si="55"/>
        <v>13941.581685206022</v>
      </c>
      <c r="J276" s="46">
        <f t="shared" si="56"/>
        <v>726.33248673678577</v>
      </c>
      <c r="K276">
        <f t="shared" si="57"/>
        <v>17.750973117759798</v>
      </c>
      <c r="L276">
        <f t="shared" si="58"/>
        <v>2.3119881118477594E-2</v>
      </c>
      <c r="M276" s="46">
        <f t="shared" si="59"/>
        <v>17.751018286682594</v>
      </c>
      <c r="N276" s="8">
        <f t="shared" si="60"/>
        <v>1.2865554787355528E-6</v>
      </c>
      <c r="O276" s="5">
        <f>SUM($N$54:N276)*0.1+$O$30</f>
        <v>-5.982497498900125E-3</v>
      </c>
      <c r="P276" s="5">
        <f>SUM($O$235:O276)</f>
        <v>-0.25137678937939956</v>
      </c>
      <c r="Q276" s="8">
        <f t="shared" si="61"/>
        <v>-4.4906458458487363E-6</v>
      </c>
      <c r="R276" s="5">
        <f>SUM($Q$54:Q276)*0.1+$O$8</f>
        <v>4.9949870464764866E-2</v>
      </c>
      <c r="S276" s="5">
        <f>SUM($R$235:R276)</f>
        <v>2.098257990788496</v>
      </c>
      <c r="T276">
        <f t="shared" si="62"/>
        <v>5.0306856747079076E-2</v>
      </c>
      <c r="U276">
        <f t="shared" si="63"/>
        <v>2.1132621432625132</v>
      </c>
      <c r="X276" s="1"/>
    </row>
    <row r="277" spans="2:24" x14ac:dyDescent="0.25">
      <c r="B277">
        <f t="shared" si="64"/>
        <v>22.300000000000047</v>
      </c>
      <c r="C277">
        <f t="shared" si="49"/>
        <v>-1396.6998684018731</v>
      </c>
      <c r="D277">
        <f t="shared" si="50"/>
        <v>-725.74654049904279</v>
      </c>
      <c r="E277">
        <f t="shared" si="51"/>
        <v>29.169165961926041</v>
      </c>
      <c r="F277">
        <f t="shared" si="52"/>
        <v>36287.327024952137</v>
      </c>
      <c r="G277">
        <f t="shared" si="53"/>
        <v>-3836.8246618135536</v>
      </c>
      <c r="H277">
        <f t="shared" si="54"/>
        <v>13462.739877607237</v>
      </c>
      <c r="I277">
        <f t="shared" si="55"/>
        <v>13998.806681200251</v>
      </c>
      <c r="J277" s="46">
        <f t="shared" si="56"/>
        <v>726.33248673678577</v>
      </c>
      <c r="K277">
        <f t="shared" si="57"/>
        <v>17.823834245606964</v>
      </c>
      <c r="L277">
        <f t="shared" si="58"/>
        <v>2.3119881118477594E-2</v>
      </c>
      <c r="M277" s="46">
        <f t="shared" si="59"/>
        <v>17.823879229886529</v>
      </c>
      <c r="N277" s="8">
        <f t="shared" si="60"/>
        <v>1.2855781277989824E-6</v>
      </c>
      <c r="O277" s="5">
        <f>SUM($N$54:N277)*0.1+$O$30</f>
        <v>-5.9823689410873453E-3</v>
      </c>
      <c r="P277" s="5">
        <f>SUM($O$235:O277)</f>
        <v>-0.25735915832048689</v>
      </c>
      <c r="Q277" s="8">
        <f t="shared" si="61"/>
        <v>-4.510866524382252E-6</v>
      </c>
      <c r="R277" s="5">
        <f>SUM($Q$54:Q277)*0.1+$O$8</f>
        <v>4.9949419378112432E-2</v>
      </c>
      <c r="S277" s="5">
        <f>SUM($R$235:R277)</f>
        <v>2.1482074101666084</v>
      </c>
      <c r="T277">
        <f t="shared" si="62"/>
        <v>5.030639357336044E-2</v>
      </c>
      <c r="U277">
        <f t="shared" si="63"/>
        <v>2.1635685368081492</v>
      </c>
      <c r="X277" s="1"/>
    </row>
    <row r="278" spans="2:24" x14ac:dyDescent="0.25">
      <c r="B278">
        <f t="shared" si="64"/>
        <v>22.400000000000048</v>
      </c>
      <c r="C278">
        <f t="shared" si="49"/>
        <v>-1396.6998684018731</v>
      </c>
      <c r="D278">
        <f t="shared" si="50"/>
        <v>-725.74654049904279</v>
      </c>
      <c r="E278">
        <f t="shared" si="51"/>
        <v>29.169165961926041</v>
      </c>
      <c r="F278">
        <f t="shared" si="52"/>
        <v>36287.327024952137</v>
      </c>
      <c r="G278">
        <f t="shared" si="53"/>
        <v>-3833.907745217361</v>
      </c>
      <c r="H278">
        <f t="shared" si="54"/>
        <v>13523.088755982159</v>
      </c>
      <c r="I278">
        <f t="shared" si="55"/>
        <v>14056.058412691973</v>
      </c>
      <c r="J278" s="46">
        <f t="shared" si="56"/>
        <v>726.33248673678577</v>
      </c>
      <c r="K278">
        <f t="shared" si="57"/>
        <v>17.896729414146783</v>
      </c>
      <c r="L278">
        <f t="shared" si="58"/>
        <v>2.3119881118477594E-2</v>
      </c>
      <c r="M278" s="46">
        <f t="shared" si="59"/>
        <v>17.89677421520134</v>
      </c>
      <c r="N278" s="8">
        <f t="shared" si="60"/>
        <v>1.2846007768624123E-6</v>
      </c>
      <c r="O278" s="5">
        <f>SUM($N$54:N278)*0.1+$O$30</f>
        <v>-5.982240481009659E-3</v>
      </c>
      <c r="P278" s="5">
        <f>SUM($O$235:O278)</f>
        <v>-0.26334139880149654</v>
      </c>
      <c r="Q278" s="8">
        <f t="shared" si="61"/>
        <v>-4.5310872029157685E-6</v>
      </c>
      <c r="R278" s="5">
        <f>SUM($Q$54:Q278)*0.1+$O$8</f>
        <v>4.9948966269392138E-2</v>
      </c>
      <c r="S278" s="5">
        <f>SUM($R$235:R278)</f>
        <v>2.1981563764360006</v>
      </c>
      <c r="T278">
        <f t="shared" si="62"/>
        <v>5.030592840365343E-2</v>
      </c>
      <c r="U278">
        <f t="shared" si="63"/>
        <v>2.2138744651829239</v>
      </c>
      <c r="X278" s="1"/>
    </row>
    <row r="279" spans="2:24" x14ac:dyDescent="0.25">
      <c r="B279">
        <f t="shared" si="64"/>
        <v>22.50000000000005</v>
      </c>
      <c r="C279">
        <f t="shared" si="49"/>
        <v>-1396.6998684018731</v>
      </c>
      <c r="D279">
        <f t="shared" si="50"/>
        <v>-725.74654049904279</v>
      </c>
      <c r="E279">
        <f t="shared" si="51"/>
        <v>29.169165961926041</v>
      </c>
      <c r="F279">
        <f t="shared" si="52"/>
        <v>36287.327024952137</v>
      </c>
      <c r="G279">
        <f t="shared" si="53"/>
        <v>-3830.9908286211685</v>
      </c>
      <c r="H279">
        <f t="shared" si="54"/>
        <v>13583.437634357082</v>
      </c>
      <c r="I279">
        <f t="shared" si="55"/>
        <v>14113.33655431797</v>
      </c>
      <c r="J279" s="46">
        <f t="shared" si="56"/>
        <v>726.33248673678577</v>
      </c>
      <c r="K279">
        <f t="shared" si="57"/>
        <v>17.969658209113945</v>
      </c>
      <c r="L279">
        <f t="shared" si="58"/>
        <v>2.3119881118477594E-2</v>
      </c>
      <c r="M279" s="46">
        <f t="shared" si="59"/>
        <v>17.969702828346524</v>
      </c>
      <c r="N279" s="8">
        <f t="shared" si="60"/>
        <v>1.2836234259258422E-6</v>
      </c>
      <c r="O279" s="5">
        <f>SUM($N$54:N279)*0.1+$O$30</f>
        <v>-5.9821121186670661E-3</v>
      </c>
      <c r="P279" s="5">
        <f>SUM($O$235:O279)</f>
        <v>-0.2693235109201636</v>
      </c>
      <c r="Q279" s="8">
        <f t="shared" si="61"/>
        <v>-4.5513078814492858E-6</v>
      </c>
      <c r="R279" s="5">
        <f>SUM($Q$54:Q279)*0.1+$O$8</f>
        <v>4.994851113860399E-2</v>
      </c>
      <c r="S279" s="5">
        <f>SUM($R$235:R279)</f>
        <v>2.2481048875746046</v>
      </c>
      <c r="T279">
        <f t="shared" si="62"/>
        <v>5.030546123795656E-2</v>
      </c>
      <c r="U279">
        <f t="shared" si="63"/>
        <v>2.2641799263908311</v>
      </c>
      <c r="X279" s="1"/>
    </row>
    <row r="280" spans="2:24" x14ac:dyDescent="0.25">
      <c r="B280">
        <f t="shared" si="64"/>
        <v>22.600000000000051</v>
      </c>
      <c r="C280">
        <f t="shared" si="49"/>
        <v>-1396.6998684018731</v>
      </c>
      <c r="D280">
        <f t="shared" si="50"/>
        <v>-725.74654049904279</v>
      </c>
      <c r="E280">
        <f t="shared" si="51"/>
        <v>29.169165961926041</v>
      </c>
      <c r="F280">
        <f t="shared" si="52"/>
        <v>36287.327024952137</v>
      </c>
      <c r="G280">
        <f t="shared" si="53"/>
        <v>-3828.0739120249755</v>
      </c>
      <c r="H280">
        <f t="shared" si="54"/>
        <v>13643.786512732002</v>
      </c>
      <c r="I280">
        <f t="shared" si="55"/>
        <v>14170.640785826656</v>
      </c>
      <c r="J280" s="46">
        <f t="shared" si="56"/>
        <v>726.33248673678577</v>
      </c>
      <c r="K280">
        <f t="shared" si="57"/>
        <v>18.042620222751459</v>
      </c>
      <c r="L280">
        <f t="shared" si="58"/>
        <v>2.3119881118477594E-2</v>
      </c>
      <c r="M280" s="46">
        <f t="shared" si="59"/>
        <v>18.042664661550099</v>
      </c>
      <c r="N280" s="8">
        <f t="shared" si="60"/>
        <v>1.2826460749892719E-6</v>
      </c>
      <c r="O280" s="5">
        <f>SUM($N$54:N280)*0.1+$O$30</f>
        <v>-5.9819838540595676E-3</v>
      </c>
      <c r="P280" s="5">
        <f>SUM($O$235:O280)</f>
        <v>-0.27530549477422317</v>
      </c>
      <c r="Q280" s="8">
        <f t="shared" si="61"/>
        <v>-4.5715285599828015E-6</v>
      </c>
      <c r="R280" s="5">
        <f>SUM($Q$54:Q280)*0.1+$O$8</f>
        <v>4.9948053985747996E-2</v>
      </c>
      <c r="S280" s="5">
        <f>SUM($R$235:R280)</f>
        <v>2.2980529415603526</v>
      </c>
      <c r="T280">
        <f t="shared" si="62"/>
        <v>5.0304992076268394E-2</v>
      </c>
      <c r="U280">
        <f t="shared" si="63"/>
        <v>2.3144849184358645</v>
      </c>
      <c r="X280" s="1"/>
    </row>
    <row r="281" spans="2:24" x14ac:dyDescent="0.25">
      <c r="B281">
        <f t="shared" si="64"/>
        <v>22.700000000000053</v>
      </c>
      <c r="C281">
        <f t="shared" si="49"/>
        <v>-1396.6998684018731</v>
      </c>
      <c r="D281">
        <f t="shared" si="50"/>
        <v>-725.74654049904279</v>
      </c>
      <c r="E281">
        <f t="shared" si="51"/>
        <v>29.169165961926041</v>
      </c>
      <c r="F281">
        <f t="shared" si="52"/>
        <v>36287.327024952137</v>
      </c>
      <c r="G281">
        <f t="shared" si="53"/>
        <v>-3825.1569954287834</v>
      </c>
      <c r="H281">
        <f t="shared" si="54"/>
        <v>13704.135391106924</v>
      </c>
      <c r="I281">
        <f t="shared" si="55"/>
        <v>14227.970791981093</v>
      </c>
      <c r="J281" s="46">
        <f t="shared" si="56"/>
        <v>726.33248673678577</v>
      </c>
      <c r="K281">
        <f t="shared" si="57"/>
        <v>18.1156150536872</v>
      </c>
      <c r="L281">
        <f t="shared" si="58"/>
        <v>2.3119881118477594E-2</v>
      </c>
      <c r="M281" s="46">
        <f t="shared" si="59"/>
        <v>18.115659313425144</v>
      </c>
      <c r="N281" s="8">
        <f t="shared" si="60"/>
        <v>1.2816687240527017E-6</v>
      </c>
      <c r="O281" s="5">
        <f>SUM($N$54:N281)*0.1+$O$30</f>
        <v>-5.9818556871871625E-3</v>
      </c>
      <c r="P281" s="5">
        <f>SUM($O$235:O281)</f>
        <v>-0.28128735046141035</v>
      </c>
      <c r="Q281" s="8">
        <f t="shared" si="61"/>
        <v>-4.5917492385163188E-6</v>
      </c>
      <c r="R281" s="5">
        <f>SUM($Q$54:Q281)*0.1+$O$8</f>
        <v>4.9947594810824142E-2</v>
      </c>
      <c r="S281" s="5">
        <f>SUM($R$235:R281)</f>
        <v>2.3480005363711767</v>
      </c>
      <c r="T281">
        <f t="shared" si="62"/>
        <v>5.0304520918587427E-2</v>
      </c>
      <c r="U281">
        <f t="shared" si="63"/>
        <v>2.3647894393220161</v>
      </c>
      <c r="X281" s="1"/>
    </row>
    <row r="282" spans="2:24" x14ac:dyDescent="0.25">
      <c r="B282">
        <f t="shared" si="64"/>
        <v>22.800000000000054</v>
      </c>
      <c r="C282">
        <f t="shared" si="49"/>
        <v>-1396.6998684018731</v>
      </c>
      <c r="D282">
        <f t="shared" si="50"/>
        <v>-725.74654049904279</v>
      </c>
      <c r="E282">
        <f t="shared" si="51"/>
        <v>29.169165961926041</v>
      </c>
      <c r="F282">
        <f t="shared" si="52"/>
        <v>36287.327024952137</v>
      </c>
      <c r="G282">
        <f t="shared" si="53"/>
        <v>-3822.2400788325904</v>
      </c>
      <c r="H282">
        <f t="shared" si="54"/>
        <v>13764.484269481844</v>
      </c>
      <c r="I282">
        <f t="shared" si="55"/>
        <v>14285.326262464127</v>
      </c>
      <c r="J282" s="46">
        <f t="shared" si="56"/>
        <v>726.33248673678577</v>
      </c>
      <c r="K282">
        <f t="shared" si="57"/>
        <v>18.18864230681309</v>
      </c>
      <c r="L282">
        <f t="shared" si="58"/>
        <v>2.3119881118477594E-2</v>
      </c>
      <c r="M282" s="46">
        <f t="shared" si="59"/>
        <v>18.188686388848971</v>
      </c>
      <c r="N282" s="8">
        <f t="shared" si="60"/>
        <v>1.2806913731161314E-6</v>
      </c>
      <c r="O282" s="5">
        <f>SUM($N$54:N282)*0.1+$O$30</f>
        <v>-5.9817276180498509E-3</v>
      </c>
      <c r="P282" s="5">
        <f>SUM($O$235:O282)</f>
        <v>-0.28726907807946017</v>
      </c>
      <c r="Q282" s="8">
        <f t="shared" si="61"/>
        <v>-4.6119699170498344E-6</v>
      </c>
      <c r="R282" s="5">
        <f>SUM($Q$54:Q282)*0.1+$O$8</f>
        <v>4.9947133613832441E-2</v>
      </c>
      <c r="S282" s="5">
        <f>SUM($R$235:R282)</f>
        <v>2.3979476699850091</v>
      </c>
      <c r="T282">
        <f t="shared" si="62"/>
        <v>5.0304047764912228E-2</v>
      </c>
      <c r="U282">
        <f t="shared" si="63"/>
        <v>2.415093487053277</v>
      </c>
      <c r="X282" s="1"/>
    </row>
    <row r="283" spans="2:24" x14ac:dyDescent="0.25">
      <c r="B283">
        <f t="shared" si="64"/>
        <v>22.900000000000055</v>
      </c>
      <c r="C283">
        <f t="shared" si="49"/>
        <v>-1396.6998684018731</v>
      </c>
      <c r="D283">
        <f t="shared" si="50"/>
        <v>-725.74654049904279</v>
      </c>
      <c r="E283">
        <f t="shared" si="51"/>
        <v>29.169165961926041</v>
      </c>
      <c r="F283">
        <f t="shared" si="52"/>
        <v>36287.327024952137</v>
      </c>
      <c r="G283">
        <f t="shared" si="53"/>
        <v>-3819.3231622363978</v>
      </c>
      <c r="H283">
        <f t="shared" si="54"/>
        <v>13824.833147856765</v>
      </c>
      <c r="I283">
        <f t="shared" si="55"/>
        <v>14342.706891785618</v>
      </c>
      <c r="J283" s="46">
        <f t="shared" si="56"/>
        <v>726.33248673678577</v>
      </c>
      <c r="K283">
        <f t="shared" si="57"/>
        <v>18.261701593167</v>
      </c>
      <c r="L283">
        <f t="shared" si="58"/>
        <v>2.3119881118477594E-2</v>
      </c>
      <c r="M283" s="46">
        <f t="shared" si="59"/>
        <v>18.261745498845038</v>
      </c>
      <c r="N283" s="8">
        <f t="shared" si="60"/>
        <v>1.2797140221795613E-6</v>
      </c>
      <c r="O283" s="5">
        <f>SUM($N$54:N283)*0.1+$O$30</f>
        <v>-5.9815996466476328E-3</v>
      </c>
      <c r="P283" s="5">
        <f>SUM($O$235:O283)</f>
        <v>-0.2932506777261078</v>
      </c>
      <c r="Q283" s="8">
        <f t="shared" si="61"/>
        <v>-4.6321905955833509E-6</v>
      </c>
      <c r="R283" s="5">
        <f>SUM($Q$54:Q283)*0.1+$O$8</f>
        <v>4.994667039477288E-2</v>
      </c>
      <c r="S283" s="5">
        <f>SUM($R$235:R283)</f>
        <v>2.4478943403797819</v>
      </c>
      <c r="T283">
        <f t="shared" si="62"/>
        <v>5.0303572615241328E-2</v>
      </c>
      <c r="U283">
        <f t="shared" si="63"/>
        <v>2.4653970596336383</v>
      </c>
      <c r="X283" s="1"/>
    </row>
    <row r="284" spans="2:24" x14ac:dyDescent="0.25">
      <c r="B284">
        <f t="shared" si="64"/>
        <v>23.000000000000057</v>
      </c>
      <c r="C284">
        <f t="shared" si="49"/>
        <v>-1396.6998684018731</v>
      </c>
      <c r="D284">
        <f t="shared" si="50"/>
        <v>-725.74654049904279</v>
      </c>
      <c r="E284">
        <f t="shared" si="51"/>
        <v>29.169165961926041</v>
      </c>
      <c r="F284">
        <f t="shared" si="52"/>
        <v>36287.327024952137</v>
      </c>
      <c r="G284">
        <f t="shared" si="53"/>
        <v>-3816.4062456402053</v>
      </c>
      <c r="H284">
        <f t="shared" si="54"/>
        <v>13885.182026231685</v>
      </c>
      <c r="I284">
        <f t="shared" si="55"/>
        <v>14400.112379191665</v>
      </c>
      <c r="J284" s="46">
        <f t="shared" si="56"/>
        <v>726.33248673678577</v>
      </c>
      <c r="K284">
        <f t="shared" si="57"/>
        <v>18.334792529817179</v>
      </c>
      <c r="L284">
        <f t="shared" si="58"/>
        <v>2.3119881118477594E-2</v>
      </c>
      <c r="M284" s="46">
        <f t="shared" si="59"/>
        <v>18.334836260467359</v>
      </c>
      <c r="N284" s="8">
        <f t="shared" si="60"/>
        <v>1.2787366712429912E-6</v>
      </c>
      <c r="O284" s="5">
        <f>SUM($N$54:N284)*0.1+$O$30</f>
        <v>-5.9814717729805081E-3</v>
      </c>
      <c r="P284" s="5">
        <f>SUM($O$235:O284)</f>
        <v>-0.29923214949908833</v>
      </c>
      <c r="Q284" s="8">
        <f t="shared" si="61"/>
        <v>-4.6524112741168666E-6</v>
      </c>
      <c r="R284" s="5">
        <f>SUM($Q$54:Q284)*0.1+$O$8</f>
        <v>4.9946205153645472E-2</v>
      </c>
      <c r="S284" s="5">
        <f>SUM($R$235:R284)</f>
        <v>2.4978405455334274</v>
      </c>
      <c r="T284">
        <f t="shared" si="62"/>
        <v>5.0303095469573282E-2</v>
      </c>
      <c r="U284">
        <f t="shared" si="63"/>
        <v>2.5157001550670888</v>
      </c>
      <c r="X284" s="1"/>
    </row>
    <row r="285" spans="2:24" x14ac:dyDescent="0.25">
      <c r="B285">
        <f t="shared" si="64"/>
        <v>23.100000000000058</v>
      </c>
      <c r="C285">
        <f t="shared" si="49"/>
        <v>-1396.6998684018731</v>
      </c>
      <c r="D285">
        <f t="shared" si="50"/>
        <v>-725.74654049904279</v>
      </c>
      <c r="E285">
        <f t="shared" si="51"/>
        <v>29.169165961926041</v>
      </c>
      <c r="F285">
        <f t="shared" si="52"/>
        <v>36287.327024952137</v>
      </c>
      <c r="G285">
        <f t="shared" si="53"/>
        <v>-3813.4893290440123</v>
      </c>
      <c r="H285">
        <f t="shared" si="54"/>
        <v>13945.530904606607</v>
      </c>
      <c r="I285">
        <f t="shared" si="55"/>
        <v>14457.542428575836</v>
      </c>
      <c r="J285" s="46">
        <f t="shared" si="56"/>
        <v>726.33248673678577</v>
      </c>
      <c r="K285">
        <f t="shared" si="57"/>
        <v>18.407914739749199</v>
      </c>
      <c r="L285">
        <f t="shared" si="58"/>
        <v>2.3119881118477594E-2</v>
      </c>
      <c r="M285" s="46">
        <f t="shared" si="59"/>
        <v>18.407958296687458</v>
      </c>
      <c r="N285" s="8">
        <f t="shared" si="60"/>
        <v>1.2777593203064208E-6</v>
      </c>
      <c r="O285" s="5">
        <f>SUM($N$54:N285)*0.1+$O$30</f>
        <v>-5.9813439970484777E-3</v>
      </c>
      <c r="P285" s="5">
        <f>SUM($O$235:O285)</f>
        <v>-0.3052134934961368</v>
      </c>
      <c r="Q285" s="8">
        <f t="shared" si="61"/>
        <v>-4.6726319526503839E-6</v>
      </c>
      <c r="R285" s="5">
        <f>SUM($Q$54:Q285)*0.1+$O$8</f>
        <v>4.9945737890450204E-2</v>
      </c>
      <c r="S285" s="5">
        <f>SUM($R$235:R285)</f>
        <v>2.5477862834238776</v>
      </c>
      <c r="T285">
        <f t="shared" si="62"/>
        <v>5.0302616327906655E-2</v>
      </c>
      <c r="U285">
        <f t="shared" si="63"/>
        <v>2.566002771357617</v>
      </c>
      <c r="X285" s="1"/>
    </row>
    <row r="286" spans="2:24" x14ac:dyDescent="0.25">
      <c r="B286">
        <f t="shared" si="64"/>
        <v>23.20000000000006</v>
      </c>
      <c r="C286">
        <f t="shared" si="49"/>
        <v>-1396.6998684018731</v>
      </c>
      <c r="D286">
        <f t="shared" si="50"/>
        <v>-725.74654049904279</v>
      </c>
      <c r="E286">
        <f t="shared" si="51"/>
        <v>29.169165961926041</v>
      </c>
      <c r="F286">
        <f t="shared" si="52"/>
        <v>36287.327024952137</v>
      </c>
      <c r="G286">
        <f t="shared" si="53"/>
        <v>-3810.5724124478197</v>
      </c>
      <c r="H286">
        <f t="shared" si="54"/>
        <v>14005.879782981527</v>
      </c>
      <c r="I286">
        <f t="shared" si="55"/>
        <v>14514.996748392301</v>
      </c>
      <c r="J286" s="46">
        <f t="shared" si="56"/>
        <v>726.33248673678577</v>
      </c>
      <c r="K286">
        <f t="shared" si="57"/>
        <v>18.48106785175538</v>
      </c>
      <c r="L286">
        <f t="shared" si="58"/>
        <v>2.3119881118477594E-2</v>
      </c>
      <c r="M286" s="46">
        <f t="shared" si="59"/>
        <v>18.481111236283791</v>
      </c>
      <c r="N286" s="8">
        <f t="shared" si="60"/>
        <v>1.2767819693698507E-6</v>
      </c>
      <c r="O286" s="5">
        <f>SUM($N$54:N286)*0.1+$O$30</f>
        <v>-5.9812163188515408E-3</v>
      </c>
      <c r="P286" s="5">
        <f>SUM($O$235:O286)</f>
        <v>-0.31119470981498837</v>
      </c>
      <c r="Q286" s="8">
        <f t="shared" si="61"/>
        <v>-4.6928526311838995E-6</v>
      </c>
      <c r="R286" s="5">
        <f>SUM($Q$54:Q286)*0.1+$O$8</f>
        <v>4.9945268605187089E-2</v>
      </c>
      <c r="S286" s="5">
        <f>SUM($R$235:R286)</f>
        <v>2.5977315520290647</v>
      </c>
      <c r="T286">
        <f t="shared" si="62"/>
        <v>5.0302135190240016E-2</v>
      </c>
      <c r="U286">
        <f t="shared" si="63"/>
        <v>2.6163049065092103</v>
      </c>
      <c r="X286" s="1"/>
    </row>
    <row r="287" spans="2:24" x14ac:dyDescent="0.25">
      <c r="B287">
        <f t="shared" si="64"/>
        <v>23.300000000000061</v>
      </c>
      <c r="C287">
        <f t="shared" si="49"/>
        <v>-1396.6998684018731</v>
      </c>
      <c r="D287">
        <f t="shared" si="50"/>
        <v>-725.74654049904279</v>
      </c>
      <c r="E287">
        <f t="shared" si="51"/>
        <v>29.169165961926041</v>
      </c>
      <c r="F287">
        <f t="shared" si="52"/>
        <v>36287.327024952137</v>
      </c>
      <c r="G287">
        <f t="shared" si="53"/>
        <v>-3807.6554958516272</v>
      </c>
      <c r="H287">
        <f t="shared" si="54"/>
        <v>14066.228661356448</v>
      </c>
      <c r="I287">
        <f t="shared" si="55"/>
        <v>14572.475051570846</v>
      </c>
      <c r="J287" s="46">
        <f t="shared" si="56"/>
        <v>726.33248673678577</v>
      </c>
      <c r="K287">
        <f t="shared" si="57"/>
        <v>18.554251500326583</v>
      </c>
      <c r="L287">
        <f t="shared" si="58"/>
        <v>2.3119881118477594E-2</v>
      </c>
      <c r="M287" s="46">
        <f t="shared" si="59"/>
        <v>18.55429471373353</v>
      </c>
      <c r="N287" s="8">
        <f t="shared" si="60"/>
        <v>1.2758046184332806E-6</v>
      </c>
      <c r="O287" s="5">
        <f>SUM($N$54:N287)*0.1+$O$30</f>
        <v>-5.9810887383896973E-3</v>
      </c>
      <c r="P287" s="5">
        <f>SUM($O$235:O287)</f>
        <v>-0.31717579855337807</v>
      </c>
      <c r="Q287" s="8">
        <f t="shared" si="61"/>
        <v>-4.713073309717416E-6</v>
      </c>
      <c r="R287" s="5">
        <f>SUM($Q$54:Q287)*0.1+$O$8</f>
        <v>4.9944797297856114E-2</v>
      </c>
      <c r="S287" s="5">
        <f>SUM($R$235:R287)</f>
        <v>2.6476763493269209</v>
      </c>
      <c r="T287">
        <f t="shared" si="62"/>
        <v>5.030165205657193E-2</v>
      </c>
      <c r="U287">
        <f t="shared" si="63"/>
        <v>2.6666065585258552</v>
      </c>
      <c r="X287" s="1"/>
    </row>
    <row r="288" spans="2:24" x14ac:dyDescent="0.25">
      <c r="B288">
        <f t="shared" si="64"/>
        <v>23.400000000000063</v>
      </c>
      <c r="C288">
        <f t="shared" si="49"/>
        <v>-1396.6998684018731</v>
      </c>
      <c r="D288">
        <f t="shared" si="50"/>
        <v>-725.74654049904279</v>
      </c>
      <c r="E288">
        <f t="shared" si="51"/>
        <v>29.169165961926041</v>
      </c>
      <c r="F288">
        <f t="shared" si="52"/>
        <v>36287.327024952137</v>
      </c>
      <c r="G288">
        <f t="shared" si="53"/>
        <v>-3804.7385792554342</v>
      </c>
      <c r="H288">
        <f t="shared" si="54"/>
        <v>14126.577539731372</v>
      </c>
      <c r="I288">
        <f t="shared" si="55"/>
        <v>14629.977055433734</v>
      </c>
      <c r="J288" s="46">
        <f t="shared" si="56"/>
        <v>726.33248673678577</v>
      </c>
      <c r="K288">
        <f t="shared" si="57"/>
        <v>18.627465325546325</v>
      </c>
      <c r="L288">
        <f t="shared" si="58"/>
        <v>2.3119881118477594E-2</v>
      </c>
      <c r="M288" s="46">
        <f t="shared" si="59"/>
        <v>18.627508369106682</v>
      </c>
      <c r="N288" s="8">
        <f t="shared" si="60"/>
        <v>1.2748272674967103E-6</v>
      </c>
      <c r="O288" s="5">
        <f>SUM($N$54:N288)*0.1+$O$30</f>
        <v>-5.9809612556629473E-3</v>
      </c>
      <c r="P288" s="5">
        <f>SUM($O$235:O288)</f>
        <v>-0.32315675980904102</v>
      </c>
      <c r="Q288" s="8">
        <f t="shared" si="61"/>
        <v>-4.7332939882509334E-6</v>
      </c>
      <c r="R288" s="5">
        <f>SUM($Q$54:Q288)*0.1+$O$8</f>
        <v>4.9944323968457285E-2</v>
      </c>
      <c r="S288" s="5">
        <f>SUM($R$235:R288)</f>
        <v>2.6976206732953782</v>
      </c>
      <c r="T288">
        <f t="shared" si="62"/>
        <v>5.0301166926900995E-2</v>
      </c>
      <c r="U288">
        <f t="shared" si="63"/>
        <v>2.7169077254115361</v>
      </c>
      <c r="X288" s="1"/>
    </row>
    <row r="289" spans="2:24" x14ac:dyDescent="0.25">
      <c r="B289">
        <f t="shared" si="64"/>
        <v>23.500000000000064</v>
      </c>
      <c r="C289">
        <f t="shared" si="49"/>
        <v>-1396.6998684018731</v>
      </c>
      <c r="D289">
        <f t="shared" si="50"/>
        <v>-725.74654049904279</v>
      </c>
      <c r="E289">
        <f t="shared" si="51"/>
        <v>29.169165961926041</v>
      </c>
      <c r="F289">
        <f t="shared" si="52"/>
        <v>36287.327024952137</v>
      </c>
      <c r="G289">
        <f t="shared" si="53"/>
        <v>-3801.8216626592425</v>
      </c>
      <c r="H289">
        <f t="shared" si="54"/>
        <v>14186.926418106292</v>
      </c>
      <c r="I289">
        <f t="shared" si="55"/>
        <v>14687.502481614338</v>
      </c>
      <c r="J289" s="46">
        <f t="shared" si="56"/>
        <v>726.33248673678577</v>
      </c>
      <c r="K289">
        <f t="shared" si="57"/>
        <v>18.700708972987215</v>
      </c>
      <c r="L289">
        <f t="shared" si="58"/>
        <v>2.3119881118477594E-2</v>
      </c>
      <c r="M289" s="46">
        <f t="shared" si="59"/>
        <v>18.700751847962515</v>
      </c>
      <c r="N289" s="8">
        <f t="shared" si="60"/>
        <v>1.2738499165601403E-6</v>
      </c>
      <c r="O289" s="5">
        <f>SUM($N$54:N289)*0.1+$O$30</f>
        <v>-5.9808338706712916E-3</v>
      </c>
      <c r="P289" s="5">
        <f>SUM($O$235:O289)</f>
        <v>-0.32913759367971229</v>
      </c>
      <c r="Q289" s="8">
        <f t="shared" si="61"/>
        <v>-4.753514666784449E-6</v>
      </c>
      <c r="R289" s="5">
        <f>SUM($Q$54:Q289)*0.1+$O$8</f>
        <v>4.994384861699061E-2</v>
      </c>
      <c r="S289" s="5">
        <f>SUM($R$235:R289)</f>
        <v>2.747564521912369</v>
      </c>
      <c r="T289">
        <f t="shared" si="62"/>
        <v>5.0300679801225788E-2</v>
      </c>
      <c r="U289">
        <f t="shared" si="63"/>
        <v>2.7672084051702388</v>
      </c>
      <c r="X289" s="1"/>
    </row>
    <row r="290" spans="2:24" x14ac:dyDescent="0.25">
      <c r="B290">
        <f t="shared" si="64"/>
        <v>23.600000000000065</v>
      </c>
      <c r="C290">
        <f t="shared" si="49"/>
        <v>-1396.6998684018731</v>
      </c>
      <c r="D290">
        <f t="shared" si="50"/>
        <v>-725.74654049904279</v>
      </c>
      <c r="E290">
        <f t="shared" si="51"/>
        <v>29.169165961926041</v>
      </c>
      <c r="F290">
        <f t="shared" si="52"/>
        <v>36287.327024952137</v>
      </c>
      <c r="G290">
        <f t="shared" si="53"/>
        <v>-3798.90474606305</v>
      </c>
      <c r="H290">
        <f t="shared" si="54"/>
        <v>14247.275296481213</v>
      </c>
      <c r="I290">
        <f t="shared" si="55"/>
        <v>14745.051055977534</v>
      </c>
      <c r="J290" s="46">
        <f t="shared" si="56"/>
        <v>726.33248673678577</v>
      </c>
      <c r="K290">
        <f t="shared" si="57"/>
        <v>18.773982093609568</v>
      </c>
      <c r="L290">
        <f t="shared" si="58"/>
        <v>2.3119881118477594E-2</v>
      </c>
      <c r="M290" s="46">
        <f t="shared" si="59"/>
        <v>18.774024801248174</v>
      </c>
      <c r="N290" s="8">
        <f t="shared" si="60"/>
        <v>1.2728725656235702E-6</v>
      </c>
      <c r="O290" s="5">
        <f>SUM($N$54:N290)*0.1+$O$30</f>
        <v>-5.9807065834147294E-3</v>
      </c>
      <c r="P290" s="5">
        <f>SUM($O$235:O290)</f>
        <v>-0.335118300263127</v>
      </c>
      <c r="Q290" s="8">
        <f t="shared" si="61"/>
        <v>-4.7737353453179655E-6</v>
      </c>
      <c r="R290" s="5">
        <f>SUM($Q$54:Q290)*0.1+$O$8</f>
        <v>4.9943371243456075E-2</v>
      </c>
      <c r="S290" s="5">
        <f>SUM($R$235:R290)</f>
        <v>2.7975078931558253</v>
      </c>
      <c r="T290">
        <f t="shared" si="62"/>
        <v>5.0300190679544901E-2</v>
      </c>
      <c r="U290">
        <f t="shared" si="63"/>
        <v>2.8175085958059456</v>
      </c>
      <c r="X290" s="1"/>
    </row>
    <row r="291" spans="2:24" x14ac:dyDescent="0.25">
      <c r="B291">
        <f t="shared" si="64"/>
        <v>23.700000000000067</v>
      </c>
      <c r="C291">
        <f t="shared" si="49"/>
        <v>-1396.6998684018731</v>
      </c>
      <c r="D291">
        <f t="shared" si="50"/>
        <v>-725.74654049904279</v>
      </c>
      <c r="E291">
        <f t="shared" si="51"/>
        <v>29.169165961926041</v>
      </c>
      <c r="F291">
        <f t="shared" si="52"/>
        <v>36287.327024952137</v>
      </c>
      <c r="G291">
        <f t="shared" si="53"/>
        <v>-3795.987829466857</v>
      </c>
      <c r="H291">
        <f t="shared" si="54"/>
        <v>14307.624174856133</v>
      </c>
      <c r="I291">
        <f t="shared" si="55"/>
        <v>14802.622508541794</v>
      </c>
      <c r="J291" s="46">
        <f t="shared" si="56"/>
        <v>726.33248673678577</v>
      </c>
      <c r="K291">
        <f t="shared" si="57"/>
        <v>18.847284343662228</v>
      </c>
      <c r="L291">
        <f t="shared" si="58"/>
        <v>2.3119881118477594E-2</v>
      </c>
      <c r="M291" s="46">
        <f t="shared" si="59"/>
        <v>18.847326885199507</v>
      </c>
      <c r="N291" s="8">
        <f t="shared" si="60"/>
        <v>1.2718952146869999E-6</v>
      </c>
      <c r="O291" s="5">
        <f>SUM($N$54:N291)*0.1+$O$30</f>
        <v>-5.9805793938932606E-3</v>
      </c>
      <c r="P291" s="5">
        <f>SUM($O$235:O291)</f>
        <v>-0.34109887965702024</v>
      </c>
      <c r="Q291" s="8">
        <f t="shared" si="61"/>
        <v>-4.793956023851482E-6</v>
      </c>
      <c r="R291" s="5">
        <f>SUM($Q$54:Q291)*0.1+$O$8</f>
        <v>4.9942891847853693E-2</v>
      </c>
      <c r="S291" s="5">
        <f>SUM($R$235:R291)</f>
        <v>2.8474507850036788</v>
      </c>
      <c r="T291">
        <f t="shared" si="62"/>
        <v>5.0299699561856946E-2</v>
      </c>
      <c r="U291">
        <f t="shared" si="63"/>
        <v>2.8678082953226389</v>
      </c>
      <c r="X291" s="1"/>
    </row>
    <row r="292" spans="2:24" x14ac:dyDescent="0.25">
      <c r="B292">
        <f t="shared" si="64"/>
        <v>23.800000000000068</v>
      </c>
      <c r="C292">
        <f t="shared" si="49"/>
        <v>-1396.6998684018731</v>
      </c>
      <c r="D292">
        <f t="shared" si="50"/>
        <v>-725.74654049904279</v>
      </c>
      <c r="E292">
        <f t="shared" si="51"/>
        <v>29.169165961926041</v>
      </c>
      <c r="F292">
        <f t="shared" si="52"/>
        <v>36287.327024952137</v>
      </c>
      <c r="G292">
        <f t="shared" si="53"/>
        <v>-3793.0709128706644</v>
      </c>
      <c r="H292">
        <f t="shared" si="54"/>
        <v>14367.973053231055</v>
      </c>
      <c r="I292">
        <f t="shared" si="55"/>
        <v>14860.216573402933</v>
      </c>
      <c r="J292" s="46">
        <f t="shared" si="56"/>
        <v>726.33248673678577</v>
      </c>
      <c r="K292">
        <f t="shared" si="57"/>
        <v>18.920615384585471</v>
      </c>
      <c r="L292">
        <f t="shared" si="58"/>
        <v>2.3119881118477594E-2</v>
      </c>
      <c r="M292" s="46">
        <f t="shared" si="59"/>
        <v>18.920657761243959</v>
      </c>
      <c r="N292" s="8">
        <f t="shared" si="60"/>
        <v>1.2709178637504296E-6</v>
      </c>
      <c r="O292" s="5">
        <f>SUM($N$54:N292)*0.1+$O$30</f>
        <v>-5.9804523021068853E-3</v>
      </c>
      <c r="P292" s="5">
        <f>SUM($O$235:O292)</f>
        <v>-0.3470793319591271</v>
      </c>
      <c r="Q292" s="8">
        <f t="shared" si="61"/>
        <v>-4.8141767023849985E-6</v>
      </c>
      <c r="R292" s="5">
        <f>SUM($Q$54:Q292)*0.1+$O$8</f>
        <v>4.9942410430183458E-2</v>
      </c>
      <c r="S292" s="5">
        <f>SUM($R$235:R292)</f>
        <v>2.8973931954338621</v>
      </c>
      <c r="T292">
        <f t="shared" si="62"/>
        <v>5.0299206448160522E-2</v>
      </c>
      <c r="U292">
        <f t="shared" si="63"/>
        <v>2.9181075017243008</v>
      </c>
      <c r="X292" s="1"/>
    </row>
    <row r="293" spans="2:24" x14ac:dyDescent="0.25">
      <c r="B293">
        <f t="shared" si="64"/>
        <v>23.90000000000007</v>
      </c>
      <c r="C293">
        <f t="shared" si="49"/>
        <v>-1396.6998684018731</v>
      </c>
      <c r="D293">
        <f t="shared" si="50"/>
        <v>-725.74654049904279</v>
      </c>
      <c r="E293">
        <f t="shared" si="51"/>
        <v>29.169165961926041</v>
      </c>
      <c r="F293">
        <f t="shared" si="52"/>
        <v>36287.327024952137</v>
      </c>
      <c r="G293">
        <f t="shared" si="53"/>
        <v>-3790.1539962744719</v>
      </c>
      <c r="H293">
        <f t="shared" si="54"/>
        <v>14428.321931605975</v>
      </c>
      <c r="I293">
        <f t="shared" si="55"/>
        <v>14917.832988659489</v>
      </c>
      <c r="J293" s="46">
        <f t="shared" si="56"/>
        <v>726.33248673678577</v>
      </c>
      <c r="K293">
        <f t="shared" si="57"/>
        <v>18.993974882916003</v>
      </c>
      <c r="L293">
        <f t="shared" si="58"/>
        <v>2.3119881118477594E-2</v>
      </c>
      <c r="M293" s="46">
        <f t="shared" si="59"/>
        <v>18.994017095905566</v>
      </c>
      <c r="N293" s="8">
        <f t="shared" si="60"/>
        <v>1.2699405128138594E-6</v>
      </c>
      <c r="O293" s="5">
        <f>SUM($N$54:N293)*0.1+$O$30</f>
        <v>-5.9803253080556043E-3</v>
      </c>
      <c r="P293" s="5">
        <f>SUM($O$235:O293)</f>
        <v>-0.35305965726718269</v>
      </c>
      <c r="Q293" s="8">
        <f t="shared" si="61"/>
        <v>-4.8343973809185141E-6</v>
      </c>
      <c r="R293" s="5">
        <f>SUM($Q$54:Q293)*0.1+$O$8</f>
        <v>4.9941926990445362E-2</v>
      </c>
      <c r="S293" s="5">
        <f>SUM($R$235:R293)</f>
        <v>2.9473351224243074</v>
      </c>
      <c r="T293">
        <f t="shared" si="62"/>
        <v>5.029871133845424E-2</v>
      </c>
      <c r="U293">
        <f t="shared" si="63"/>
        <v>2.9684062130149114</v>
      </c>
      <c r="X293" s="1"/>
    </row>
    <row r="294" spans="2:24" x14ac:dyDescent="0.25">
      <c r="B294">
        <f t="shared" si="64"/>
        <v>24.000000000000071</v>
      </c>
      <c r="C294">
        <f t="shared" si="49"/>
        <v>-1396.6998684018731</v>
      </c>
      <c r="D294">
        <f t="shared" si="50"/>
        <v>-725.74654049904279</v>
      </c>
      <c r="E294">
        <f t="shared" si="51"/>
        <v>29.169165961926041</v>
      </c>
      <c r="F294">
        <f t="shared" si="52"/>
        <v>36287.327024952137</v>
      </c>
      <c r="G294">
        <f t="shared" si="53"/>
        <v>-3787.2370796782789</v>
      </c>
      <c r="H294">
        <f t="shared" si="54"/>
        <v>14488.670809980897</v>
      </c>
      <c r="I294">
        <f t="shared" si="55"/>
        <v>14975.471496339691</v>
      </c>
      <c r="J294" s="46">
        <f t="shared" si="56"/>
        <v>726.33248673678577</v>
      </c>
      <c r="K294">
        <f t="shared" si="57"/>
        <v>19.067362510193956</v>
      </c>
      <c r="L294">
        <f t="shared" si="58"/>
        <v>2.3119881118477594E-2</v>
      </c>
      <c r="M294" s="46">
        <f t="shared" si="59"/>
        <v>19.067404560711946</v>
      </c>
      <c r="N294" s="8">
        <f t="shared" si="60"/>
        <v>1.2689631618772891E-6</v>
      </c>
      <c r="O294" s="5">
        <f>SUM($N$54:N294)*0.1+$O$30</f>
        <v>-5.9801984117394168E-3</v>
      </c>
      <c r="P294" s="5">
        <f>SUM($O$235:O294)</f>
        <v>-0.3590398556789221</v>
      </c>
      <c r="Q294" s="8">
        <f t="shared" si="61"/>
        <v>-4.8546180594520306E-6</v>
      </c>
      <c r="R294" s="5">
        <f>SUM($Q$54:Q294)*0.1+$O$8</f>
        <v>4.994144152863942E-2</v>
      </c>
      <c r="S294" s="5">
        <f>SUM($R$235:R294)</f>
        <v>2.9972765639529468</v>
      </c>
      <c r="T294">
        <f t="shared" si="62"/>
        <v>5.0298214232736733E-2</v>
      </c>
      <c r="U294">
        <f t="shared" si="63"/>
        <v>3.0187044271984504</v>
      </c>
      <c r="X294" s="1"/>
    </row>
    <row r="295" spans="2:24" x14ac:dyDescent="0.25">
      <c r="B295">
        <f t="shared" si="64"/>
        <v>24.100000000000072</v>
      </c>
      <c r="C295">
        <f t="shared" si="49"/>
        <v>-1396.6998684018731</v>
      </c>
      <c r="D295">
        <f t="shared" si="50"/>
        <v>-725.74654049904279</v>
      </c>
      <c r="E295">
        <f t="shared" si="51"/>
        <v>29.169165961926041</v>
      </c>
      <c r="F295">
        <f t="shared" si="52"/>
        <v>36287.327024952137</v>
      </c>
      <c r="G295">
        <f t="shared" si="53"/>
        <v>-3784.3201630820868</v>
      </c>
      <c r="H295">
        <f t="shared" si="54"/>
        <v>14549.019688355816</v>
      </c>
      <c r="I295">
        <f t="shared" si="55"/>
        <v>15033.131842329954</v>
      </c>
      <c r="J295" s="46">
        <f t="shared" si="56"/>
        <v>726.33248673678577</v>
      </c>
      <c r="K295">
        <f t="shared" si="57"/>
        <v>19.140777942871871</v>
      </c>
      <c r="L295">
        <f t="shared" si="58"/>
        <v>2.3119881118477594E-2</v>
      </c>
      <c r="M295" s="46">
        <f t="shared" si="59"/>
        <v>19.140819832103304</v>
      </c>
      <c r="N295" s="8">
        <f t="shared" si="60"/>
        <v>1.2679858109407192E-6</v>
      </c>
      <c r="O295" s="5">
        <f>SUM($N$54:N295)*0.1+$O$30</f>
        <v>-5.9800716131583227E-3</v>
      </c>
      <c r="P295" s="5">
        <f>SUM($O$235:O295)</f>
        <v>-0.36501992729208044</v>
      </c>
      <c r="Q295" s="8">
        <f t="shared" si="61"/>
        <v>-4.8748387379855471E-6</v>
      </c>
      <c r="R295" s="5">
        <f>SUM($Q$54:Q295)*0.1+$O$8</f>
        <v>4.9940954044765618E-2</v>
      </c>
      <c r="S295" s="5">
        <f>SUM($R$235:R295)</f>
        <v>3.0472175179977126</v>
      </c>
      <c r="T295">
        <f t="shared" si="62"/>
        <v>5.0297715131006636E-2</v>
      </c>
      <c r="U295">
        <f t="shared" si="63"/>
        <v>3.0690021422788965</v>
      </c>
      <c r="X295" s="1"/>
    </row>
    <row r="296" spans="2:24" x14ac:dyDescent="0.25">
      <c r="B296">
        <f t="shared" si="64"/>
        <v>24.200000000000074</v>
      </c>
      <c r="C296">
        <f t="shared" si="49"/>
        <v>-1396.6998684018731</v>
      </c>
      <c r="D296">
        <f t="shared" si="50"/>
        <v>-725.74654049904279</v>
      </c>
      <c r="E296">
        <f t="shared" si="51"/>
        <v>29.169165961926041</v>
      </c>
      <c r="F296">
        <f t="shared" si="52"/>
        <v>36287.327024952137</v>
      </c>
      <c r="G296">
        <f t="shared" si="53"/>
        <v>-3781.4032464858938</v>
      </c>
      <c r="H296">
        <f t="shared" si="54"/>
        <v>14609.368566730738</v>
      </c>
      <c r="I296">
        <f t="shared" si="55"/>
        <v>15090.813776304914</v>
      </c>
      <c r="J296" s="46">
        <f t="shared" si="56"/>
        <v>726.33248673678577</v>
      </c>
      <c r="K296">
        <f t="shared" si="57"/>
        <v>19.214220862225591</v>
      </c>
      <c r="L296">
        <f t="shared" si="58"/>
        <v>2.3119881118477594E-2</v>
      </c>
      <c r="M296" s="46">
        <f t="shared" si="59"/>
        <v>19.214262591343285</v>
      </c>
      <c r="N296" s="8">
        <f t="shared" si="60"/>
        <v>1.2670084600041489E-6</v>
      </c>
      <c r="O296" s="5">
        <f>SUM($N$54:N296)*0.1+$O$30</f>
        <v>-5.9799449123123221E-3</v>
      </c>
      <c r="P296" s="5">
        <f>SUM($O$235:O296)</f>
        <v>-0.37099987220439273</v>
      </c>
      <c r="Q296" s="8">
        <f t="shared" si="61"/>
        <v>-4.8950594165190636E-6</v>
      </c>
      <c r="R296" s="5">
        <f>SUM($Q$54:Q296)*0.1+$O$8</f>
        <v>4.9940464538823968E-2</v>
      </c>
      <c r="S296" s="5">
        <f>SUM($R$235:R296)</f>
        <v>3.0971579825365367</v>
      </c>
      <c r="T296">
        <f t="shared" si="62"/>
        <v>5.0297214033262559E-2</v>
      </c>
      <c r="U296">
        <f t="shared" si="63"/>
        <v>3.1192993562602269</v>
      </c>
      <c r="X296" s="1"/>
    </row>
    <row r="297" spans="2:24" x14ac:dyDescent="0.25">
      <c r="B297">
        <f t="shared" si="64"/>
        <v>24.300000000000075</v>
      </c>
      <c r="C297">
        <f t="shared" si="49"/>
        <v>-1396.6998684018731</v>
      </c>
      <c r="D297">
        <f t="shared" si="50"/>
        <v>-725.74654049904279</v>
      </c>
      <c r="E297">
        <f t="shared" si="51"/>
        <v>29.169165961926041</v>
      </c>
      <c r="F297">
        <f t="shared" si="52"/>
        <v>36287.327024952137</v>
      </c>
      <c r="G297">
        <f t="shared" si="53"/>
        <v>-3778.4863298897012</v>
      </c>
      <c r="H297">
        <f t="shared" si="54"/>
        <v>14669.71744510566</v>
      </c>
      <c r="I297">
        <f t="shared" si="55"/>
        <v>15148.517051658906</v>
      </c>
      <c r="J297" s="46">
        <f t="shared" si="56"/>
        <v>726.33248673678577</v>
      </c>
      <c r="K297">
        <f t="shared" si="57"/>
        <v>19.287690954267035</v>
      </c>
      <c r="L297">
        <f t="shared" si="58"/>
        <v>2.3119881118477594E-2</v>
      </c>
      <c r="M297" s="46">
        <f t="shared" si="59"/>
        <v>19.287732524431771</v>
      </c>
      <c r="N297" s="8">
        <f t="shared" si="60"/>
        <v>1.2660311090675787E-6</v>
      </c>
      <c r="O297" s="5">
        <f>SUM($N$54:N297)*0.1+$O$30</f>
        <v>-5.9798183092014149E-3</v>
      </c>
      <c r="P297" s="5">
        <f>SUM($O$235:O297)</f>
        <v>-0.37697969051359415</v>
      </c>
      <c r="Q297" s="8">
        <f t="shared" si="61"/>
        <v>-4.9152800950525801E-6</v>
      </c>
      <c r="R297" s="5">
        <f>SUM($Q$54:Q297)*0.1+$O$8</f>
        <v>4.9939973010814459E-2</v>
      </c>
      <c r="S297" s="5">
        <f>SUM($R$235:R297)</f>
        <v>3.1470979555473511</v>
      </c>
      <c r="T297">
        <f t="shared" si="62"/>
        <v>5.0296710939503164E-2</v>
      </c>
      <c r="U297">
        <f t="shared" si="63"/>
        <v>3.1695960671464181</v>
      </c>
      <c r="X297" s="1"/>
    </row>
    <row r="298" spans="2:24" x14ac:dyDescent="0.25">
      <c r="B298">
        <f>B297+0.1</f>
        <v>24.400000000000077</v>
      </c>
      <c r="C298">
        <f t="shared" si="49"/>
        <v>-1396.6998684018731</v>
      </c>
      <c r="D298">
        <f t="shared" si="50"/>
        <v>-725.74654049904279</v>
      </c>
      <c r="E298">
        <f t="shared" si="51"/>
        <v>29.169165961926041</v>
      </c>
      <c r="F298">
        <f t="shared" si="52"/>
        <v>36287.327024952137</v>
      </c>
      <c r="G298">
        <f t="shared" si="53"/>
        <v>-3775.5694132935087</v>
      </c>
      <c r="H298">
        <f t="shared" si="54"/>
        <v>14730.066323480582</v>
      </c>
      <c r="I298">
        <f t="shared" si="55"/>
        <v>15206.241425438906</v>
      </c>
      <c r="J298" s="46">
        <f t="shared" si="56"/>
        <v>726.33248673678577</v>
      </c>
      <c r="K298">
        <f t="shared" si="57"/>
        <v>19.361187909658806</v>
      </c>
      <c r="L298">
        <f t="shared" si="58"/>
        <v>2.3119881118477594E-2</v>
      </c>
      <c r="M298" s="46">
        <f t="shared" si="59"/>
        <v>19.361229322019486</v>
      </c>
      <c r="N298" s="8">
        <f t="shared" si="60"/>
        <v>1.2650537581310084E-6</v>
      </c>
      <c r="O298" s="5">
        <f>SUM($N$54:N298)*0.1+$O$30</f>
        <v>-5.9796918038256021E-3</v>
      </c>
      <c r="P298" s="5">
        <f>SUM($O$235:O298)</f>
        <v>-0.38295938231741977</v>
      </c>
      <c r="Q298" s="8">
        <f t="shared" si="61"/>
        <v>-4.9355007735860966E-6</v>
      </c>
      <c r="R298" s="5">
        <f>SUM($Q$54:Q298)*0.1+$O$8</f>
        <v>4.9939479460737103E-2</v>
      </c>
      <c r="S298" s="5">
        <f>SUM($R$235:R298)</f>
        <v>3.1970374350080881</v>
      </c>
      <c r="T298">
        <f t="shared" si="62"/>
        <v>5.0296205849727098E-2</v>
      </c>
      <c r="U298">
        <f t="shared" si="63"/>
        <v>3.2198922729414465</v>
      </c>
      <c r="X298" s="1"/>
    </row>
    <row r="299" spans="2:24" x14ac:dyDescent="0.25">
      <c r="B299">
        <f t="shared" ref="B299:B362" si="65">B298+0.1</f>
        <v>24.500000000000078</v>
      </c>
      <c r="C299">
        <f t="shared" si="49"/>
        <v>-1396.6998684018731</v>
      </c>
      <c r="D299">
        <f t="shared" si="50"/>
        <v>-725.74654049904279</v>
      </c>
      <c r="E299">
        <f t="shared" si="51"/>
        <v>29.169165961926041</v>
      </c>
      <c r="F299">
        <f t="shared" si="52"/>
        <v>36287.327024952137</v>
      </c>
      <c r="G299">
        <f t="shared" si="53"/>
        <v>-3772.6524966973157</v>
      </c>
      <c r="H299">
        <f t="shared" si="54"/>
        <v>14790.415201855503</v>
      </c>
      <c r="I299">
        <f t="shared" si="55"/>
        <v>15263.986658278855</v>
      </c>
      <c r="J299" s="46">
        <f t="shared" si="56"/>
        <v>726.33248673678577</v>
      </c>
      <c r="K299">
        <f t="shared" si="57"/>
        <v>19.434711423630567</v>
      </c>
      <c r="L299">
        <f t="shared" si="58"/>
        <v>2.3119881118477594E-2</v>
      </c>
      <c r="M299" s="46">
        <f t="shared" si="59"/>
        <v>19.434752679324358</v>
      </c>
      <c r="N299" s="8">
        <f t="shared" si="60"/>
        <v>1.2640764071944381E-6</v>
      </c>
      <c r="O299" s="5">
        <f>SUM($N$54:N299)*0.1+$O$30</f>
        <v>-5.9795653961848827E-3</v>
      </c>
      <c r="P299" s="5">
        <f>SUM($O$235:O299)</f>
        <v>-0.38893894771360465</v>
      </c>
      <c r="Q299" s="8">
        <f t="shared" si="61"/>
        <v>-4.9557214521196131E-6</v>
      </c>
      <c r="R299" s="5">
        <f>SUM($Q$54:Q299)*0.1+$O$8</f>
        <v>4.9938983888591894E-2</v>
      </c>
      <c r="S299" s="5">
        <f>SUM($R$235:R299)</f>
        <v>3.2469764188966801</v>
      </c>
      <c r="T299">
        <f t="shared" si="62"/>
        <v>5.0295698763933007E-2</v>
      </c>
      <c r="U299">
        <f t="shared" si="63"/>
        <v>3.2701879716492868</v>
      </c>
      <c r="X299" s="1"/>
    </row>
    <row r="300" spans="2:24" x14ac:dyDescent="0.25">
      <c r="B300">
        <f t="shared" si="65"/>
        <v>24.60000000000008</v>
      </c>
      <c r="C300">
        <f t="shared" si="49"/>
        <v>-1396.6998684018731</v>
      </c>
      <c r="D300">
        <f t="shared" si="50"/>
        <v>-725.74654049904279</v>
      </c>
      <c r="E300">
        <f t="shared" si="51"/>
        <v>29.169165961926041</v>
      </c>
      <c r="F300">
        <f t="shared" si="52"/>
        <v>36287.327024952137</v>
      </c>
      <c r="G300">
        <f t="shared" si="53"/>
        <v>-3769.7355801011231</v>
      </c>
      <c r="H300">
        <f t="shared" si="54"/>
        <v>14850.764080230423</v>
      </c>
      <c r="I300">
        <f t="shared" si="55"/>
        <v>15321.75251433538</v>
      </c>
      <c r="J300" s="46">
        <f t="shared" si="56"/>
        <v>726.33248673678577</v>
      </c>
      <c r="K300">
        <f t="shared" si="57"/>
        <v>19.508261195897216</v>
      </c>
      <c r="L300">
        <f t="shared" si="58"/>
        <v>2.3119881118477594E-2</v>
      </c>
      <c r="M300" s="46">
        <f t="shared" si="59"/>
        <v>19.508302296049695</v>
      </c>
      <c r="N300" s="8">
        <f t="shared" si="60"/>
        <v>1.2630990562578679E-6</v>
      </c>
      <c r="O300" s="5">
        <f>SUM($N$54:N300)*0.1+$O$30</f>
        <v>-5.9794390862792568E-3</v>
      </c>
      <c r="P300" s="5">
        <f>SUM($O$235:O300)</f>
        <v>-0.39491838679988389</v>
      </c>
      <c r="Q300" s="8">
        <f t="shared" si="61"/>
        <v>-4.9759421306531295E-6</v>
      </c>
      <c r="R300" s="5">
        <f>SUM($Q$54:Q300)*0.1+$O$8</f>
        <v>4.9938486294378824E-2</v>
      </c>
      <c r="S300" s="5">
        <f>SUM($R$235:R300)</f>
        <v>3.2969149051910591</v>
      </c>
      <c r="T300">
        <f t="shared" si="62"/>
        <v>5.0295189682119559E-2</v>
      </c>
      <c r="U300">
        <f t="shared" si="63"/>
        <v>3.3204831612739123</v>
      </c>
      <c r="X300" s="1"/>
    </row>
    <row r="301" spans="2:24" x14ac:dyDescent="0.25">
      <c r="B301">
        <f t="shared" si="65"/>
        <v>24.700000000000081</v>
      </c>
      <c r="C301">
        <f t="shared" si="49"/>
        <v>-1396.6998684018731</v>
      </c>
      <c r="D301">
        <f t="shared" si="50"/>
        <v>-725.74654049904279</v>
      </c>
      <c r="E301">
        <f t="shared" si="51"/>
        <v>29.169165961926041</v>
      </c>
      <c r="F301">
        <f t="shared" si="52"/>
        <v>36287.327024952137</v>
      </c>
      <c r="G301">
        <f t="shared" si="53"/>
        <v>-3766.8186635049306</v>
      </c>
      <c r="H301">
        <f t="shared" si="54"/>
        <v>14911.112958605345</v>
      </c>
      <c r="I301">
        <f t="shared" si="55"/>
        <v>15379.538761224841</v>
      </c>
      <c r="J301" s="46">
        <f t="shared" si="56"/>
        <v>726.33248673678577</v>
      </c>
      <c r="K301">
        <f t="shared" si="57"/>
        <v>19.581836930578707</v>
      </c>
      <c r="L301">
        <f t="shared" si="58"/>
        <v>2.3119881118477594E-2</v>
      </c>
      <c r="M301" s="46">
        <f t="shared" si="59"/>
        <v>19.581877876304024</v>
      </c>
      <c r="N301" s="8">
        <f t="shared" si="60"/>
        <v>1.2621217053212978E-6</v>
      </c>
      <c r="O301" s="5">
        <f>SUM($N$54:N301)*0.1+$O$30</f>
        <v>-5.9793128741087243E-3</v>
      </c>
      <c r="P301" s="5">
        <f>SUM($O$235:O301)</f>
        <v>-0.40089769967399264</v>
      </c>
      <c r="Q301" s="8">
        <f t="shared" si="61"/>
        <v>-4.996162809186646E-6</v>
      </c>
      <c r="R301" s="5">
        <f>SUM($Q$54:Q301)*0.1+$O$8</f>
        <v>4.9937986678097908E-2</v>
      </c>
      <c r="S301" s="5">
        <f>SUM($R$235:R301)</f>
        <v>3.3468528918691569</v>
      </c>
      <c r="T301">
        <f t="shared" si="62"/>
        <v>5.029467860428543E-2</v>
      </c>
      <c r="U301">
        <f t="shared" si="63"/>
        <v>3.3707778398192958</v>
      </c>
      <c r="X301" s="1"/>
    </row>
    <row r="302" spans="2:24" x14ac:dyDescent="0.25">
      <c r="B302">
        <f t="shared" si="65"/>
        <v>24.800000000000082</v>
      </c>
      <c r="C302">
        <f t="shared" si="49"/>
        <v>-1396.6998684018731</v>
      </c>
      <c r="D302">
        <f t="shared" si="50"/>
        <v>-725.74654049904279</v>
      </c>
      <c r="E302">
        <f t="shared" si="51"/>
        <v>29.169165961926041</v>
      </c>
      <c r="F302">
        <f t="shared" si="52"/>
        <v>36287.327024952137</v>
      </c>
      <c r="G302">
        <f t="shared" si="53"/>
        <v>-3763.9017469087376</v>
      </c>
      <c r="H302">
        <f t="shared" si="54"/>
        <v>14971.461836980265</v>
      </c>
      <c r="I302">
        <f t="shared" si="55"/>
        <v>15437.345169961676</v>
      </c>
      <c r="J302" s="46">
        <f t="shared" si="56"/>
        <v>726.33248673678577</v>
      </c>
      <c r="K302">
        <f t="shared" si="57"/>
        <v>19.65543833612157</v>
      </c>
      <c r="L302">
        <f t="shared" si="58"/>
        <v>2.3119881118477594E-2</v>
      </c>
      <c r="M302" s="46">
        <f t="shared" si="59"/>
        <v>19.655479128522568</v>
      </c>
      <c r="N302" s="8">
        <f t="shared" si="60"/>
        <v>1.2611443543847275E-6</v>
      </c>
      <c r="O302" s="5">
        <f>SUM($N$54:N302)*0.1+$O$30</f>
        <v>-5.9791867596732861E-3</v>
      </c>
      <c r="P302" s="5">
        <f>SUM($O$235:O302)</f>
        <v>-0.40687688643366593</v>
      </c>
      <c r="Q302" s="8">
        <f t="shared" si="61"/>
        <v>-5.0163834877201617E-6</v>
      </c>
      <c r="R302" s="5">
        <f>SUM($Q$54:Q302)*0.1+$O$8</f>
        <v>4.9937485039749138E-2</v>
      </c>
      <c r="S302" s="5">
        <f>SUM($R$235:R302)</f>
        <v>3.3967903769089061</v>
      </c>
      <c r="T302">
        <f t="shared" si="62"/>
        <v>5.0294165530429286E-2</v>
      </c>
      <c r="U302">
        <f t="shared" si="63"/>
        <v>3.4210720052894099</v>
      </c>
      <c r="X302" s="1"/>
    </row>
    <row r="303" spans="2:24" x14ac:dyDescent="0.25">
      <c r="B303">
        <f t="shared" si="65"/>
        <v>24.900000000000084</v>
      </c>
      <c r="C303">
        <f t="shared" si="49"/>
        <v>-1396.6998684018731</v>
      </c>
      <c r="D303">
        <f t="shared" si="50"/>
        <v>-725.74654049904279</v>
      </c>
      <c r="E303">
        <f t="shared" si="51"/>
        <v>29.169165961926041</v>
      </c>
      <c r="F303">
        <f t="shared" si="52"/>
        <v>36287.327024952137</v>
      </c>
      <c r="G303">
        <f t="shared" si="53"/>
        <v>-3760.984830312545</v>
      </c>
      <c r="H303">
        <f t="shared" si="54"/>
        <v>15031.810715355186</v>
      </c>
      <c r="I303">
        <f t="shared" si="55"/>
        <v>15495.171514898055</v>
      </c>
      <c r="J303" s="46">
        <f t="shared" si="56"/>
        <v>726.33248673678577</v>
      </c>
      <c r="K303">
        <f t="shared" si="57"/>
        <v>19.729065125222064</v>
      </c>
      <c r="L303">
        <f t="shared" si="58"/>
        <v>2.3119881118477594E-2</v>
      </c>
      <c r="M303" s="46">
        <f t="shared" si="59"/>
        <v>19.72910576539044</v>
      </c>
      <c r="N303" s="8">
        <f t="shared" si="60"/>
        <v>1.2601670034481574E-6</v>
      </c>
      <c r="O303" s="5">
        <f>SUM($N$54:N303)*0.1+$O$30</f>
        <v>-5.9790607429729414E-3</v>
      </c>
      <c r="P303" s="5">
        <f>SUM($O$235:O303)</f>
        <v>-0.41285594717663887</v>
      </c>
      <c r="Q303" s="8">
        <f t="shared" si="61"/>
        <v>-5.0366041662536782E-6</v>
      </c>
      <c r="R303" s="5">
        <f>SUM($Q$54:Q303)*0.1+$O$8</f>
        <v>4.9936981379332508E-2</v>
      </c>
      <c r="S303" s="5">
        <f>SUM($R$235:R303)</f>
        <v>3.4467273582882387</v>
      </c>
      <c r="T303">
        <f t="shared" si="62"/>
        <v>5.0293650460549809E-2</v>
      </c>
      <c r="U303">
        <f t="shared" si="63"/>
        <v>3.4713656556882251</v>
      </c>
      <c r="X303" s="1"/>
    </row>
    <row r="304" spans="2:24" x14ac:dyDescent="0.25">
      <c r="B304">
        <f t="shared" si="65"/>
        <v>25.000000000000085</v>
      </c>
      <c r="C304">
        <f t="shared" si="49"/>
        <v>-1396.6998684018731</v>
      </c>
      <c r="D304">
        <f t="shared" si="50"/>
        <v>-725.74654049904279</v>
      </c>
      <c r="E304">
        <f t="shared" si="51"/>
        <v>29.169165961926041</v>
      </c>
      <c r="F304">
        <f t="shared" si="52"/>
        <v>36287.327024952137</v>
      </c>
      <c r="G304">
        <f t="shared" si="53"/>
        <v>-3758.0679137163525</v>
      </c>
      <c r="H304">
        <f t="shared" si="54"/>
        <v>15092.159593730106</v>
      </c>
      <c r="I304">
        <f t="shared" si="55"/>
        <v>15553.017573664734</v>
      </c>
      <c r="J304" s="46">
        <f t="shared" si="56"/>
        <v>726.33248673678577</v>
      </c>
      <c r="K304">
        <f t="shared" si="57"/>
        <v>19.802717014750872</v>
      </c>
      <c r="L304">
        <f t="shared" si="58"/>
        <v>2.3119881118477594E-2</v>
      </c>
      <c r="M304" s="46">
        <f t="shared" si="59"/>
        <v>19.80275750376731</v>
      </c>
      <c r="N304" s="8">
        <f t="shared" si="60"/>
        <v>1.2591896525115872E-6</v>
      </c>
      <c r="O304" s="5">
        <f>SUM($N$54:N304)*0.1+$O$30</f>
        <v>-5.9789348240076902E-3</v>
      </c>
      <c r="P304" s="5">
        <f>SUM($O$235:O304)</f>
        <v>-0.41883488200064656</v>
      </c>
      <c r="Q304" s="8">
        <f t="shared" si="61"/>
        <v>-5.0568248447871947E-6</v>
      </c>
      <c r="R304" s="5">
        <f>SUM($Q$54:Q304)*0.1+$O$8</f>
        <v>4.9936475696848032E-2</v>
      </c>
      <c r="S304" s="5">
        <f>SUM($R$235:R304)</f>
        <v>3.4966638339850866</v>
      </c>
      <c r="T304">
        <f t="shared" si="62"/>
        <v>5.0293133394645695E-2</v>
      </c>
      <c r="U304">
        <f t="shared" si="63"/>
        <v>3.5216587890197117</v>
      </c>
      <c r="X304" s="1"/>
    </row>
    <row r="305" spans="2:24" x14ac:dyDescent="0.25">
      <c r="B305">
        <f t="shared" si="65"/>
        <v>25.100000000000087</v>
      </c>
      <c r="C305">
        <f t="shared" si="49"/>
        <v>-1396.6998684018731</v>
      </c>
      <c r="D305">
        <f t="shared" si="50"/>
        <v>-725.74654049904279</v>
      </c>
      <c r="E305">
        <f t="shared" si="51"/>
        <v>29.169165961926041</v>
      </c>
      <c r="F305">
        <f t="shared" si="52"/>
        <v>36287.327024952137</v>
      </c>
      <c r="G305">
        <f t="shared" si="53"/>
        <v>-3755.1509971201594</v>
      </c>
      <c r="H305">
        <f t="shared" si="54"/>
        <v>15152.508472105028</v>
      </c>
      <c r="I305">
        <f t="shared" si="55"/>
        <v>15610.883127113186</v>
      </c>
      <c r="J305" s="46">
        <f t="shared" si="56"/>
        <v>726.33248673678577</v>
      </c>
      <c r="K305">
        <f t="shared" si="57"/>
        <v>19.876393725679428</v>
      </c>
      <c r="L305">
        <f t="shared" si="58"/>
        <v>2.3119881118477594E-2</v>
      </c>
      <c r="M305" s="46">
        <f t="shared" si="59"/>
        <v>19.876434064613736</v>
      </c>
      <c r="N305" s="8">
        <f t="shared" si="60"/>
        <v>1.2582123015750169E-6</v>
      </c>
      <c r="O305" s="5">
        <f>SUM($N$54:N305)*0.1+$O$30</f>
        <v>-5.9788090027775324E-3</v>
      </c>
      <c r="P305" s="5">
        <f>SUM($O$235:O305)</f>
        <v>-0.42481369100342409</v>
      </c>
      <c r="Q305" s="8">
        <f t="shared" si="61"/>
        <v>-5.0770455233207111E-6</v>
      </c>
      <c r="R305" s="5">
        <f>SUM($Q$54:Q305)*0.1+$O$8</f>
        <v>4.9935967992295702E-2</v>
      </c>
      <c r="S305" s="5">
        <f>SUM($R$235:R305)</f>
        <v>3.5465998019773823</v>
      </c>
      <c r="T305">
        <f t="shared" si="62"/>
        <v>5.0292614332715632E-2</v>
      </c>
      <c r="U305">
        <f t="shared" si="63"/>
        <v>3.5719514032878386</v>
      </c>
      <c r="X305" s="1"/>
    </row>
    <row r="306" spans="2:24" x14ac:dyDescent="0.25">
      <c r="B306">
        <f t="shared" si="65"/>
        <v>25.200000000000088</v>
      </c>
      <c r="C306">
        <f t="shared" si="49"/>
        <v>-1396.6998684018731</v>
      </c>
      <c r="D306">
        <f t="shared" si="50"/>
        <v>-725.74654049904279</v>
      </c>
      <c r="E306">
        <f t="shared" si="51"/>
        <v>29.169165961926041</v>
      </c>
      <c r="F306">
        <f t="shared" si="52"/>
        <v>36287.327024952137</v>
      </c>
      <c r="G306">
        <f t="shared" si="53"/>
        <v>-3752.2340805239669</v>
      </c>
      <c r="H306">
        <f t="shared" si="54"/>
        <v>15212.85735047995</v>
      </c>
      <c r="I306">
        <f t="shared" si="55"/>
        <v>15668.76795925887</v>
      </c>
      <c r="J306" s="46">
        <f t="shared" si="56"/>
        <v>726.33248673678577</v>
      </c>
      <c r="K306">
        <f t="shared" si="57"/>
        <v>19.95009498300767</v>
      </c>
      <c r="L306">
        <f t="shared" si="58"/>
        <v>2.3119881118477594E-2</v>
      </c>
      <c r="M306" s="46">
        <f t="shared" si="59"/>
        <v>19.95013517291892</v>
      </c>
      <c r="N306" s="8">
        <f t="shared" si="60"/>
        <v>1.2572349506384466E-6</v>
      </c>
      <c r="O306" s="5">
        <f>SUM($N$54:N306)*0.1+$O$30</f>
        <v>-5.9786832792824689E-3</v>
      </c>
      <c r="P306" s="5">
        <f>SUM($O$235:O306)</f>
        <v>-0.43079237428270656</v>
      </c>
      <c r="Q306" s="8">
        <f t="shared" si="61"/>
        <v>-5.0972662018542276E-6</v>
      </c>
      <c r="R306" s="5">
        <f>SUM($Q$54:Q306)*0.1+$O$8</f>
        <v>4.9935458265675511E-2</v>
      </c>
      <c r="S306" s="5">
        <f>SUM($R$235:R306)</f>
        <v>3.596535260243058</v>
      </c>
      <c r="T306">
        <f t="shared" si="62"/>
        <v>5.029209327475833E-2</v>
      </c>
      <c r="U306">
        <f t="shared" si="63"/>
        <v>3.6222434964965751</v>
      </c>
      <c r="X306" s="1"/>
    </row>
    <row r="307" spans="2:24" x14ac:dyDescent="0.25">
      <c r="B307">
        <f t="shared" si="65"/>
        <v>25.30000000000009</v>
      </c>
      <c r="C307">
        <f t="shared" si="49"/>
        <v>-1396.6998684018731</v>
      </c>
      <c r="D307">
        <f t="shared" si="50"/>
        <v>-725.74654049904279</v>
      </c>
      <c r="E307">
        <f t="shared" si="51"/>
        <v>29.169165961926041</v>
      </c>
      <c r="F307">
        <f t="shared" si="52"/>
        <v>36287.327024952137</v>
      </c>
      <c r="G307">
        <f t="shared" si="53"/>
        <v>-3749.3171639277743</v>
      </c>
      <c r="H307">
        <f t="shared" si="54"/>
        <v>15273.20622885487</v>
      </c>
      <c r="I307">
        <f t="shared" si="55"/>
        <v>15726.671857225692</v>
      </c>
      <c r="J307" s="46">
        <f t="shared" si="56"/>
        <v>726.33248673678577</v>
      </c>
      <c r="K307">
        <f t="shared" si="57"/>
        <v>20.023820515693338</v>
      </c>
      <c r="L307">
        <f t="shared" si="58"/>
        <v>2.3119881118477594E-2</v>
      </c>
      <c r="M307" s="46">
        <f t="shared" si="59"/>
        <v>20.023860557629995</v>
      </c>
      <c r="N307" s="8">
        <f t="shared" si="60"/>
        <v>1.2562575997018765E-6</v>
      </c>
      <c r="O307" s="5">
        <f>SUM($N$54:N307)*0.1+$O$30</f>
        <v>-5.9785576535224989E-3</v>
      </c>
      <c r="P307" s="5">
        <f>SUM($O$235:O307)</f>
        <v>-0.43677093193622907</v>
      </c>
      <c r="Q307" s="8">
        <f t="shared" si="61"/>
        <v>-5.1174868803877433E-6</v>
      </c>
      <c r="R307" s="5">
        <f>SUM($Q$54:Q307)*0.1+$O$8</f>
        <v>4.9934946516987475E-2</v>
      </c>
      <c r="S307" s="5">
        <f>SUM($R$235:R307)</f>
        <v>3.6464702067600454</v>
      </c>
      <c r="T307">
        <f t="shared" si="62"/>
        <v>5.0291570220772505E-2</v>
      </c>
      <c r="U307">
        <f t="shared" si="63"/>
        <v>3.6725350666498868</v>
      </c>
      <c r="X307" s="1"/>
    </row>
    <row r="308" spans="2:24" x14ac:dyDescent="0.25">
      <c r="B308">
        <f t="shared" si="65"/>
        <v>25.400000000000091</v>
      </c>
      <c r="C308">
        <f t="shared" si="49"/>
        <v>-1396.6998684018731</v>
      </c>
      <c r="D308">
        <f t="shared" si="50"/>
        <v>-725.74654049904279</v>
      </c>
      <c r="E308">
        <f t="shared" si="51"/>
        <v>29.169165961926041</v>
      </c>
      <c r="F308">
        <f t="shared" si="52"/>
        <v>36287.327024952137</v>
      </c>
      <c r="G308">
        <f t="shared" si="53"/>
        <v>-3746.4002473315813</v>
      </c>
      <c r="H308">
        <f t="shared" si="54"/>
        <v>15333.555107229793</v>
      </c>
      <c r="I308">
        <f t="shared" si="55"/>
        <v>15784.594611191604</v>
      </c>
      <c r="J308" s="46">
        <f t="shared" si="56"/>
        <v>726.33248673678577</v>
      </c>
      <c r="K308">
        <f t="shared" si="57"/>
        <v>20.0975700565827</v>
      </c>
      <c r="L308">
        <f t="shared" si="58"/>
        <v>2.3119881118477594E-2</v>
      </c>
      <c r="M308" s="46">
        <f t="shared" si="59"/>
        <v>20.097609951582758</v>
      </c>
      <c r="N308" s="8">
        <f t="shared" si="60"/>
        <v>1.2552802487653061E-6</v>
      </c>
      <c r="O308" s="5">
        <f>SUM($N$54:N308)*0.1+$O$30</f>
        <v>-5.9784321254976224E-3</v>
      </c>
      <c r="P308" s="5">
        <f>SUM($O$235:O308)</f>
        <v>-0.44274936406172671</v>
      </c>
      <c r="Q308" s="8">
        <f t="shared" si="61"/>
        <v>-5.1377075589212606E-6</v>
      </c>
      <c r="R308" s="5">
        <f>SUM($Q$54:Q308)*0.1+$O$8</f>
        <v>4.9934432746231584E-2</v>
      </c>
      <c r="S308" s="5">
        <f>SUM($R$235:R308)</f>
        <v>3.6964046395062771</v>
      </c>
      <c r="T308">
        <f t="shared" si="62"/>
        <v>5.029104517075686E-2</v>
      </c>
      <c r="U308">
        <f t="shared" si="63"/>
        <v>3.7228261117517421</v>
      </c>
      <c r="X308" s="1"/>
    </row>
    <row r="309" spans="2:24" x14ac:dyDescent="0.25">
      <c r="B309">
        <f t="shared" si="65"/>
        <v>25.500000000000092</v>
      </c>
      <c r="C309">
        <f t="shared" si="49"/>
        <v>-1396.6998684018731</v>
      </c>
      <c r="D309">
        <f t="shared" si="50"/>
        <v>-725.74654049904279</v>
      </c>
      <c r="E309">
        <f t="shared" si="51"/>
        <v>29.169165961926041</v>
      </c>
      <c r="F309">
        <f t="shared" si="52"/>
        <v>36287.327024952137</v>
      </c>
      <c r="G309">
        <f t="shared" si="53"/>
        <v>-3743.4833307353892</v>
      </c>
      <c r="H309">
        <f t="shared" si="54"/>
        <v>15393.903985604713</v>
      </c>
      <c r="I309">
        <f t="shared" si="55"/>
        <v>15842.536014335281</v>
      </c>
      <c r="J309" s="46">
        <f t="shared" si="56"/>
        <v>726.33248673678577</v>
      </c>
      <c r="K309">
        <f t="shared" si="57"/>
        <v>20.171343342342674</v>
      </c>
      <c r="L309">
        <f t="shared" si="58"/>
        <v>2.3119881118477594E-2</v>
      </c>
      <c r="M309" s="46">
        <f t="shared" si="59"/>
        <v>20.171383091433789</v>
      </c>
      <c r="N309" s="8">
        <f t="shared" si="60"/>
        <v>1.2543028978287362E-6</v>
      </c>
      <c r="O309" s="5">
        <f>SUM($N$54:N309)*0.1+$O$30</f>
        <v>-5.9783066952078393E-3</v>
      </c>
      <c r="P309" s="5">
        <f>SUM($O$235:O309)</f>
        <v>-0.44872767075693454</v>
      </c>
      <c r="Q309" s="8">
        <f t="shared" si="61"/>
        <v>-5.1579282374547763E-6</v>
      </c>
      <c r="R309" s="5">
        <f>SUM($Q$54:Q309)*0.1+$O$8</f>
        <v>4.9933916953407841E-2</v>
      </c>
      <c r="S309" s="5">
        <f>SUM($R$235:R309)</f>
        <v>3.7463385564596847</v>
      </c>
      <c r="T309">
        <f t="shared" si="62"/>
        <v>5.029051812471013E-2</v>
      </c>
      <c r="U309">
        <f t="shared" si="63"/>
        <v>3.773116629806105</v>
      </c>
      <c r="X309" s="1"/>
    </row>
    <row r="310" spans="2:24" x14ac:dyDescent="0.25">
      <c r="B310">
        <f t="shared" si="65"/>
        <v>25.600000000000094</v>
      </c>
      <c r="C310">
        <f t="shared" si="49"/>
        <v>-1396.6998684018731</v>
      </c>
      <c r="D310">
        <f t="shared" si="50"/>
        <v>-725.74654049904279</v>
      </c>
      <c r="E310">
        <f t="shared" si="51"/>
        <v>29.169165961926041</v>
      </c>
      <c r="F310">
        <f t="shared" si="52"/>
        <v>36287.327024952137</v>
      </c>
      <c r="G310">
        <f t="shared" si="53"/>
        <v>-3740.5664141391962</v>
      </c>
      <c r="H310">
        <f t="shared" si="54"/>
        <v>15454.252863979635</v>
      </c>
      <c r="I310">
        <f t="shared" si="55"/>
        <v>15900.495862783931</v>
      </c>
      <c r="J310" s="46">
        <f t="shared" si="56"/>
        <v>726.33248673678577</v>
      </c>
      <c r="K310">
        <f t="shared" si="57"/>
        <v>20.245140113394353</v>
      </c>
      <c r="L310">
        <f t="shared" si="58"/>
        <v>2.3119881118477594E-2</v>
      </c>
      <c r="M310" s="46">
        <f t="shared" si="59"/>
        <v>20.245179717593963</v>
      </c>
      <c r="N310" s="8">
        <f t="shared" si="60"/>
        <v>1.2533255468921659E-6</v>
      </c>
      <c r="O310" s="5">
        <f>SUM($N$54:N310)*0.1+$O$30</f>
        <v>-5.9781813626531505E-3</v>
      </c>
      <c r="P310" s="5">
        <f>SUM($O$235:O310)</f>
        <v>-0.45470585211958769</v>
      </c>
      <c r="Q310" s="8">
        <f t="shared" si="61"/>
        <v>-5.1781489159882927E-6</v>
      </c>
      <c r="R310" s="5">
        <f>SUM($Q$54:Q310)*0.1+$O$8</f>
        <v>4.9933399138516237E-2</v>
      </c>
      <c r="S310" s="5">
        <f>SUM($R$235:R310)</f>
        <v>3.796271955598201</v>
      </c>
      <c r="T310">
        <f t="shared" si="62"/>
        <v>5.0289989082631027E-2</v>
      </c>
      <c r="U310">
        <f t="shared" si="63"/>
        <v>3.8234066188169407</v>
      </c>
      <c r="X310" s="1"/>
    </row>
    <row r="311" spans="2:24" x14ac:dyDescent="0.25">
      <c r="B311">
        <f t="shared" si="65"/>
        <v>25.700000000000095</v>
      </c>
      <c r="C311">
        <f t="shared" ref="C311:C374" si="66">IF(B311&lt;$B$41,0,IF(AND($B$41&lt;=B311,B311&lt;$B$41+$G$8),$B$15,$B$15+$B$12))</f>
        <v>-1396.6998684018731</v>
      </c>
      <c r="D311">
        <f t="shared" ref="D311:D374" si="67">IF(B311&lt;$B$41,$B$13,IF(AND($B$41&lt;=B311,B311&lt;$B$41+$G$8),$B$13+$B$16,$B$13+$B$16+$B$10))</f>
        <v>-725.74654049904279</v>
      </c>
      <c r="E311">
        <f t="shared" ref="E311:E374" si="68">IF(B311&lt;$B$41,$B$14,IF(AND($B$41&lt;=B311,B311&lt;$B$41+$G$8),$B$14+$B$17,$B$14+$B$17+$B$11))</f>
        <v>29.169165961926041</v>
      </c>
      <c r="F311">
        <f t="shared" ref="F311:F374" si="69">IF(B311&lt;$B$41,-$G$6*$B$13,IF(AND($B$41&lt;=B311,B311&lt;$B$41+$G$8),-$G$6*$B$13,-$G$6*$B$13-$G$5*$B$10))</f>
        <v>36287.327024952137</v>
      </c>
      <c r="G311">
        <f t="shared" ref="G311:G374" si="70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71">IF(B311&lt;$B$41,-$B$13*B311,IF(AND($B$41&lt;=B311,B311&lt;=$B$41+$G$8),-$B$13*B311+(-B311+B298)*B273,-$B$13*B311+(-B311+$B$41)*$B$16+(-B311+$B$41+$G$8)*$B$10))</f>
        <v>15514.601742354555</v>
      </c>
      <c r="I311">
        <f t="shared" ref="I311:I374" si="72">SQRT(SUMSQ(H311,G311))</f>
        <v>15958.473955562118</v>
      </c>
      <c r="J311" s="46">
        <f t="shared" ref="J311:J374" si="73">SQRT(SUMSQ(D311:E311))</f>
        <v>726.33248673678577</v>
      </c>
      <c r="K311">
        <f t="shared" ref="K311:K374" si="74">32*I311/(PI()*$G$13^3)</f>
        <v>20.318960113847865</v>
      </c>
      <c r="L311">
        <f t="shared" ref="L311:L374" si="75">16*J311/(PI()*$G$13^4)</f>
        <v>2.3119881118477594E-2</v>
      </c>
      <c r="M311" s="46">
        <f t="shared" ref="M311:M374" si="76">SQRT(K311^2+3*L311^2)</f>
        <v>20.318999574163321</v>
      </c>
      <c r="N311" s="8">
        <f t="shared" ref="N311:N374" si="77">-G311/($G$15*$B$42)</f>
        <v>1.2523481959555958E-6</v>
      </c>
      <c r="O311" s="5">
        <f>SUM($N$54:N311)*0.1+$O$30</f>
        <v>-5.9780561278335543E-3</v>
      </c>
      <c r="P311" s="5">
        <f>SUM($O$235:O311)</f>
        <v>-0.46068390824742123</v>
      </c>
      <c r="Q311" s="8">
        <f t="shared" ref="Q311:Q374" si="78">-H311/($B$42*$G$15)</f>
        <v>-5.1983695945218092E-6</v>
      </c>
      <c r="R311" s="5">
        <f>SUM($Q$54:Q311)*0.1+$O$8</f>
        <v>4.9932879301556786E-2</v>
      </c>
      <c r="S311" s="5">
        <f>SUM($R$235:R311)</f>
        <v>3.846204834899758</v>
      </c>
      <c r="T311">
        <f t="shared" ref="T311:T374" si="79">SQRT(SUMSQ(O311,R311))</f>
        <v>5.0289458044518301E-2</v>
      </c>
      <c r="U311">
        <f t="shared" ref="U311:U374" si="80">SQRT(S311^2+P311^2)</f>
        <v>3.8736960767882129</v>
      </c>
      <c r="X311" s="1"/>
    </row>
    <row r="312" spans="2:24" x14ac:dyDescent="0.25">
      <c r="B312">
        <f t="shared" si="65"/>
        <v>25.800000000000097</v>
      </c>
      <c r="C312">
        <f t="shared" si="66"/>
        <v>-1396.6998684018731</v>
      </c>
      <c r="D312">
        <f t="shared" si="67"/>
        <v>-725.74654049904279</v>
      </c>
      <c r="E312">
        <f t="shared" si="68"/>
        <v>29.169165961926041</v>
      </c>
      <c r="F312">
        <f t="shared" si="69"/>
        <v>36287.327024952137</v>
      </c>
      <c r="G312">
        <f t="shared" si="70"/>
        <v>-3734.7325809468111</v>
      </c>
      <c r="H312">
        <f t="shared" si="71"/>
        <v>15574.950620729476</v>
      </c>
      <c r="I312">
        <f t="shared" si="72"/>
        <v>16016.470094541653</v>
      </c>
      <c r="J312" s="46">
        <f t="shared" si="73"/>
        <v>726.33248673678577</v>
      </c>
      <c r="K312">
        <f t="shared" si="74"/>
        <v>20.392803091438566</v>
      </c>
      <c r="L312">
        <f t="shared" si="75"/>
        <v>2.3119881118477594E-2</v>
      </c>
      <c r="M312" s="46">
        <f t="shared" si="76"/>
        <v>20.392842408867264</v>
      </c>
      <c r="N312" s="8">
        <f t="shared" si="77"/>
        <v>1.2513708450190254E-6</v>
      </c>
      <c r="O312" s="5">
        <f>SUM($N$54:N312)*0.1+$O$30</f>
        <v>-5.9779309907490525E-3</v>
      </c>
      <c r="P312" s="5">
        <f>SUM($O$235:O312)</f>
        <v>-0.46666183923817028</v>
      </c>
      <c r="Q312" s="8">
        <f t="shared" si="78"/>
        <v>-5.2185902730553257E-6</v>
      </c>
      <c r="R312" s="5">
        <f>SUM($Q$54:Q312)*0.1+$O$8</f>
        <v>4.9932357442529482E-2</v>
      </c>
      <c r="S312" s="5">
        <f>SUM($R$235:R312)</f>
        <v>3.8961371923422874</v>
      </c>
      <c r="T312">
        <f t="shared" si="79"/>
        <v>5.0288925010370696E-2</v>
      </c>
      <c r="U312">
        <f t="shared" si="80"/>
        <v>3.9239850017238846</v>
      </c>
      <c r="X312" s="1"/>
    </row>
    <row r="313" spans="2:24" x14ac:dyDescent="0.25">
      <c r="B313">
        <f t="shared" si="65"/>
        <v>25.900000000000098</v>
      </c>
      <c r="C313">
        <f t="shared" si="66"/>
        <v>-1396.6998684018731</v>
      </c>
      <c r="D313">
        <f t="shared" si="67"/>
        <v>-725.74654049904279</v>
      </c>
      <c r="E313">
        <f t="shared" si="68"/>
        <v>29.169165961926041</v>
      </c>
      <c r="F313">
        <f t="shared" si="69"/>
        <v>36287.327024952137</v>
      </c>
      <c r="G313">
        <f t="shared" si="70"/>
        <v>-3731.8156643506181</v>
      </c>
      <c r="H313">
        <f t="shared" si="71"/>
        <v>15635.299499104398</v>
      </c>
      <c r="I313">
        <f t="shared" si="72"/>
        <v>16074.484084392472</v>
      </c>
      <c r="J313" s="46">
        <f t="shared" si="73"/>
        <v>726.33248673678577</v>
      </c>
      <c r="K313">
        <f t="shared" si="74"/>
        <v>20.466668797464493</v>
      </c>
      <c r="L313">
        <f t="shared" si="75"/>
        <v>2.3119881118477594E-2</v>
      </c>
      <c r="M313" s="46">
        <f t="shared" si="76"/>
        <v>20.466707972993984</v>
      </c>
      <c r="N313" s="8">
        <f t="shared" si="77"/>
        <v>1.2503934940824551E-6</v>
      </c>
      <c r="O313" s="5">
        <f>SUM($N$54:N313)*0.1+$O$30</f>
        <v>-5.9778059513996441E-3</v>
      </c>
      <c r="P313" s="5">
        <f>SUM($O$235:O313)</f>
        <v>-0.47263964518956991</v>
      </c>
      <c r="Q313" s="8">
        <f t="shared" si="78"/>
        <v>-5.2388109515888422E-6</v>
      </c>
      <c r="R313" s="5">
        <f>SUM($Q$54:Q313)*0.1+$O$8</f>
        <v>4.9931833561434324E-2</v>
      </c>
      <c r="S313" s="5">
        <f>SUM($R$235:R313)</f>
        <v>3.9460690259037219</v>
      </c>
      <c r="T313">
        <f t="shared" si="79"/>
        <v>5.0288389980186955E-2</v>
      </c>
      <c r="U313">
        <f t="shared" si="80"/>
        <v>3.9742733916279174</v>
      </c>
      <c r="X313" s="1"/>
    </row>
    <row r="314" spans="2:24" x14ac:dyDescent="0.25">
      <c r="B314">
        <f t="shared" si="65"/>
        <v>26.000000000000099</v>
      </c>
      <c r="C314">
        <f t="shared" si="66"/>
        <v>-1396.6998684018731</v>
      </c>
      <c r="D314">
        <f t="shared" si="67"/>
        <v>-725.74654049904279</v>
      </c>
      <c r="E314">
        <f t="shared" si="68"/>
        <v>29.169165961926041</v>
      </c>
      <c r="F314">
        <f t="shared" si="69"/>
        <v>36287.327024952137</v>
      </c>
      <c r="G314">
        <f t="shared" si="70"/>
        <v>-3728.8987477544256</v>
      </c>
      <c r="H314">
        <f t="shared" si="71"/>
        <v>15695.648377479318</v>
      </c>
      <c r="I314">
        <f t="shared" si="72"/>
        <v>16132.515732534515</v>
      </c>
      <c r="J314" s="46">
        <f t="shared" si="73"/>
        <v>726.33248673678577</v>
      </c>
      <c r="K314">
        <f t="shared" si="74"/>
        <v>20.540556986725097</v>
      </c>
      <c r="L314">
        <f t="shared" si="75"/>
        <v>2.3119881118477594E-2</v>
      </c>
      <c r="M314" s="46">
        <f t="shared" si="76"/>
        <v>20.540596021333219</v>
      </c>
      <c r="N314" s="8">
        <f t="shared" si="77"/>
        <v>1.249416143145885E-6</v>
      </c>
      <c r="O314" s="5">
        <f>SUM($N$54:N314)*0.1+$O$30</f>
        <v>-5.97768100978533E-3</v>
      </c>
      <c r="P314" s="5">
        <f>SUM($O$235:O314)</f>
        <v>-0.47861732619935526</v>
      </c>
      <c r="Q314" s="8">
        <f t="shared" si="78"/>
        <v>-5.2590316301223579E-6</v>
      </c>
      <c r="R314" s="5">
        <f>SUM($Q$54:Q314)*0.1+$O$8</f>
        <v>4.9931307658271307E-2</v>
      </c>
      <c r="S314" s="5">
        <f>SUM($R$235:R314)</f>
        <v>3.9960003335619931</v>
      </c>
      <c r="T314">
        <f t="shared" si="79"/>
        <v>5.0287852953965845E-2</v>
      </c>
      <c r="U314">
        <f t="shared" si="80"/>
        <v>4.0245612445042731</v>
      </c>
      <c r="X314" s="1"/>
    </row>
    <row r="315" spans="2:24" x14ac:dyDescent="0.25">
      <c r="B315">
        <f t="shared" si="65"/>
        <v>26.100000000000101</v>
      </c>
      <c r="C315">
        <f t="shared" si="66"/>
        <v>-1396.6998684018731</v>
      </c>
      <c r="D315">
        <f t="shared" si="67"/>
        <v>-725.74654049904279</v>
      </c>
      <c r="E315">
        <f t="shared" si="68"/>
        <v>29.169165961926041</v>
      </c>
      <c r="F315">
        <f t="shared" si="69"/>
        <v>36287.327024952137</v>
      </c>
      <c r="G315">
        <f t="shared" si="70"/>
        <v>-3725.981831158233</v>
      </c>
      <c r="H315">
        <f t="shared" si="71"/>
        <v>15755.997255854239</v>
      </c>
      <c r="I315">
        <f t="shared" si="72"/>
        <v>16190.564849090584</v>
      </c>
      <c r="J315" s="46">
        <f t="shared" si="73"/>
        <v>726.33248673678577</v>
      </c>
      <c r="K315">
        <f t="shared" si="74"/>
        <v>20.614467417461224</v>
      </c>
      <c r="L315">
        <f t="shared" si="75"/>
        <v>2.3119881118477594E-2</v>
      </c>
      <c r="M315" s="46">
        <f t="shared" si="76"/>
        <v>20.614506312116216</v>
      </c>
      <c r="N315" s="8">
        <f t="shared" si="77"/>
        <v>1.2484387922093149E-6</v>
      </c>
      <c r="O315" s="5">
        <f>SUM($N$54:N315)*0.1+$O$30</f>
        <v>-5.9775561659061085E-3</v>
      </c>
      <c r="P315" s="5">
        <f>SUM($O$235:O315)</f>
        <v>-0.48459488236526138</v>
      </c>
      <c r="Q315" s="8">
        <f t="shared" si="78"/>
        <v>-5.2792523086558752E-6</v>
      </c>
      <c r="R315" s="5">
        <f>SUM($Q$54:Q315)*0.1+$O$8</f>
        <v>4.9930779733040442E-2</v>
      </c>
      <c r="S315" s="5">
        <f>SUM($R$235:R315)</f>
        <v>4.0459311132950333</v>
      </c>
      <c r="T315">
        <f t="shared" si="79"/>
        <v>5.0287313931706115E-2</v>
      </c>
      <c r="U315">
        <f t="shared" si="80"/>
        <v>4.0748485583569103</v>
      </c>
      <c r="X315" s="1"/>
    </row>
    <row r="316" spans="2:24" x14ac:dyDescent="0.25">
      <c r="B316">
        <f t="shared" si="65"/>
        <v>26.200000000000102</v>
      </c>
      <c r="C316">
        <f t="shared" si="66"/>
        <v>-1396.6998684018731</v>
      </c>
      <c r="D316">
        <f t="shared" si="67"/>
        <v>-725.74654049904279</v>
      </c>
      <c r="E316">
        <f t="shared" si="68"/>
        <v>29.169165961926041</v>
      </c>
      <c r="F316">
        <f t="shared" si="69"/>
        <v>36287.327024952137</v>
      </c>
      <c r="G316">
        <f t="shared" si="70"/>
        <v>-3723.0649145620409</v>
      </c>
      <c r="H316">
        <f t="shared" si="71"/>
        <v>15816.346134229159</v>
      </c>
      <c r="I316">
        <f t="shared" si="72"/>
        <v>16248.631246840103</v>
      </c>
      <c r="J316" s="46">
        <f t="shared" si="73"/>
        <v>726.33248673678577</v>
      </c>
      <c r="K316">
        <f t="shared" si="74"/>
        <v>20.688399851296232</v>
      </c>
      <c r="L316">
        <f t="shared" si="75"/>
        <v>2.3119881118477594E-2</v>
      </c>
      <c r="M316" s="46">
        <f t="shared" si="76"/>
        <v>20.688438606956854</v>
      </c>
      <c r="N316" s="8">
        <f t="shared" si="77"/>
        <v>1.2474614412727447E-6</v>
      </c>
      <c r="O316" s="5">
        <f>SUM($N$54:N316)*0.1+$O$30</f>
        <v>-5.9774314197619813E-3</v>
      </c>
      <c r="P316" s="5">
        <f>SUM($O$235:O316)</f>
        <v>-0.49057231378502336</v>
      </c>
      <c r="Q316" s="8">
        <f t="shared" si="78"/>
        <v>-5.2994729871893908E-6</v>
      </c>
      <c r="R316" s="5">
        <f>SUM($Q$54:Q316)*0.1+$O$8</f>
        <v>4.9930249785741725E-2</v>
      </c>
      <c r="S316" s="5">
        <f>SUM($R$235:R316)</f>
        <v>4.0958613630807754</v>
      </c>
      <c r="T316">
        <f t="shared" si="79"/>
        <v>5.0286772913406559E-2</v>
      </c>
      <c r="U316">
        <f t="shared" si="80"/>
        <v>4.1251353311897905</v>
      </c>
      <c r="X316" s="1"/>
    </row>
    <row r="317" spans="2:24" x14ac:dyDescent="0.25">
      <c r="B317">
        <f t="shared" si="65"/>
        <v>26.300000000000104</v>
      </c>
      <c r="C317">
        <f t="shared" si="66"/>
        <v>-1396.6998684018731</v>
      </c>
      <c r="D317">
        <f t="shared" si="67"/>
        <v>-725.74654049904279</v>
      </c>
      <c r="E317">
        <f t="shared" si="68"/>
        <v>29.169165961926041</v>
      </c>
      <c r="F317">
        <f t="shared" si="69"/>
        <v>36287.327024952137</v>
      </c>
      <c r="G317">
        <f t="shared" si="70"/>
        <v>-3720.1479979658484</v>
      </c>
      <c r="H317">
        <f t="shared" si="71"/>
        <v>15876.695012604083</v>
      </c>
      <c r="I317">
        <f t="shared" si="72"/>
        <v>16306.714741173853</v>
      </c>
      <c r="J317" s="46">
        <f t="shared" si="73"/>
        <v>726.33248673678577</v>
      </c>
      <c r="K317">
        <f t="shared" si="74"/>
        <v>20.762354053178367</v>
      </c>
      <c r="L317">
        <f t="shared" si="75"/>
        <v>2.3119881118477594E-2</v>
      </c>
      <c r="M317" s="46">
        <f t="shared" si="76"/>
        <v>20.762392670794014</v>
      </c>
      <c r="N317" s="8">
        <f t="shared" si="77"/>
        <v>1.2464840903361746E-6</v>
      </c>
      <c r="O317" s="5">
        <f>SUM($N$54:N317)*0.1+$O$30</f>
        <v>-5.9773067713529476E-3</v>
      </c>
      <c r="P317" s="5">
        <f>SUM($O$235:O317)</f>
        <v>-0.4965496205563763</v>
      </c>
      <c r="Q317" s="8">
        <f t="shared" si="78"/>
        <v>-5.3196936657229082E-6</v>
      </c>
      <c r="R317" s="5">
        <f>SUM($Q$54:Q317)*0.1+$O$8</f>
        <v>4.9929717816375153E-2</v>
      </c>
      <c r="S317" s="5">
        <f>SUM($R$235:R317)</f>
        <v>4.1457910808971503</v>
      </c>
      <c r="T317">
        <f t="shared" si="79"/>
        <v>5.0286229899065928E-2</v>
      </c>
      <c r="U317">
        <f t="shared" si="80"/>
        <v>4.1754215610068695</v>
      </c>
      <c r="X317" s="1"/>
    </row>
    <row r="318" spans="2:24" x14ac:dyDescent="0.25">
      <c r="B318">
        <f t="shared" si="65"/>
        <v>26.400000000000105</v>
      </c>
      <c r="C318">
        <f t="shared" si="66"/>
        <v>-1396.6998684018731</v>
      </c>
      <c r="D318">
        <f t="shared" si="67"/>
        <v>-725.74654049904279</v>
      </c>
      <c r="E318">
        <f t="shared" si="68"/>
        <v>29.169165961926041</v>
      </c>
      <c r="F318">
        <f t="shared" si="69"/>
        <v>36287.327024952137</v>
      </c>
      <c r="G318">
        <f t="shared" si="70"/>
        <v>-3717.2310813696558</v>
      </c>
      <c r="H318">
        <f t="shared" si="71"/>
        <v>15937.043890979003</v>
      </c>
      <c r="I318">
        <f t="shared" si="72"/>
        <v>16364.815150049566</v>
      </c>
      <c r="J318" s="46">
        <f t="shared" si="73"/>
        <v>726.33248673678577</v>
      </c>
      <c r="K318">
        <f t="shared" si="74"/>
        <v>20.836329791324204</v>
      </c>
      <c r="L318">
        <f t="shared" si="75"/>
        <v>2.3119881118477594E-2</v>
      </c>
      <c r="M318" s="46">
        <f t="shared" si="76"/>
        <v>20.836368271835028</v>
      </c>
      <c r="N318" s="8">
        <f t="shared" si="77"/>
        <v>1.2455067393996045E-6</v>
      </c>
      <c r="O318" s="5">
        <f>SUM($N$54:N318)*0.1+$O$30</f>
        <v>-5.9771822206790082E-3</v>
      </c>
      <c r="P318" s="5">
        <f>SUM($O$235:O318)</f>
        <v>-0.5025268027770553</v>
      </c>
      <c r="Q318" s="8">
        <f t="shared" si="78"/>
        <v>-5.3399143442564238E-6</v>
      </c>
      <c r="R318" s="5">
        <f>SUM($Q$54:Q318)*0.1+$O$8</f>
        <v>4.9929183824940729E-2</v>
      </c>
      <c r="S318" s="5">
        <f>SUM($R$235:R318)</f>
        <v>4.195720264722091</v>
      </c>
      <c r="T318">
        <f t="shared" si="79"/>
        <v>5.0285684888683027E-2</v>
      </c>
      <c r="U318">
        <f t="shared" si="80"/>
        <v>4.2257072458121065</v>
      </c>
      <c r="X318" s="1"/>
    </row>
    <row r="319" spans="2:24" x14ac:dyDescent="0.25">
      <c r="B319">
        <f t="shared" si="65"/>
        <v>26.500000000000107</v>
      </c>
      <c r="C319">
        <f t="shared" si="66"/>
        <v>-1396.6998684018731</v>
      </c>
      <c r="D319">
        <f t="shared" si="67"/>
        <v>-725.74654049904279</v>
      </c>
      <c r="E319">
        <f t="shared" si="68"/>
        <v>29.169165961926041</v>
      </c>
      <c r="F319">
        <f t="shared" si="69"/>
        <v>36287.327024952137</v>
      </c>
      <c r="G319">
        <f t="shared" si="70"/>
        <v>-3714.3141647734633</v>
      </c>
      <c r="H319">
        <f t="shared" si="71"/>
        <v>15997.392769353924</v>
      </c>
      <c r="I319">
        <f t="shared" si="72"/>
        <v>16422.932293948423</v>
      </c>
      <c r="J319" s="46">
        <f t="shared" si="73"/>
        <v>726.33248673678577</v>
      </c>
      <c r="K319">
        <f t="shared" si="74"/>
        <v>20.910326837163293</v>
      </c>
      <c r="L319">
        <f t="shared" si="75"/>
        <v>2.3119881118477594E-2</v>
      </c>
      <c r="M319" s="46">
        <f t="shared" si="76"/>
        <v>20.910365181500303</v>
      </c>
      <c r="N319" s="8">
        <f t="shared" si="77"/>
        <v>1.2445293884630344E-6</v>
      </c>
      <c r="O319" s="5">
        <f>SUM($N$54:N319)*0.1+$O$30</f>
        <v>-5.9770577677401614E-3</v>
      </c>
      <c r="P319" s="5">
        <f>SUM($O$235:O319)</f>
        <v>-0.50850386054479546</v>
      </c>
      <c r="Q319" s="8">
        <f t="shared" si="78"/>
        <v>-5.3601350227899403E-6</v>
      </c>
      <c r="R319" s="5">
        <f>SUM($Q$54:Q319)*0.1+$O$8</f>
        <v>4.9928647811438451E-2</v>
      </c>
      <c r="S319" s="5">
        <f>SUM($R$235:R319)</f>
        <v>4.2456489125335297</v>
      </c>
      <c r="T319">
        <f t="shared" si="79"/>
        <v>5.0285137882256629E-2</v>
      </c>
      <c r="U319">
        <f t="shared" si="80"/>
        <v>4.2759923836094593</v>
      </c>
      <c r="X319" s="1"/>
    </row>
    <row r="320" spans="2:24" x14ac:dyDescent="0.25">
      <c r="B320">
        <f t="shared" si="65"/>
        <v>26.600000000000108</v>
      </c>
      <c r="C320">
        <f t="shared" si="66"/>
        <v>-1396.6998684018731</v>
      </c>
      <c r="D320">
        <f t="shared" si="67"/>
        <v>-725.74654049904279</v>
      </c>
      <c r="E320">
        <f t="shared" si="68"/>
        <v>29.169165961926041</v>
      </c>
      <c r="F320">
        <f t="shared" si="69"/>
        <v>36287.327024952137</v>
      </c>
      <c r="G320">
        <f t="shared" si="70"/>
        <v>-3711.3972481772703</v>
      </c>
      <c r="H320">
        <f t="shared" si="71"/>
        <v>16057.741647728844</v>
      </c>
      <c r="I320">
        <f t="shared" si="72"/>
        <v>16481.065995832407</v>
      </c>
      <c r="J320" s="46">
        <f t="shared" si="73"/>
        <v>726.33248673678577</v>
      </c>
      <c r="K320">
        <f t="shared" si="74"/>
        <v>20.984344965283828</v>
      </c>
      <c r="L320">
        <f t="shared" si="75"/>
        <v>2.3119881118477594E-2</v>
      </c>
      <c r="M320" s="46">
        <f t="shared" si="76"/>
        <v>20.984383174369018</v>
      </c>
      <c r="N320" s="8">
        <f t="shared" si="77"/>
        <v>1.243552037526464E-6</v>
      </c>
      <c r="O320" s="5">
        <f>SUM($N$54:N320)*0.1+$O$30</f>
        <v>-5.9769334125364089E-3</v>
      </c>
      <c r="P320" s="5">
        <f>SUM($O$235:O320)</f>
        <v>-0.51448079395733182</v>
      </c>
      <c r="Q320" s="8">
        <f t="shared" si="78"/>
        <v>-5.3803557013234568E-6</v>
      </c>
      <c r="R320" s="5">
        <f>SUM($Q$54:Q320)*0.1+$O$8</f>
        <v>4.9928109775868319E-2</v>
      </c>
      <c r="S320" s="5">
        <f>SUM($R$235:R320)</f>
        <v>4.2955770223093976</v>
      </c>
      <c r="T320">
        <f t="shared" si="79"/>
        <v>5.0284588879785541E-2</v>
      </c>
      <c r="U320">
        <f t="shared" si="80"/>
        <v>4.3262769724028809</v>
      </c>
      <c r="X320" s="1"/>
    </row>
    <row r="321" spans="2:24" x14ac:dyDescent="0.25">
      <c r="B321">
        <f t="shared" si="65"/>
        <v>26.700000000000109</v>
      </c>
      <c r="C321">
        <f t="shared" si="66"/>
        <v>-1396.6998684018731</v>
      </c>
      <c r="D321">
        <f t="shared" si="67"/>
        <v>-725.74654049904279</v>
      </c>
      <c r="E321">
        <f t="shared" si="68"/>
        <v>29.169165961926041</v>
      </c>
      <c r="F321">
        <f t="shared" si="69"/>
        <v>36287.327024952137</v>
      </c>
      <c r="G321">
        <f t="shared" si="70"/>
        <v>-3708.4803315810777</v>
      </c>
      <c r="H321">
        <f t="shared" si="71"/>
        <v>16118.090526103766</v>
      </c>
      <c r="I321">
        <f t="shared" si="72"/>
        <v>16539.216081102502</v>
      </c>
      <c r="J321" s="46">
        <f t="shared" si="73"/>
        <v>726.33248673678577</v>
      </c>
      <c r="K321">
        <f t="shared" si="74"/>
        <v>21.058383953379433</v>
      </c>
      <c r="L321">
        <f t="shared" si="75"/>
        <v>2.3119881118477594E-2</v>
      </c>
      <c r="M321" s="46">
        <f t="shared" si="76"/>
        <v>21.058422028125879</v>
      </c>
      <c r="N321" s="8">
        <f t="shared" si="77"/>
        <v>1.2425746865898939E-6</v>
      </c>
      <c r="O321" s="5">
        <f>SUM($N$54:N321)*0.1+$O$30</f>
        <v>-5.9768091550677499E-3</v>
      </c>
      <c r="P321" s="5">
        <f>SUM($O$235:O321)</f>
        <v>-0.52045760311239953</v>
      </c>
      <c r="Q321" s="8">
        <f t="shared" si="78"/>
        <v>-5.4005763798569733E-6</v>
      </c>
      <c r="R321" s="5">
        <f>SUM($Q$54:Q321)*0.1+$O$8</f>
        <v>4.9927569718230327E-2</v>
      </c>
      <c r="S321" s="5">
        <f>SUM($R$235:R321)</f>
        <v>4.3455045920276278</v>
      </c>
      <c r="T321">
        <f t="shared" si="79"/>
        <v>5.0284037881268562E-2</v>
      </c>
      <c r="U321">
        <f t="shared" si="80"/>
        <v>4.3765610101963279</v>
      </c>
      <c r="X321" s="1"/>
    </row>
    <row r="322" spans="2:24" x14ac:dyDescent="0.25">
      <c r="B322">
        <f t="shared" si="65"/>
        <v>26.800000000000111</v>
      </c>
      <c r="C322">
        <f t="shared" si="66"/>
        <v>-1396.6998684018731</v>
      </c>
      <c r="D322">
        <f t="shared" si="67"/>
        <v>-725.74654049904279</v>
      </c>
      <c r="E322">
        <f t="shared" si="68"/>
        <v>29.169165961926041</v>
      </c>
      <c r="F322">
        <f t="shared" si="69"/>
        <v>36287.327024952137</v>
      </c>
      <c r="G322">
        <f t="shared" si="70"/>
        <v>-3705.5634149848852</v>
      </c>
      <c r="H322">
        <f t="shared" si="71"/>
        <v>16178.439404478688</v>
      </c>
      <c r="I322">
        <f t="shared" si="72"/>
        <v>16597.382377557708</v>
      </c>
      <c r="J322" s="46">
        <f t="shared" si="73"/>
        <v>726.33248673678577</v>
      </c>
      <c r="K322">
        <f t="shared" si="74"/>
        <v>21.132443582196991</v>
      </c>
      <c r="L322">
        <f t="shared" si="75"/>
        <v>2.3119881118477594E-2</v>
      </c>
      <c r="M322" s="46">
        <f t="shared" si="76"/>
        <v>21.132481523508961</v>
      </c>
      <c r="N322" s="8">
        <f t="shared" si="77"/>
        <v>1.2415973356533236E-6</v>
      </c>
      <c r="O322" s="5">
        <f>SUM($N$54:N322)*0.1+$O$30</f>
        <v>-5.9766849953341843E-3</v>
      </c>
      <c r="P322" s="5">
        <f>SUM($O$235:O322)</f>
        <v>-0.52643428810773374</v>
      </c>
      <c r="Q322" s="8">
        <f t="shared" si="78"/>
        <v>-5.4207970583904898E-6</v>
      </c>
      <c r="R322" s="5">
        <f>SUM($Q$54:Q322)*0.1+$O$8</f>
        <v>4.9927027638524489E-2</v>
      </c>
      <c r="S322" s="5">
        <f>SUM($R$235:R322)</f>
        <v>4.3954316196661525</v>
      </c>
      <c r="T322">
        <f t="shared" si="79"/>
        <v>5.0283484886704512E-2</v>
      </c>
      <c r="U322">
        <f t="shared" si="80"/>
        <v>4.4268444949937553</v>
      </c>
      <c r="X322" s="1"/>
    </row>
    <row r="323" spans="2:24" x14ac:dyDescent="0.25">
      <c r="B323">
        <f t="shared" si="65"/>
        <v>26.900000000000112</v>
      </c>
      <c r="C323">
        <f t="shared" si="66"/>
        <v>-1396.6998684018731</v>
      </c>
      <c r="D323">
        <f t="shared" si="67"/>
        <v>-725.74654049904279</v>
      </c>
      <c r="E323">
        <f t="shared" si="68"/>
        <v>29.169165961926041</v>
      </c>
      <c r="F323">
        <f t="shared" si="69"/>
        <v>36287.327024952137</v>
      </c>
      <c r="G323">
        <f t="shared" si="70"/>
        <v>-3702.6464983886922</v>
      </c>
      <c r="H323">
        <f t="shared" si="71"/>
        <v>16238.788282853608</v>
      </c>
      <c r="I323">
        <f t="shared" si="72"/>
        <v>16655.564715354856</v>
      </c>
      <c r="J323" s="46">
        <f t="shared" si="73"/>
        <v>726.33248673678577</v>
      </c>
      <c r="K323">
        <f t="shared" si="74"/>
        <v>21.20652363548546</v>
      </c>
      <c r="L323">
        <f t="shared" si="75"/>
        <v>2.3119881118477594E-2</v>
      </c>
      <c r="M323" s="46">
        <f t="shared" si="76"/>
        <v>21.206561444258526</v>
      </c>
      <c r="N323" s="8">
        <f t="shared" si="77"/>
        <v>1.2406199847167532E-6</v>
      </c>
      <c r="O323" s="5">
        <f>SUM($N$54:N323)*0.1+$O$30</f>
        <v>-5.9765609333357131E-3</v>
      </c>
      <c r="P323" s="5">
        <f>SUM($O$235:O323)</f>
        <v>-0.5324108490410695</v>
      </c>
      <c r="Q323" s="8">
        <f t="shared" si="78"/>
        <v>-5.4410177369240054E-6</v>
      </c>
      <c r="R323" s="5">
        <f>SUM($Q$54:Q323)*0.1+$O$8</f>
        <v>4.9926483536750797E-2</v>
      </c>
      <c r="S323" s="5">
        <f>SUM($R$235:R323)</f>
        <v>4.4453581032029037</v>
      </c>
      <c r="T323">
        <f t="shared" si="79"/>
        <v>5.0282929896092204E-2</v>
      </c>
      <c r="U323">
        <f t="shared" si="80"/>
        <v>4.4771274247991144</v>
      </c>
      <c r="X323" s="1"/>
    </row>
    <row r="324" spans="2:24" x14ac:dyDescent="0.25">
      <c r="B324">
        <f t="shared" si="65"/>
        <v>27.000000000000114</v>
      </c>
      <c r="C324">
        <f t="shared" si="66"/>
        <v>-1396.6998684018731</v>
      </c>
      <c r="D324">
        <f t="shared" si="67"/>
        <v>-725.74654049904279</v>
      </c>
      <c r="E324">
        <f t="shared" si="68"/>
        <v>29.169165961926041</v>
      </c>
      <c r="F324">
        <f t="shared" si="69"/>
        <v>36287.327024952137</v>
      </c>
      <c r="G324">
        <f t="shared" si="70"/>
        <v>-3699.7295817924996</v>
      </c>
      <c r="H324">
        <f t="shared" si="71"/>
        <v>16299.137161228529</v>
      </c>
      <c r="I324">
        <f t="shared" si="72"/>
        <v>16713.762926969237</v>
      </c>
      <c r="J324" s="46">
        <f t="shared" si="73"/>
        <v>726.33248673678577</v>
      </c>
      <c r="K324">
        <f t="shared" si="74"/>
        <v>21.280623899945752</v>
      </c>
      <c r="L324">
        <f t="shared" si="75"/>
        <v>2.3119881118477594E-2</v>
      </c>
      <c r="M324" s="46">
        <f t="shared" si="76"/>
        <v>21.280661577066894</v>
      </c>
      <c r="N324" s="8">
        <f t="shared" si="77"/>
        <v>1.2396426337801831E-6</v>
      </c>
      <c r="O324" s="5">
        <f>SUM($N$54:N324)*0.1+$O$30</f>
        <v>-5.9764369690723353E-3</v>
      </c>
      <c r="P324" s="5">
        <f>SUM($O$235:O324)</f>
        <v>-0.53838728601014185</v>
      </c>
      <c r="Q324" s="8">
        <f t="shared" si="78"/>
        <v>-5.4612384154575219E-6</v>
      </c>
      <c r="R324" s="5">
        <f>SUM($Q$54:Q324)*0.1+$O$8</f>
        <v>4.9925937412909252E-2</v>
      </c>
      <c r="S324" s="5">
        <f>SUM($R$235:R324)</f>
        <v>4.4952840406158128</v>
      </c>
      <c r="T324">
        <f t="shared" si="79"/>
        <v>5.028237290943046E-2</v>
      </c>
      <c r="U324">
        <f t="shared" si="80"/>
        <v>4.5274097976163583</v>
      </c>
      <c r="X324" s="1"/>
    </row>
    <row r="325" spans="2:24" x14ac:dyDescent="0.25">
      <c r="B325">
        <f t="shared" si="65"/>
        <v>27.100000000000115</v>
      </c>
      <c r="C325">
        <f t="shared" si="66"/>
        <v>-1396.6998684018731</v>
      </c>
      <c r="D325">
        <f t="shared" si="67"/>
        <v>-725.74654049904279</v>
      </c>
      <c r="E325">
        <f t="shared" si="68"/>
        <v>29.169165961926041</v>
      </c>
      <c r="F325">
        <f t="shared" si="69"/>
        <v>36287.327024952137</v>
      </c>
      <c r="G325">
        <f t="shared" si="70"/>
        <v>-3696.8126651963071</v>
      </c>
      <c r="H325">
        <f t="shared" si="71"/>
        <v>16359.486039603449</v>
      </c>
      <c r="I325">
        <f t="shared" si="72"/>
        <v>16771.976847155973</v>
      </c>
      <c r="J325" s="46">
        <f t="shared" si="73"/>
        <v>726.33248673678577</v>
      </c>
      <c r="K325">
        <f t="shared" si="74"/>
        <v>21.354744165181561</v>
      </c>
      <c r="L325">
        <f t="shared" si="75"/>
        <v>2.3119881118477594E-2</v>
      </c>
      <c r="M325" s="46">
        <f t="shared" si="76"/>
        <v>21.354781711529263</v>
      </c>
      <c r="N325" s="8">
        <f t="shared" si="77"/>
        <v>1.238665282843613E-6</v>
      </c>
      <c r="O325" s="5">
        <f>SUM($N$54:N325)*0.1+$O$30</f>
        <v>-5.976313102544051E-3</v>
      </c>
      <c r="P325" s="5">
        <f>SUM($O$235:O325)</f>
        <v>-0.54436359911268595</v>
      </c>
      <c r="Q325" s="8">
        <f t="shared" si="78"/>
        <v>-5.4814590939910384E-6</v>
      </c>
      <c r="R325" s="5">
        <f>SUM($Q$54:Q325)*0.1+$O$8</f>
        <v>4.9925389266999853E-2</v>
      </c>
      <c r="S325" s="5">
        <f>SUM($R$235:R325)</f>
        <v>4.5452094298828127</v>
      </c>
      <c r="T325">
        <f t="shared" si="79"/>
        <v>5.0281813926718114E-2</v>
      </c>
      <c r="U325">
        <f t="shared" si="80"/>
        <v>4.5776916114494393</v>
      </c>
      <c r="X325" s="1"/>
    </row>
    <row r="326" spans="2:24" x14ac:dyDescent="0.25">
      <c r="B326">
        <f t="shared" si="65"/>
        <v>27.200000000000117</v>
      </c>
      <c r="C326">
        <f t="shared" si="66"/>
        <v>-1396.6998684018731</v>
      </c>
      <c r="D326">
        <f t="shared" si="67"/>
        <v>-725.74654049904279</v>
      </c>
      <c r="E326">
        <f t="shared" si="68"/>
        <v>29.169165961926041</v>
      </c>
      <c r="F326">
        <f t="shared" si="69"/>
        <v>36287.327024952137</v>
      </c>
      <c r="G326">
        <f t="shared" si="70"/>
        <v>-3693.8957486001145</v>
      </c>
      <c r="H326">
        <f t="shared" si="71"/>
        <v>16419.834917978369</v>
      </c>
      <c r="I326">
        <f t="shared" si="72"/>
        <v>16830.206312912142</v>
      </c>
      <c r="J326" s="46">
        <f t="shared" si="73"/>
        <v>726.33248673678577</v>
      </c>
      <c r="K326">
        <f t="shared" si="74"/>
        <v>21.428884223651117</v>
      </c>
      <c r="L326">
        <f t="shared" si="75"/>
        <v>2.3119881118477594E-2</v>
      </c>
      <c r="M326" s="46">
        <f t="shared" si="76"/>
        <v>21.428921640095485</v>
      </c>
      <c r="N326" s="8">
        <f t="shared" si="77"/>
        <v>1.2376879319070429E-6</v>
      </c>
      <c r="O326" s="5">
        <f>SUM($N$54:N326)*0.1+$O$30</f>
        <v>-5.9761893337508601E-3</v>
      </c>
      <c r="P326" s="5">
        <f>SUM($O$235:O326)</f>
        <v>-0.55033978844643683</v>
      </c>
      <c r="Q326" s="8">
        <f t="shared" si="78"/>
        <v>-5.501679772524554E-6</v>
      </c>
      <c r="R326" s="5">
        <f>SUM($Q$54:Q326)*0.1+$O$8</f>
        <v>4.9924839099022601E-2</v>
      </c>
      <c r="S326" s="5">
        <f>SUM($R$235:R326)</f>
        <v>4.5951342689818357</v>
      </c>
      <c r="T326">
        <f t="shared" si="79"/>
        <v>5.0281252947954005E-2</v>
      </c>
      <c r="U326">
        <f t="shared" si="80"/>
        <v>4.6279728643023068</v>
      </c>
      <c r="X326" s="1"/>
    </row>
    <row r="327" spans="2:24" x14ac:dyDescent="0.25">
      <c r="B327">
        <f t="shared" si="65"/>
        <v>27.300000000000118</v>
      </c>
      <c r="C327">
        <f t="shared" si="66"/>
        <v>-1396.6998684018731</v>
      </c>
      <c r="D327">
        <f t="shared" si="67"/>
        <v>-725.74654049904279</v>
      </c>
      <c r="E327">
        <f t="shared" si="68"/>
        <v>29.169165961926041</v>
      </c>
      <c r="F327">
        <f t="shared" si="69"/>
        <v>36287.327024952137</v>
      </c>
      <c r="G327">
        <f t="shared" si="70"/>
        <v>-3690.9788320039215</v>
      </c>
      <c r="H327">
        <f t="shared" si="71"/>
        <v>16480.183796353293</v>
      </c>
      <c r="I327">
        <f t="shared" si="72"/>
        <v>16888.451163439669</v>
      </c>
      <c r="J327" s="46">
        <f t="shared" si="73"/>
        <v>726.33248673678577</v>
      </c>
      <c r="K327">
        <f t="shared" si="74"/>
        <v>21.503043870619955</v>
      </c>
      <c r="L327">
        <f t="shared" si="75"/>
        <v>2.3119881118477594E-2</v>
      </c>
      <c r="M327" s="46">
        <f t="shared" si="76"/>
        <v>21.503081158022802</v>
      </c>
      <c r="N327" s="8">
        <f t="shared" si="77"/>
        <v>1.2367105809704725E-6</v>
      </c>
      <c r="O327" s="5">
        <f>SUM($N$54:N327)*0.1+$O$30</f>
        <v>-5.9760656626927627E-3</v>
      </c>
      <c r="P327" s="5">
        <f>SUM($O$235:O327)</f>
        <v>-0.55631585410912954</v>
      </c>
      <c r="Q327" s="8">
        <f t="shared" si="78"/>
        <v>-5.5219004510580714E-6</v>
      </c>
      <c r="R327" s="5">
        <f>SUM($Q$54:Q327)*0.1+$O$8</f>
        <v>4.9924286908977496E-2</v>
      </c>
      <c r="S327" s="5">
        <f>SUM($R$235:R327)</f>
        <v>4.6450585558908131</v>
      </c>
      <c r="T327">
        <f t="shared" si="79"/>
        <v>5.0280689973136977E-2</v>
      </c>
      <c r="U327">
        <f t="shared" si="80"/>
        <v>4.6782535541789114</v>
      </c>
      <c r="X327" s="1"/>
    </row>
    <row r="328" spans="2:24" x14ac:dyDescent="0.25">
      <c r="B328">
        <f t="shared" si="65"/>
        <v>27.400000000000119</v>
      </c>
      <c r="C328">
        <f t="shared" si="66"/>
        <v>-1396.6998684018731</v>
      </c>
      <c r="D328">
        <f t="shared" si="67"/>
        <v>-725.74654049904279</v>
      </c>
      <c r="E328">
        <f t="shared" si="68"/>
        <v>29.169165961926041</v>
      </c>
      <c r="F328">
        <f t="shared" si="69"/>
        <v>36287.327024952137</v>
      </c>
      <c r="G328">
        <f t="shared" si="70"/>
        <v>-3688.061915407729</v>
      </c>
      <c r="H328">
        <f t="shared" si="71"/>
        <v>16540.532674728212</v>
      </c>
      <c r="I328">
        <f t="shared" si="72"/>
        <v>16946.711240108878</v>
      </c>
      <c r="J328" s="46">
        <f t="shared" si="73"/>
        <v>726.33248673678577</v>
      </c>
      <c r="K328">
        <f t="shared" si="74"/>
        <v>21.577222904114493</v>
      </c>
      <c r="L328">
        <f t="shared" si="75"/>
        <v>2.3119881118477594E-2</v>
      </c>
      <c r="M328" s="46">
        <f t="shared" si="76"/>
        <v>21.577260063329447</v>
      </c>
      <c r="N328" s="8">
        <f t="shared" si="77"/>
        <v>1.2357332300339024E-6</v>
      </c>
      <c r="O328" s="5">
        <f>SUM($N$54:N328)*0.1+$O$30</f>
        <v>-5.9759420893697596E-3</v>
      </c>
      <c r="P328" s="5">
        <f>SUM($O$235:O328)</f>
        <v>-0.56229179619849934</v>
      </c>
      <c r="Q328" s="8">
        <f t="shared" si="78"/>
        <v>-5.542121129591587E-6</v>
      </c>
      <c r="R328" s="5">
        <f>SUM($Q$54:Q328)*0.1+$O$8</f>
        <v>4.9923732696864537E-2</v>
      </c>
      <c r="S328" s="5">
        <f>SUM($R$235:R328)</f>
        <v>4.6949822885876777</v>
      </c>
      <c r="T328">
        <f t="shared" si="79"/>
        <v>5.0280125002265877E-2</v>
      </c>
      <c r="U328">
        <f t="shared" si="80"/>
        <v>4.7285336790832018</v>
      </c>
      <c r="X328" s="1"/>
    </row>
    <row r="329" spans="2:24" x14ac:dyDescent="0.25">
      <c r="B329">
        <f t="shared" si="65"/>
        <v>27.500000000000121</v>
      </c>
      <c r="C329">
        <f t="shared" si="66"/>
        <v>-1396.6998684018731</v>
      </c>
      <c r="D329">
        <f t="shared" si="67"/>
        <v>-725.74654049904279</v>
      </c>
      <c r="E329">
        <f t="shared" si="68"/>
        <v>29.169165961926041</v>
      </c>
      <c r="F329">
        <f t="shared" si="69"/>
        <v>36287.327024952137</v>
      </c>
      <c r="G329">
        <f t="shared" si="70"/>
        <v>-3685.1449988115364</v>
      </c>
      <c r="H329">
        <f t="shared" si="71"/>
        <v>16600.881553103132</v>
      </c>
      <c r="I329">
        <f t="shared" si="72"/>
        <v>17004.986386422825</v>
      </c>
      <c r="J329" s="46">
        <f t="shared" si="73"/>
        <v>726.33248673678577</v>
      </c>
      <c r="K329">
        <f t="shared" si="74"/>
        <v>21.651421124876638</v>
      </c>
      <c r="L329">
        <f t="shared" si="75"/>
        <v>2.3119881118477594E-2</v>
      </c>
      <c r="M329" s="46">
        <f t="shared" si="76"/>
        <v>21.651458156749239</v>
      </c>
      <c r="N329" s="8">
        <f t="shared" si="77"/>
        <v>1.2347558790973321E-6</v>
      </c>
      <c r="O329" s="5">
        <f>SUM($N$54:N329)*0.1+$O$30</f>
        <v>-5.9758186137818499E-3</v>
      </c>
      <c r="P329" s="5">
        <f>SUM($O$235:O329)</f>
        <v>-0.56826761481228116</v>
      </c>
      <c r="Q329" s="8">
        <f t="shared" si="78"/>
        <v>-5.5623418081251035E-6</v>
      </c>
      <c r="R329" s="5">
        <f>SUM($Q$54:Q329)*0.1+$O$8</f>
        <v>4.9923176462683724E-2</v>
      </c>
      <c r="S329" s="5">
        <f>SUM($R$235:R329)</f>
        <v>4.744905465050361</v>
      </c>
      <c r="T329">
        <f t="shared" si="79"/>
        <v>5.0279558035339567E-2</v>
      </c>
      <c r="U329">
        <f t="shared" si="80"/>
        <v>4.7788132370191265</v>
      </c>
      <c r="X329" s="1"/>
    </row>
    <row r="330" spans="2:24" x14ac:dyDescent="0.25">
      <c r="B330">
        <f t="shared" si="65"/>
        <v>27.600000000000122</v>
      </c>
      <c r="C330">
        <f t="shared" si="66"/>
        <v>-1396.6998684018731</v>
      </c>
      <c r="D330">
        <f t="shared" si="67"/>
        <v>-725.74654049904279</v>
      </c>
      <c r="E330">
        <f t="shared" si="68"/>
        <v>29.169165961926041</v>
      </c>
      <c r="F330">
        <f t="shared" si="69"/>
        <v>36287.327024952137</v>
      </c>
      <c r="G330">
        <f t="shared" si="70"/>
        <v>-3682.2280822153434</v>
      </c>
      <c r="H330">
        <f t="shared" si="71"/>
        <v>16661.230431478052</v>
      </c>
      <c r="I330">
        <f t="shared" si="72"/>
        <v>17063.276447982247</v>
      </c>
      <c r="J330" s="46">
        <f t="shared" si="73"/>
        <v>726.33248673678577</v>
      </c>
      <c r="K330">
        <f t="shared" si="74"/>
        <v>21.725638336319143</v>
      </c>
      <c r="L330">
        <f t="shared" si="75"/>
        <v>2.3119881118477594E-2</v>
      </c>
      <c r="M330" s="46">
        <f t="shared" si="76"/>
        <v>21.72567524168694</v>
      </c>
      <c r="N330" s="8">
        <f t="shared" si="77"/>
        <v>1.2337785281607618E-6</v>
      </c>
      <c r="O330" s="5">
        <f>SUM($N$54:N330)*0.1+$O$30</f>
        <v>-5.9756952359290337E-3</v>
      </c>
      <c r="P330" s="5">
        <f>SUM($O$235:O330)</f>
        <v>-0.57424331004821016</v>
      </c>
      <c r="Q330" s="8">
        <f t="shared" si="78"/>
        <v>-5.5825624866586192E-6</v>
      </c>
      <c r="R330" s="5">
        <f>SUM($Q$54:Q330)*0.1+$O$8</f>
        <v>4.9922618206435058E-2</v>
      </c>
      <c r="S330" s="5">
        <f>SUM($R$235:R330)</f>
        <v>4.794828083256796</v>
      </c>
      <c r="T330">
        <f t="shared" si="79"/>
        <v>5.0278989072356915E-2</v>
      </c>
      <c r="U330">
        <f t="shared" si="80"/>
        <v>4.8290922259906326</v>
      </c>
      <c r="X330" s="1"/>
    </row>
    <row r="331" spans="2:24" x14ac:dyDescent="0.25">
      <c r="B331">
        <f t="shared" si="65"/>
        <v>27.700000000000124</v>
      </c>
      <c r="C331">
        <f t="shared" si="66"/>
        <v>-1396.6998684018731</v>
      </c>
      <c r="D331">
        <f t="shared" si="67"/>
        <v>-725.74654049904279</v>
      </c>
      <c r="E331">
        <f t="shared" si="68"/>
        <v>29.169165961926041</v>
      </c>
      <c r="F331">
        <f t="shared" si="69"/>
        <v>36287.327024952137</v>
      </c>
      <c r="G331">
        <f t="shared" si="70"/>
        <v>-3679.3111656191509</v>
      </c>
      <c r="H331">
        <f t="shared" si="71"/>
        <v>16721.579309852976</v>
      </c>
      <c r="I331">
        <f t="shared" si="72"/>
        <v>17121.581272451236</v>
      </c>
      <c r="J331" s="46">
        <f t="shared" si="73"/>
        <v>726.33248673678577</v>
      </c>
      <c r="K331">
        <f t="shared" si="74"/>
        <v>21.7998743444819</v>
      </c>
      <c r="L331">
        <f t="shared" si="75"/>
        <v>2.3119881118477594E-2</v>
      </c>
      <c r="M331" s="46">
        <f t="shared" si="76"/>
        <v>21.799911124174542</v>
      </c>
      <c r="N331" s="8">
        <f t="shared" si="77"/>
        <v>1.2328011772241916E-6</v>
      </c>
      <c r="O331" s="5">
        <f>SUM($N$54:N331)*0.1+$O$30</f>
        <v>-5.975571955811311E-3</v>
      </c>
      <c r="P331" s="5">
        <f>SUM($O$235:O331)</f>
        <v>-0.5802188820040215</v>
      </c>
      <c r="Q331" s="8">
        <f t="shared" si="78"/>
        <v>-5.6027831651921365E-6</v>
      </c>
      <c r="R331" s="5">
        <f>SUM($Q$54:Q331)*0.1+$O$8</f>
        <v>4.9922057928118539E-2</v>
      </c>
      <c r="S331" s="5">
        <f>SUM($R$235:R331)</f>
        <v>4.8447501411849148</v>
      </c>
      <c r="T331">
        <f t="shared" si="79"/>
        <v>5.0278418113316792E-2</v>
      </c>
      <c r="U331">
        <f t="shared" si="80"/>
        <v>4.8793706440016678</v>
      </c>
      <c r="X331" s="1"/>
    </row>
    <row r="332" spans="2:24" x14ac:dyDescent="0.25">
      <c r="B332">
        <f t="shared" si="65"/>
        <v>27.800000000000125</v>
      </c>
      <c r="C332">
        <f t="shared" si="66"/>
        <v>-1396.6998684018731</v>
      </c>
      <c r="D332">
        <f t="shared" si="67"/>
        <v>-725.74654049904279</v>
      </c>
      <c r="E332">
        <f t="shared" si="68"/>
        <v>29.169165961926041</v>
      </c>
      <c r="F332">
        <f t="shared" si="69"/>
        <v>36287.327024952137</v>
      </c>
      <c r="G332">
        <f t="shared" si="70"/>
        <v>-3676.3942490229583</v>
      </c>
      <c r="H332">
        <f t="shared" si="71"/>
        <v>16781.928188227899</v>
      </c>
      <c r="I332">
        <f t="shared" si="72"/>
        <v>17179.900709523532</v>
      </c>
      <c r="J332" s="46">
        <f t="shared" si="73"/>
        <v>726.33248673678577</v>
      </c>
      <c r="K332">
        <f t="shared" si="74"/>
        <v>21.874128957989043</v>
      </c>
      <c r="L332">
        <f t="shared" si="75"/>
        <v>2.3119881118477594E-2</v>
      </c>
      <c r="M332" s="46">
        <f t="shared" si="76"/>
        <v>21.874165612828381</v>
      </c>
      <c r="N332" s="8">
        <f t="shared" si="77"/>
        <v>1.2318238262876215E-6</v>
      </c>
      <c r="O332" s="5">
        <f>SUM($N$54:N332)*0.1+$O$30</f>
        <v>-5.9754487734286826E-3</v>
      </c>
      <c r="P332" s="5">
        <f>SUM($O$235:O332)</f>
        <v>-0.5861943307774502</v>
      </c>
      <c r="Q332" s="8">
        <f t="shared" si="78"/>
        <v>-5.6230038437256538E-6</v>
      </c>
      <c r="R332" s="5">
        <f>SUM($Q$54:Q332)*0.1+$O$8</f>
        <v>4.9921495627734166E-2</v>
      </c>
      <c r="S332" s="5">
        <f>SUM($R$235:R332)</f>
        <v>4.8946716368126486</v>
      </c>
      <c r="T332">
        <f t="shared" si="79"/>
        <v>5.0277845158218065E-2</v>
      </c>
      <c r="U332">
        <f t="shared" si="80"/>
        <v>4.9296484890561754</v>
      </c>
      <c r="X332" s="1"/>
    </row>
    <row r="333" spans="2:24" x14ac:dyDescent="0.25">
      <c r="B333">
        <f t="shared" si="65"/>
        <v>27.900000000000126</v>
      </c>
      <c r="C333">
        <f t="shared" si="66"/>
        <v>-1396.6998684018731</v>
      </c>
      <c r="D333">
        <f t="shared" si="67"/>
        <v>-725.74654049904279</v>
      </c>
      <c r="E333">
        <f t="shared" si="68"/>
        <v>29.169165961926041</v>
      </c>
      <c r="F333">
        <f t="shared" si="69"/>
        <v>36287.327024952137</v>
      </c>
      <c r="G333">
        <f t="shared" si="70"/>
        <v>-3673.4773324267658</v>
      </c>
      <c r="H333">
        <f t="shared" si="71"/>
        <v>16842.277066602819</v>
      </c>
      <c r="I333">
        <f t="shared" si="72"/>
        <v>17238.234610889496</v>
      </c>
      <c r="J333" s="46">
        <f t="shared" si="73"/>
        <v>726.33248673678577</v>
      </c>
      <c r="K333">
        <f t="shared" si="74"/>
        <v>21.948401988006868</v>
      </c>
      <c r="L333">
        <f t="shared" si="75"/>
        <v>2.3119881118477594E-2</v>
      </c>
      <c r="M333" s="46">
        <f t="shared" si="76"/>
        <v>21.948438518807041</v>
      </c>
      <c r="N333" s="8">
        <f t="shared" si="77"/>
        <v>1.2308464753510514E-6</v>
      </c>
      <c r="O333" s="5">
        <f>SUM($N$54:N333)*0.1+$O$30</f>
        <v>-5.9753256887811476E-3</v>
      </c>
      <c r="P333" s="5">
        <f>SUM($O$235:O333)</f>
        <v>-0.59216965646623132</v>
      </c>
      <c r="Q333" s="8">
        <f t="shared" si="78"/>
        <v>-5.6432245222591695E-6</v>
      </c>
      <c r="R333" s="5">
        <f>SUM($Q$54:Q333)*0.1+$O$8</f>
        <v>4.992093130528194E-2</v>
      </c>
      <c r="S333" s="5">
        <f>SUM($R$235:R333)</f>
        <v>4.9445925681179306</v>
      </c>
      <c r="T333">
        <f t="shared" si="79"/>
        <v>5.0277270207059632E-2</v>
      </c>
      <c r="U333">
        <f t="shared" si="80"/>
        <v>4.9799257591581023</v>
      </c>
      <c r="X333" s="1"/>
    </row>
    <row r="334" spans="2:24" x14ac:dyDescent="0.25">
      <c r="B334">
        <f t="shared" si="65"/>
        <v>28.000000000000128</v>
      </c>
      <c r="C334">
        <f t="shared" si="66"/>
        <v>-1396.6998684018731</v>
      </c>
      <c r="D334">
        <f t="shared" si="67"/>
        <v>-725.74654049904279</v>
      </c>
      <c r="E334">
        <f t="shared" si="68"/>
        <v>29.169165961926041</v>
      </c>
      <c r="F334">
        <f t="shared" si="69"/>
        <v>36287.327024952137</v>
      </c>
      <c r="G334">
        <f t="shared" si="70"/>
        <v>-3670.5604158305728</v>
      </c>
      <c r="H334">
        <f t="shared" si="71"/>
        <v>16902.625944977743</v>
      </c>
      <c r="I334">
        <f t="shared" si="72"/>
        <v>17296.58283020369</v>
      </c>
      <c r="J334" s="46">
        <f t="shared" si="73"/>
        <v>726.33248673678577</v>
      </c>
      <c r="K334">
        <f t="shared" si="74"/>
        <v>22.022693248202579</v>
      </c>
      <c r="L334">
        <f t="shared" si="75"/>
        <v>2.3119881118477594E-2</v>
      </c>
      <c r="M334" s="46">
        <f t="shared" si="76"/>
        <v>22.02272965577011</v>
      </c>
      <c r="N334" s="8">
        <f t="shared" si="77"/>
        <v>1.2298691244144811E-6</v>
      </c>
      <c r="O334" s="5">
        <f>SUM($N$54:N334)*0.1+$O$30</f>
        <v>-5.9752027018687062E-3</v>
      </c>
      <c r="P334" s="5">
        <f>SUM($O$235:O334)</f>
        <v>-0.59814485916810001</v>
      </c>
      <c r="Q334" s="8">
        <f t="shared" si="78"/>
        <v>-5.6634452007926868E-6</v>
      </c>
      <c r="R334" s="5">
        <f>SUM($Q$54:Q334)*0.1+$O$8</f>
        <v>4.9920364960761861E-2</v>
      </c>
      <c r="S334" s="5">
        <f>SUM($R$235:R334)</f>
        <v>4.9945129330786928</v>
      </c>
      <c r="T334">
        <f t="shared" si="79"/>
        <v>5.0276693259840383E-2</v>
      </c>
      <c r="U334">
        <f t="shared" si="80"/>
        <v>5.0302024523113928</v>
      </c>
      <c r="X334" s="1"/>
    </row>
    <row r="335" spans="2:24" x14ac:dyDescent="0.25">
      <c r="B335">
        <f t="shared" si="65"/>
        <v>28.100000000000129</v>
      </c>
      <c r="C335">
        <f t="shared" si="66"/>
        <v>-1396.6998684018731</v>
      </c>
      <c r="D335">
        <f t="shared" si="67"/>
        <v>-725.74654049904279</v>
      </c>
      <c r="E335">
        <f t="shared" si="68"/>
        <v>29.169165961926041</v>
      </c>
      <c r="F335">
        <f t="shared" si="69"/>
        <v>36287.327024952137</v>
      </c>
      <c r="G335">
        <f t="shared" si="70"/>
        <v>-3667.6434992343802</v>
      </c>
      <c r="H335">
        <f t="shared" si="71"/>
        <v>16962.974823352662</v>
      </c>
      <c r="I335">
        <f t="shared" si="72"/>
        <v>17354.945223053066</v>
      </c>
      <c r="J335" s="46">
        <f t="shared" si="73"/>
        <v>726.33248673678577</v>
      </c>
      <c r="K335">
        <f t="shared" si="74"/>
        <v>22.097002554703774</v>
      </c>
      <c r="L335">
        <f t="shared" si="75"/>
        <v>2.3119881118477594E-2</v>
      </c>
      <c r="M335" s="46">
        <f t="shared" si="76"/>
        <v>22.097038839837658</v>
      </c>
      <c r="N335" s="8">
        <f t="shared" si="77"/>
        <v>1.2288917734779109E-6</v>
      </c>
      <c r="O335" s="5">
        <f>SUM($N$54:N335)*0.1+$O$30</f>
        <v>-5.9750798126913581E-3</v>
      </c>
      <c r="P335" s="5">
        <f>SUM($O$235:O335)</f>
        <v>-0.60411993898079142</v>
      </c>
      <c r="Q335" s="8">
        <f t="shared" si="78"/>
        <v>-5.6836658793262024E-6</v>
      </c>
      <c r="R335" s="5">
        <f>SUM($Q$54:Q335)*0.1+$O$8</f>
        <v>4.9919796594173928E-2</v>
      </c>
      <c r="S335" s="5">
        <f>SUM($R$235:R335)</f>
        <v>5.0444327296728666</v>
      </c>
      <c r="T335">
        <f t="shared" si="79"/>
        <v>5.0276114316559213E-2</v>
      </c>
      <c r="U335">
        <f t="shared" si="80"/>
        <v>5.0804785665199894</v>
      </c>
      <c r="X335" s="1"/>
    </row>
    <row r="336" spans="2:24" x14ac:dyDescent="0.25">
      <c r="B336">
        <f t="shared" si="65"/>
        <v>28.200000000000131</v>
      </c>
      <c r="C336">
        <f t="shared" si="66"/>
        <v>-1396.6998684018731</v>
      </c>
      <c r="D336">
        <f t="shared" si="67"/>
        <v>-725.74654049904279</v>
      </c>
      <c r="E336">
        <f t="shared" si="68"/>
        <v>29.169165961926041</v>
      </c>
      <c r="F336">
        <f t="shared" si="69"/>
        <v>36287.327024952137</v>
      </c>
      <c r="G336">
        <f t="shared" si="70"/>
        <v>-3664.7265826381877</v>
      </c>
      <c r="H336">
        <f t="shared" si="71"/>
        <v>17023.323701727582</v>
      </c>
      <c r="I336">
        <f t="shared" si="72"/>
        <v>17413.321646925811</v>
      </c>
      <c r="J336" s="46">
        <f t="shared" si="73"/>
        <v>726.33248673678577</v>
      </c>
      <c r="K336">
        <f t="shared" si="74"/>
        <v>22.171329726058776</v>
      </c>
      <c r="L336">
        <f t="shared" si="75"/>
        <v>2.3119881118477594E-2</v>
      </c>
      <c r="M336" s="46">
        <f t="shared" si="76"/>
        <v>22.171365889550565</v>
      </c>
      <c r="N336" s="8">
        <f t="shared" si="77"/>
        <v>1.2279144225413406E-6</v>
      </c>
      <c r="O336" s="5">
        <f>SUM($N$54:N336)*0.1+$O$30</f>
        <v>-5.9749570212491044E-3</v>
      </c>
      <c r="P336" s="5">
        <f>SUM($O$235:O336)</f>
        <v>-0.61009489600204048</v>
      </c>
      <c r="Q336" s="8">
        <f t="shared" si="78"/>
        <v>-5.7038865578597189E-6</v>
      </c>
      <c r="R336" s="5">
        <f>SUM($Q$54:Q336)*0.1+$O$8</f>
        <v>4.9919226205518141E-2</v>
      </c>
      <c r="S336" s="5">
        <f>SUM($R$235:R336)</f>
        <v>5.094351955878385</v>
      </c>
      <c r="T336">
        <f t="shared" si="79"/>
        <v>5.0275533377215034E-2</v>
      </c>
      <c r="U336">
        <f t="shared" si="80"/>
        <v>5.1307540997878336</v>
      </c>
      <c r="X336" s="1"/>
    </row>
    <row r="337" spans="2:24" x14ac:dyDescent="0.25">
      <c r="B337">
        <f t="shared" si="65"/>
        <v>28.300000000000132</v>
      </c>
      <c r="C337">
        <f t="shared" si="66"/>
        <v>-1396.6998684018731</v>
      </c>
      <c r="D337">
        <f t="shared" si="67"/>
        <v>-725.74654049904279</v>
      </c>
      <c r="E337">
        <f t="shared" si="68"/>
        <v>29.169165961926041</v>
      </c>
      <c r="F337">
        <f t="shared" si="69"/>
        <v>36287.327024952137</v>
      </c>
      <c r="G337">
        <f t="shared" si="70"/>
        <v>-3661.8096660419947</v>
      </c>
      <c r="H337">
        <f t="shared" si="71"/>
        <v>17083.672580102502</v>
      </c>
      <c r="I337">
        <f t="shared" si="72"/>
        <v>17471.711961180696</v>
      </c>
      <c r="J337" s="46">
        <f t="shared" si="73"/>
        <v>726.33248673678577</v>
      </c>
      <c r="K337">
        <f t="shared" si="74"/>
        <v>22.245674583197609</v>
      </c>
      <c r="L337">
        <f t="shared" si="75"/>
        <v>2.3119881118477594E-2</v>
      </c>
      <c r="M337" s="46">
        <f t="shared" si="76"/>
        <v>22.24571062583151</v>
      </c>
      <c r="N337" s="8">
        <f t="shared" si="77"/>
        <v>1.2269370716047703E-6</v>
      </c>
      <c r="O337" s="5">
        <f>SUM($N$54:N337)*0.1+$O$30</f>
        <v>-5.9748343275419433E-3</v>
      </c>
      <c r="P337" s="5">
        <f>SUM($O$235:O337)</f>
        <v>-0.61606973032958245</v>
      </c>
      <c r="Q337" s="8">
        <f t="shared" si="78"/>
        <v>-5.7241072363932346E-6</v>
      </c>
      <c r="R337" s="5">
        <f>SUM($Q$54:Q337)*0.1+$O$8</f>
        <v>4.9918653794794501E-2</v>
      </c>
      <c r="S337" s="5">
        <f>SUM($R$235:R337)</f>
        <v>5.1442706096731792</v>
      </c>
      <c r="T337">
        <f t="shared" si="79"/>
        <v>5.027495044180675E-2</v>
      </c>
      <c r="U337">
        <f t="shared" si="80"/>
        <v>5.1810290501188687</v>
      </c>
      <c r="X337" s="1"/>
    </row>
    <row r="338" spans="2:24" x14ac:dyDescent="0.25">
      <c r="B338">
        <f t="shared" si="65"/>
        <v>28.400000000000134</v>
      </c>
      <c r="C338">
        <f t="shared" si="66"/>
        <v>-1396.6998684018731</v>
      </c>
      <c r="D338">
        <f t="shared" si="67"/>
        <v>-725.74654049904279</v>
      </c>
      <c r="E338">
        <f t="shared" si="68"/>
        <v>29.169165961926041</v>
      </c>
      <c r="F338">
        <f t="shared" si="69"/>
        <v>36287.327024952137</v>
      </c>
      <c r="G338">
        <f t="shared" si="70"/>
        <v>-3658.8927494458021</v>
      </c>
      <c r="H338">
        <f t="shared" si="71"/>
        <v>17144.021458477426</v>
      </c>
      <c r="I338">
        <f t="shared" si="72"/>
        <v>17530.116027017091</v>
      </c>
      <c r="J338" s="46">
        <f t="shared" si="73"/>
        <v>726.33248673678577</v>
      </c>
      <c r="K338">
        <f t="shared" si="74"/>
        <v>22.320036949393824</v>
      </c>
      <c r="L338">
        <f t="shared" si="75"/>
        <v>2.3119881118477594E-2</v>
      </c>
      <c r="M338" s="46">
        <f t="shared" si="76"/>
        <v>22.320072871946778</v>
      </c>
      <c r="N338" s="8">
        <f t="shared" si="77"/>
        <v>1.2259597206682001E-6</v>
      </c>
      <c r="O338" s="5">
        <f>SUM($N$54:N338)*0.1+$O$30</f>
        <v>-5.9747117315698765E-3</v>
      </c>
      <c r="P338" s="5">
        <f>SUM($O$235:O338)</f>
        <v>-0.62204444206115228</v>
      </c>
      <c r="Q338" s="8">
        <f t="shared" si="78"/>
        <v>-5.7443279149267519E-6</v>
      </c>
      <c r="R338" s="5">
        <f>SUM($Q$54:Q338)*0.1+$O$8</f>
        <v>4.9918079362003008E-2</v>
      </c>
      <c r="S338" s="5">
        <f>SUM($R$235:R338)</f>
        <v>5.1941886890351823</v>
      </c>
      <c r="T338">
        <f t="shared" si="79"/>
        <v>5.0274365510333291E-2</v>
      </c>
      <c r="U338">
        <f t="shared" si="80"/>
        <v>5.2313034155170355</v>
      </c>
      <c r="X338" s="1"/>
    </row>
    <row r="339" spans="2:24" x14ac:dyDescent="0.25">
      <c r="B339">
        <f t="shared" si="65"/>
        <v>28.500000000000135</v>
      </c>
      <c r="C339">
        <f t="shared" si="66"/>
        <v>-1396.6998684018731</v>
      </c>
      <c r="D339">
        <f t="shared" si="67"/>
        <v>-725.74654049904279</v>
      </c>
      <c r="E339">
        <f t="shared" si="68"/>
        <v>29.169165961926041</v>
      </c>
      <c r="F339">
        <f t="shared" si="69"/>
        <v>36287.327024952137</v>
      </c>
      <c r="G339">
        <f t="shared" si="70"/>
        <v>-3655.9758328496096</v>
      </c>
      <c r="H339">
        <f t="shared" si="71"/>
        <v>17204.370336852346</v>
      </c>
      <c r="I339">
        <f t="shared" si="72"/>
        <v>17588.533707445466</v>
      </c>
      <c r="J339" s="46">
        <f t="shared" si="73"/>
        <v>726.33248673678577</v>
      </c>
      <c r="K339">
        <f t="shared" si="74"/>
        <v>22.39441665022693</v>
      </c>
      <c r="L339">
        <f t="shared" si="75"/>
        <v>2.3119881118477594E-2</v>
      </c>
      <c r="M339" s="46">
        <f t="shared" si="76"/>
        <v>22.394452453468691</v>
      </c>
      <c r="N339" s="8">
        <f t="shared" si="77"/>
        <v>1.22498236973163E-6</v>
      </c>
      <c r="O339" s="5">
        <f>SUM($N$54:N339)*0.1+$O$30</f>
        <v>-5.974589233332904E-3</v>
      </c>
      <c r="P339" s="5">
        <f>SUM($O$235:O339)</f>
        <v>-0.62801903129448522</v>
      </c>
      <c r="Q339" s="8">
        <f t="shared" si="78"/>
        <v>-5.7645485934602676E-6</v>
      </c>
      <c r="R339" s="5">
        <f>SUM($Q$54:Q339)*0.1+$O$8</f>
        <v>4.9917502907143661E-2</v>
      </c>
      <c r="S339" s="5">
        <f>SUM($R$235:R339)</f>
        <v>5.2441061919423255</v>
      </c>
      <c r="T339">
        <f t="shared" si="79"/>
        <v>5.0273778582793568E-2</v>
      </c>
      <c r="U339">
        <f t="shared" si="80"/>
        <v>5.2815771939862719</v>
      </c>
      <c r="X339" s="1"/>
    </row>
    <row r="340" spans="2:24" x14ac:dyDescent="0.25">
      <c r="B340">
        <f t="shared" si="65"/>
        <v>28.600000000000136</v>
      </c>
      <c r="C340">
        <f t="shared" si="66"/>
        <v>-1396.6998684018731</v>
      </c>
      <c r="D340">
        <f t="shared" si="67"/>
        <v>-725.74654049904279</v>
      </c>
      <c r="E340">
        <f t="shared" si="68"/>
        <v>29.169165961926041</v>
      </c>
      <c r="F340">
        <f t="shared" si="69"/>
        <v>36287.327024952137</v>
      </c>
      <c r="G340">
        <f t="shared" si="70"/>
        <v>-3653.058916253417</v>
      </c>
      <c r="H340">
        <f t="shared" si="71"/>
        <v>17264.719215227266</v>
      </c>
      <c r="I340">
        <f t="shared" si="72"/>
        <v>17646.96486725851</v>
      </c>
      <c r="J340" s="46">
        <f t="shared" si="73"/>
        <v>726.33248673678577</v>
      </c>
      <c r="K340">
        <f t="shared" si="74"/>
        <v>22.468813513545637</v>
      </c>
      <c r="L340">
        <f t="shared" si="75"/>
        <v>2.3119881118477594E-2</v>
      </c>
      <c r="M340" s="46">
        <f t="shared" si="76"/>
        <v>22.468849198238878</v>
      </c>
      <c r="N340" s="8">
        <f t="shared" si="77"/>
        <v>1.2240050187950599E-6</v>
      </c>
      <c r="O340" s="5">
        <f>SUM($N$54:N340)*0.1+$O$30</f>
        <v>-5.9744668328310241E-3</v>
      </c>
      <c r="P340" s="5">
        <f>SUM($O$235:O340)</f>
        <v>-0.6339934981273162</v>
      </c>
      <c r="Q340" s="8">
        <f t="shared" si="78"/>
        <v>-5.784769271993784E-6</v>
      </c>
      <c r="R340" s="5">
        <f>SUM($Q$54:Q340)*0.1+$O$8</f>
        <v>4.9916924430216468E-2</v>
      </c>
      <c r="S340" s="5">
        <f>SUM($R$235:R340)</f>
        <v>5.294023116372542</v>
      </c>
      <c r="T340">
        <f t="shared" si="79"/>
        <v>5.0273189659186535E-2</v>
      </c>
      <c r="U340">
        <f t="shared" si="80"/>
        <v>5.3318503835305195</v>
      </c>
      <c r="X340" s="1"/>
    </row>
    <row r="341" spans="2:24" x14ac:dyDescent="0.25">
      <c r="B341">
        <f t="shared" si="65"/>
        <v>28.700000000000138</v>
      </c>
      <c r="C341">
        <f t="shared" si="66"/>
        <v>-1396.6998684018731</v>
      </c>
      <c r="D341">
        <f t="shared" si="67"/>
        <v>-725.74654049904279</v>
      </c>
      <c r="E341">
        <f t="shared" si="68"/>
        <v>29.169165961926041</v>
      </c>
      <c r="F341">
        <f t="shared" si="69"/>
        <v>36287.327024952137</v>
      </c>
      <c r="G341">
        <f t="shared" si="70"/>
        <v>-3650.141999657224</v>
      </c>
      <c r="H341">
        <f t="shared" si="71"/>
        <v>17325.068093602189</v>
      </c>
      <c r="I341">
        <f t="shared" si="72"/>
        <v>17705.409373002767</v>
      </c>
      <c r="J341" s="46">
        <f t="shared" si="73"/>
        <v>726.33248673678577</v>
      </c>
      <c r="K341">
        <f t="shared" si="74"/>
        <v>22.543227369431726</v>
      </c>
      <c r="L341">
        <f t="shared" si="75"/>
        <v>2.3119881118477594E-2</v>
      </c>
      <c r="M341" s="46">
        <f t="shared" si="76"/>
        <v>22.543262936332098</v>
      </c>
      <c r="N341" s="8">
        <f t="shared" si="77"/>
        <v>1.2230276678584896E-6</v>
      </c>
      <c r="O341" s="5">
        <f>SUM($N$54:N341)*0.1+$O$30</f>
        <v>-5.9743445300642385E-3</v>
      </c>
      <c r="P341" s="5">
        <f>SUM($O$235:O341)</f>
        <v>-0.63996784265738049</v>
      </c>
      <c r="Q341" s="8">
        <f t="shared" si="78"/>
        <v>-5.8049899505273014E-6</v>
      </c>
      <c r="R341" s="5">
        <f>SUM($Q$54:Q341)*0.1+$O$8</f>
        <v>4.9916343931221414E-2</v>
      </c>
      <c r="S341" s="5">
        <f>SUM($R$235:R341)</f>
        <v>5.3439394603037638</v>
      </c>
      <c r="T341">
        <f t="shared" si="79"/>
        <v>5.02725987395111E-2</v>
      </c>
      <c r="U341">
        <f t="shared" si="80"/>
        <v>5.3821229821537173</v>
      </c>
      <c r="X341" s="1"/>
    </row>
    <row r="342" spans="2:24" x14ac:dyDescent="0.25">
      <c r="B342">
        <f t="shared" si="65"/>
        <v>28.800000000000139</v>
      </c>
      <c r="C342">
        <f t="shared" si="66"/>
        <v>-1396.6998684018731</v>
      </c>
      <c r="D342">
        <f t="shared" si="67"/>
        <v>-725.74654049904279</v>
      </c>
      <c r="E342">
        <f t="shared" si="68"/>
        <v>29.169165961926041</v>
      </c>
      <c r="F342">
        <f t="shared" si="69"/>
        <v>36287.327024952137</v>
      </c>
      <c r="G342">
        <f t="shared" si="70"/>
        <v>-3647.2250830610324</v>
      </c>
      <c r="H342">
        <f t="shared" si="71"/>
        <v>17385.416971977109</v>
      </c>
      <c r="I342">
        <f t="shared" si="72"/>
        <v>17763.867092950772</v>
      </c>
      <c r="J342" s="46">
        <f t="shared" si="73"/>
        <v>726.33248673678577</v>
      </c>
      <c r="K342">
        <f t="shared" si="74"/>
        <v>22.617658050164582</v>
      </c>
      <c r="L342">
        <f t="shared" si="75"/>
        <v>2.3119881118477594E-2</v>
      </c>
      <c r="M342" s="46">
        <f t="shared" si="76"/>
        <v>22.61769350002081</v>
      </c>
      <c r="N342" s="8">
        <f t="shared" si="77"/>
        <v>1.2220503169219197E-6</v>
      </c>
      <c r="O342" s="5">
        <f>SUM($N$54:N342)*0.1+$O$30</f>
        <v>-5.9742223250325464E-3</v>
      </c>
      <c r="P342" s="5">
        <f>SUM($O$235:O342)</f>
        <v>-0.64594206498241302</v>
      </c>
      <c r="Q342" s="8">
        <f t="shared" si="78"/>
        <v>-5.825210629060817E-6</v>
      </c>
      <c r="R342" s="5">
        <f>SUM($Q$54:Q342)*0.1+$O$8</f>
        <v>4.9915761410158507E-2</v>
      </c>
      <c r="S342" s="5">
        <f>SUM($R$235:R342)</f>
        <v>5.3938552217139222</v>
      </c>
      <c r="T342">
        <f t="shared" si="79"/>
        <v>5.0272005823766237E-2</v>
      </c>
      <c r="U342">
        <f t="shared" si="80"/>
        <v>5.4323949878598006</v>
      </c>
      <c r="X342" s="1"/>
    </row>
    <row r="343" spans="2:24" x14ac:dyDescent="0.25">
      <c r="B343">
        <f t="shared" si="65"/>
        <v>28.900000000000141</v>
      </c>
      <c r="C343">
        <f t="shared" si="66"/>
        <v>-1396.6998684018731</v>
      </c>
      <c r="D343">
        <f t="shared" si="67"/>
        <v>-725.74654049904279</v>
      </c>
      <c r="E343">
        <f t="shared" si="68"/>
        <v>29.169165961926041</v>
      </c>
      <c r="F343">
        <f t="shared" si="69"/>
        <v>36287.327024952137</v>
      </c>
      <c r="G343">
        <f t="shared" si="70"/>
        <v>-3644.3081664648398</v>
      </c>
      <c r="H343">
        <f t="shared" si="71"/>
        <v>17445.765850352029</v>
      </c>
      <c r="I343">
        <f t="shared" si="72"/>
        <v>17822.337897073758</v>
      </c>
      <c r="J343" s="46">
        <f t="shared" si="73"/>
        <v>726.33248673678577</v>
      </c>
      <c r="K343">
        <f t="shared" si="74"/>
        <v>22.69210539018643</v>
      </c>
      <c r="L343">
        <f t="shared" si="75"/>
        <v>2.3119881118477594E-2</v>
      </c>
      <c r="M343" s="46">
        <f t="shared" si="76"/>
        <v>22.692140723740387</v>
      </c>
      <c r="N343" s="8">
        <f t="shared" si="77"/>
        <v>1.2210729659853495E-6</v>
      </c>
      <c r="O343" s="5">
        <f>SUM($N$54:N343)*0.1+$O$30</f>
        <v>-5.9741002177359477E-3</v>
      </c>
      <c r="P343" s="5">
        <f>SUM($O$235:O343)</f>
        <v>-0.65191616520014894</v>
      </c>
      <c r="Q343" s="8">
        <f t="shared" si="78"/>
        <v>-5.8454313075943327E-6</v>
      </c>
      <c r="R343" s="5">
        <f>SUM($Q$54:Q343)*0.1+$O$8</f>
        <v>4.9915176867027747E-2</v>
      </c>
      <c r="S343" s="5">
        <f>SUM($R$235:R343)</f>
        <v>5.4437703985809502</v>
      </c>
      <c r="T343">
        <f t="shared" si="79"/>
        <v>5.0271410911950885E-2</v>
      </c>
      <c r="U343">
        <f t="shared" si="80"/>
        <v>5.4826663986527091</v>
      </c>
      <c r="X343" s="1"/>
    </row>
    <row r="344" spans="2:24" x14ac:dyDescent="0.25">
      <c r="B344">
        <f t="shared" si="65"/>
        <v>29.000000000000142</v>
      </c>
      <c r="C344">
        <f t="shared" si="66"/>
        <v>-1396.6998684018731</v>
      </c>
      <c r="D344">
        <f t="shared" si="67"/>
        <v>-725.74654049904279</v>
      </c>
      <c r="E344">
        <f t="shared" si="68"/>
        <v>29.169165961926041</v>
      </c>
      <c r="F344">
        <f t="shared" si="69"/>
        <v>36287.327024952137</v>
      </c>
      <c r="G344">
        <f t="shared" si="70"/>
        <v>-3641.3912498686468</v>
      </c>
      <c r="H344">
        <f t="shared" si="71"/>
        <v>17506.114728726949</v>
      </c>
      <c r="I344">
        <f t="shared" si="72"/>
        <v>17880.821657014829</v>
      </c>
      <c r="J344" s="46">
        <f t="shared" si="73"/>
        <v>726.33248673678577</v>
      </c>
      <c r="K344">
        <f t="shared" si="74"/>
        <v>22.766569226068199</v>
      </c>
      <c r="L344">
        <f t="shared" si="75"/>
        <v>2.3119881118477594E-2</v>
      </c>
      <c r="M344" s="46">
        <f t="shared" si="76"/>
        <v>22.766604444054991</v>
      </c>
      <c r="N344" s="8">
        <f t="shared" si="77"/>
        <v>1.2200956150487792E-6</v>
      </c>
      <c r="O344" s="5">
        <f>SUM($N$54:N344)*0.1+$O$30</f>
        <v>-5.9739782081744425E-3</v>
      </c>
      <c r="P344" s="5">
        <f>SUM($O$235:O344)</f>
        <v>-0.65789014340832341</v>
      </c>
      <c r="Q344" s="8">
        <f t="shared" si="78"/>
        <v>-5.8656519861278492E-6</v>
      </c>
      <c r="R344" s="5">
        <f>SUM($Q$54:Q344)*0.1+$O$8</f>
        <v>4.9914590301829133E-2</v>
      </c>
      <c r="S344" s="5">
        <f>SUM($R$235:R344)</f>
        <v>5.4936849888827792</v>
      </c>
      <c r="T344">
        <f t="shared" si="79"/>
        <v>5.027081400406401E-2</v>
      </c>
      <c r="U344">
        <f t="shared" si="80"/>
        <v>5.5329372125363765</v>
      </c>
      <c r="X344" s="1"/>
    </row>
    <row r="345" spans="2:24" x14ac:dyDescent="0.25">
      <c r="B345">
        <f t="shared" si="65"/>
        <v>29.100000000000144</v>
      </c>
      <c r="C345">
        <f t="shared" si="66"/>
        <v>-1396.6998684018731</v>
      </c>
      <c r="D345">
        <f t="shared" si="67"/>
        <v>-725.74654049904279</v>
      </c>
      <c r="E345">
        <f t="shared" si="68"/>
        <v>29.169165961926041</v>
      </c>
      <c r="F345">
        <f t="shared" si="69"/>
        <v>36287.327024952137</v>
      </c>
      <c r="G345">
        <f t="shared" si="70"/>
        <v>-3638.4743332724543</v>
      </c>
      <c r="H345">
        <f t="shared" si="71"/>
        <v>17566.463607101872</v>
      </c>
      <c r="I345">
        <f t="shared" si="72"/>
        <v>17939.318246062667</v>
      </c>
      <c r="J345" s="46">
        <f t="shared" si="73"/>
        <v>726.33248673678577</v>
      </c>
      <c r="K345">
        <f t="shared" si="74"/>
        <v>22.841049396476031</v>
      </c>
      <c r="L345">
        <f t="shared" si="75"/>
        <v>2.3119881118477594E-2</v>
      </c>
      <c r="M345" s="46">
        <f t="shared" si="76"/>
        <v>22.841084499624067</v>
      </c>
      <c r="N345" s="8">
        <f t="shared" si="77"/>
        <v>1.2191182641122091E-6</v>
      </c>
      <c r="O345" s="5">
        <f>SUM($N$54:N345)*0.1+$O$30</f>
        <v>-5.9738562963480317E-3</v>
      </c>
      <c r="P345" s="5">
        <f>SUM($O$235:O345)</f>
        <v>-0.66386399970467147</v>
      </c>
      <c r="Q345" s="8">
        <f t="shared" si="78"/>
        <v>-5.8858726646613665E-6</v>
      </c>
      <c r="R345" s="5">
        <f>SUM($Q$54:Q345)*0.1+$O$8</f>
        <v>4.9914001714562665E-2</v>
      </c>
      <c r="S345" s="5">
        <f>SUM($R$235:R345)</f>
        <v>5.5435989905973422</v>
      </c>
      <c r="T345">
        <f t="shared" si="79"/>
        <v>5.0270215100104577E-2</v>
      </c>
      <c r="U345">
        <f t="shared" si="80"/>
        <v>5.5832074275147399</v>
      </c>
      <c r="X345" s="1"/>
    </row>
    <row r="346" spans="2:24" x14ac:dyDescent="0.25">
      <c r="B346">
        <f t="shared" si="65"/>
        <v>29.200000000000145</v>
      </c>
      <c r="C346">
        <f t="shared" si="66"/>
        <v>-1396.6998684018731</v>
      </c>
      <c r="D346">
        <f t="shared" si="67"/>
        <v>-725.74654049904279</v>
      </c>
      <c r="E346">
        <f t="shared" si="68"/>
        <v>29.169165961926041</v>
      </c>
      <c r="F346">
        <f t="shared" si="69"/>
        <v>36287.327024952137</v>
      </c>
      <c r="G346">
        <f t="shared" si="70"/>
        <v>-3635.5574166762617</v>
      </c>
      <c r="H346">
        <f t="shared" si="71"/>
        <v>17626.812485476792</v>
      </c>
      <c r="I346">
        <f t="shared" si="72"/>
        <v>17997.827539125668</v>
      </c>
      <c r="J346" s="46">
        <f t="shared" si="73"/>
        <v>726.33248673678577</v>
      </c>
      <c r="K346">
        <f t="shared" si="74"/>
        <v>22.915545742138342</v>
      </c>
      <c r="L346">
        <f t="shared" si="75"/>
        <v>2.3119881118477594E-2</v>
      </c>
      <c r="M346" s="46">
        <f t="shared" si="76"/>
        <v>22.915580731169428</v>
      </c>
      <c r="N346" s="8">
        <f t="shared" si="77"/>
        <v>1.2181409131756387E-6</v>
      </c>
      <c r="O346" s="5">
        <f>SUM($N$54:N346)*0.1+$O$30</f>
        <v>-5.9737344822567142E-3</v>
      </c>
      <c r="P346" s="5">
        <f>SUM($O$235:O346)</f>
        <v>-0.66983773418692816</v>
      </c>
      <c r="Q346" s="8">
        <f t="shared" si="78"/>
        <v>-5.9060933431948821E-6</v>
      </c>
      <c r="R346" s="5">
        <f>SUM($Q$54:Q346)*0.1+$O$8</f>
        <v>4.9913411105228352E-2</v>
      </c>
      <c r="S346" s="5">
        <f>SUM($R$235:R346)</f>
        <v>5.5935124017025704</v>
      </c>
      <c r="T346">
        <f t="shared" si="79"/>
        <v>5.0269614200071561E-2</v>
      </c>
      <c r="U346">
        <f t="shared" si="80"/>
        <v>5.6334770415917319</v>
      </c>
      <c r="X346" s="1"/>
    </row>
    <row r="347" spans="2:24" x14ac:dyDescent="0.25">
      <c r="B347">
        <f t="shared" si="65"/>
        <v>29.300000000000146</v>
      </c>
      <c r="C347">
        <f t="shared" si="66"/>
        <v>-1396.6998684018731</v>
      </c>
      <c r="D347">
        <f t="shared" si="67"/>
        <v>-725.74654049904279</v>
      </c>
      <c r="E347">
        <f t="shared" si="68"/>
        <v>29.169165961926041</v>
      </c>
      <c r="F347">
        <f t="shared" si="69"/>
        <v>36287.327024952137</v>
      </c>
      <c r="G347">
        <f t="shared" si="70"/>
        <v>-3632.6405000800692</v>
      </c>
      <c r="H347">
        <f t="shared" si="71"/>
        <v>17687.161363851712</v>
      </c>
      <c r="I347">
        <f t="shared" si="72"/>
        <v>18056.349412706622</v>
      </c>
      <c r="J347" s="46">
        <f t="shared" si="73"/>
        <v>726.33248673678577</v>
      </c>
      <c r="K347">
        <f t="shared" si="74"/>
        <v>22.990058105813603</v>
      </c>
      <c r="L347">
        <f t="shared" si="75"/>
        <v>2.3119881118477594E-2</v>
      </c>
      <c r="M347" s="46">
        <f t="shared" si="76"/>
        <v>22.990092981442999</v>
      </c>
      <c r="N347" s="8">
        <f t="shared" si="77"/>
        <v>1.2171635622390686E-6</v>
      </c>
      <c r="O347" s="5">
        <f>SUM($N$54:N347)*0.1+$O$30</f>
        <v>-5.9736127659004903E-3</v>
      </c>
      <c r="P347" s="5">
        <f>SUM($O$235:O347)</f>
        <v>-0.67581134695282863</v>
      </c>
      <c r="Q347" s="8">
        <f t="shared" si="78"/>
        <v>-5.9263140217283978E-6</v>
      </c>
      <c r="R347" s="5">
        <f>SUM($Q$54:Q347)*0.1+$O$8</f>
        <v>4.9912818473826177E-2</v>
      </c>
      <c r="S347" s="5">
        <f>SUM($R$235:R347)</f>
        <v>5.6434252201763968</v>
      </c>
      <c r="T347">
        <f t="shared" si="79"/>
        <v>5.0269011303963926E-2</v>
      </c>
      <c r="U347">
        <f t="shared" si="80"/>
        <v>5.6837460527712889</v>
      </c>
      <c r="X347" s="1"/>
    </row>
    <row r="348" spans="2:24" x14ac:dyDescent="0.25">
      <c r="B348">
        <f t="shared" si="65"/>
        <v>29.400000000000148</v>
      </c>
      <c r="C348">
        <f t="shared" si="66"/>
        <v>-1396.6998684018731</v>
      </c>
      <c r="D348">
        <f t="shared" si="67"/>
        <v>-725.74654049904279</v>
      </c>
      <c r="E348">
        <f t="shared" si="68"/>
        <v>29.169165961926041</v>
      </c>
      <c r="F348">
        <f t="shared" si="69"/>
        <v>36287.327024952137</v>
      </c>
      <c r="G348">
        <f t="shared" si="70"/>
        <v>-3629.7235834838762</v>
      </c>
      <c r="H348">
        <f t="shared" si="71"/>
        <v>17747.510242226635</v>
      </c>
      <c r="I348">
        <f t="shared" si="72"/>
        <v>18114.88374487781</v>
      </c>
      <c r="J348" s="46">
        <f t="shared" si="73"/>
        <v>726.33248673678577</v>
      </c>
      <c r="K348">
        <f t="shared" si="74"/>
        <v>23.064586332258624</v>
      </c>
      <c r="L348">
        <f t="shared" si="75"/>
        <v>2.3119881118477594E-2</v>
      </c>
      <c r="M348" s="46">
        <f t="shared" si="76"/>
        <v>23.064621095195129</v>
      </c>
      <c r="N348" s="8">
        <f t="shared" si="77"/>
        <v>1.2161862113024983E-6</v>
      </c>
      <c r="O348" s="5">
        <f>SUM($N$54:N348)*0.1+$O$30</f>
        <v>-5.9734911472793598E-3</v>
      </c>
      <c r="P348" s="5">
        <f>SUM($O$235:O348)</f>
        <v>-0.68178483810010804</v>
      </c>
      <c r="Q348" s="8">
        <f t="shared" si="78"/>
        <v>-5.9465347002619151E-6</v>
      </c>
      <c r="R348" s="5">
        <f>SUM($Q$54:Q348)*0.1+$O$8</f>
        <v>4.991222382035615E-2</v>
      </c>
      <c r="S348" s="5">
        <f>SUM($R$235:R348)</f>
        <v>5.6933374439967528</v>
      </c>
      <c r="T348">
        <f t="shared" si="79"/>
        <v>5.0268406411780681E-2</v>
      </c>
      <c r="U348">
        <f t="shared" si="80"/>
        <v>5.7340144590573425</v>
      </c>
      <c r="X348" s="1"/>
    </row>
    <row r="349" spans="2:24" x14ac:dyDescent="0.25">
      <c r="B349">
        <f t="shared" si="65"/>
        <v>29.500000000000149</v>
      </c>
      <c r="C349">
        <f t="shared" si="66"/>
        <v>-1396.6998684018731</v>
      </c>
      <c r="D349">
        <f t="shared" si="67"/>
        <v>-725.74654049904279</v>
      </c>
      <c r="E349">
        <f t="shared" si="68"/>
        <v>29.169165961926041</v>
      </c>
      <c r="F349">
        <f t="shared" si="69"/>
        <v>36287.327024952137</v>
      </c>
      <c r="G349">
        <f t="shared" si="70"/>
        <v>-3626.8066668876836</v>
      </c>
      <c r="H349">
        <f t="shared" si="71"/>
        <v>17807.859120601555</v>
      </c>
      <c r="I349">
        <f t="shared" si="72"/>
        <v>18173.430415256578</v>
      </c>
      <c r="J349" s="46">
        <f t="shared" si="73"/>
        <v>726.33248673678577</v>
      </c>
      <c r="K349">
        <f t="shared" si="74"/>
        <v>23.139130268197448</v>
      </c>
      <c r="L349">
        <f t="shared" si="75"/>
        <v>2.3119881118477594E-2</v>
      </c>
      <c r="M349" s="46">
        <f t="shared" si="76"/>
        <v>23.139164919143475</v>
      </c>
      <c r="N349" s="8">
        <f t="shared" si="77"/>
        <v>1.2152088603659282E-6</v>
      </c>
      <c r="O349" s="5">
        <f>SUM($N$54:N349)*0.1+$O$30</f>
        <v>-5.9733696263933227E-3</v>
      </c>
      <c r="P349" s="5">
        <f>SUM($O$235:O349)</f>
        <v>-0.68775820772650131</v>
      </c>
      <c r="Q349" s="8">
        <f t="shared" si="78"/>
        <v>-5.9667553787954316E-6</v>
      </c>
      <c r="R349" s="5">
        <f>SUM($Q$54:Q349)*0.1+$O$8</f>
        <v>4.9911627144818269E-2</v>
      </c>
      <c r="S349" s="5">
        <f>SUM($R$235:R349)</f>
        <v>5.7432490711415713</v>
      </c>
      <c r="T349">
        <f t="shared" si="79"/>
        <v>5.0267799523520798E-2</v>
      </c>
      <c r="U349">
        <f t="shared" si="80"/>
        <v>5.7842822584538256</v>
      </c>
      <c r="X349" s="1"/>
    </row>
    <row r="350" spans="2:24" x14ac:dyDescent="0.25">
      <c r="B350">
        <f t="shared" si="65"/>
        <v>29.600000000000151</v>
      </c>
      <c r="C350">
        <f t="shared" si="66"/>
        <v>-1396.6998684018731</v>
      </c>
      <c r="D350">
        <f t="shared" si="67"/>
        <v>-725.74654049904279</v>
      </c>
      <c r="E350">
        <f t="shared" si="68"/>
        <v>29.169165961926041</v>
      </c>
      <c r="F350">
        <f t="shared" si="69"/>
        <v>36287.327024952137</v>
      </c>
      <c r="G350">
        <f t="shared" si="70"/>
        <v>-3623.8897502914911</v>
      </c>
      <c r="H350">
        <f t="shared" si="71"/>
        <v>17868.207998976475</v>
      </c>
      <c r="I350">
        <f t="shared" si="72"/>
        <v>18231.989304981358</v>
      </c>
      <c r="J350" s="46">
        <f t="shared" si="73"/>
        <v>726.33248673678577</v>
      </c>
      <c r="K350">
        <f t="shared" si="74"/>
        <v>23.213689762290823</v>
      </c>
      <c r="L350">
        <f t="shared" si="75"/>
        <v>2.3119881118477594E-2</v>
      </c>
      <c r="M350" s="46">
        <f t="shared" si="76"/>
        <v>23.213724301942474</v>
      </c>
      <c r="N350" s="8">
        <f t="shared" si="77"/>
        <v>1.214231509429358E-6</v>
      </c>
      <c r="O350" s="5">
        <f>SUM($N$54:N350)*0.1+$O$30</f>
        <v>-5.97324820324238E-3</v>
      </c>
      <c r="P350" s="5">
        <f>SUM($O$235:O350)</f>
        <v>-0.69373145592974372</v>
      </c>
      <c r="Q350" s="8">
        <f t="shared" si="78"/>
        <v>-5.9869760573289472E-6</v>
      </c>
      <c r="R350" s="5">
        <f>SUM($Q$54:Q350)*0.1+$O$8</f>
        <v>4.9911028447212534E-2</v>
      </c>
      <c r="S350" s="5">
        <f>SUM($R$235:R350)</f>
        <v>5.7931600995887838</v>
      </c>
      <c r="T350">
        <f t="shared" si="79"/>
        <v>5.02671906391833E-2</v>
      </c>
      <c r="U350">
        <f t="shared" si="80"/>
        <v>5.8345494489646699</v>
      </c>
      <c r="X350" s="1"/>
    </row>
    <row r="351" spans="2:24" x14ac:dyDescent="0.25">
      <c r="B351">
        <f t="shared" si="65"/>
        <v>29.700000000000152</v>
      </c>
      <c r="C351">
        <f t="shared" si="66"/>
        <v>-1396.6998684018731</v>
      </c>
      <c r="D351">
        <f t="shared" si="67"/>
        <v>-725.74654049904279</v>
      </c>
      <c r="E351">
        <f t="shared" si="68"/>
        <v>29.169165961926041</v>
      </c>
      <c r="F351">
        <f t="shared" si="69"/>
        <v>36287.327024952137</v>
      </c>
      <c r="G351">
        <f t="shared" si="70"/>
        <v>-3620.972833695298</v>
      </c>
      <c r="H351">
        <f t="shared" si="71"/>
        <v>17928.556877351399</v>
      </c>
      <c r="I351">
        <f t="shared" si="72"/>
        <v>18290.560296688112</v>
      </c>
      <c r="J351" s="46">
        <f t="shared" si="73"/>
        <v>726.33248673678577</v>
      </c>
      <c r="K351">
        <f t="shared" si="74"/>
        <v>23.288264665106215</v>
      </c>
      <c r="L351">
        <f t="shared" si="75"/>
        <v>2.3119881118477594E-2</v>
      </c>
      <c r="M351" s="46">
        <f t="shared" si="76"/>
        <v>23.288299094153345</v>
      </c>
      <c r="N351" s="8">
        <f t="shared" si="77"/>
        <v>1.2132541584927877E-6</v>
      </c>
      <c r="O351" s="5">
        <f>SUM($N$54:N351)*0.1+$O$30</f>
        <v>-5.9731268778265307E-3</v>
      </c>
      <c r="P351" s="5">
        <f>SUM($O$235:O351)</f>
        <v>-0.69970458280757031</v>
      </c>
      <c r="Q351" s="8">
        <f t="shared" si="78"/>
        <v>-6.0071967358624646E-6</v>
      </c>
      <c r="R351" s="5">
        <f>SUM($Q$54:Q351)*0.1+$O$8</f>
        <v>4.9910427727538953E-2</v>
      </c>
      <c r="S351" s="5">
        <f>SUM($R$235:R351)</f>
        <v>5.843070527316323</v>
      </c>
      <c r="T351">
        <f t="shared" si="79"/>
        <v>5.026657975876718E-2</v>
      </c>
      <c r="U351">
        <f t="shared" si="80"/>
        <v>5.8848160285938054</v>
      </c>
      <c r="X351" s="1"/>
    </row>
    <row r="352" spans="2:24" x14ac:dyDescent="0.25">
      <c r="B352">
        <f t="shared" si="65"/>
        <v>29.800000000000153</v>
      </c>
      <c r="C352">
        <f t="shared" si="66"/>
        <v>-1396.6998684018731</v>
      </c>
      <c r="D352">
        <f t="shared" si="67"/>
        <v>-725.74654049904279</v>
      </c>
      <c r="E352">
        <f t="shared" si="68"/>
        <v>29.169165961926041</v>
      </c>
      <c r="F352">
        <f t="shared" si="69"/>
        <v>36287.327024952137</v>
      </c>
      <c r="G352">
        <f t="shared" si="70"/>
        <v>-3618.0559170991055</v>
      </c>
      <c r="H352">
        <f t="shared" si="71"/>
        <v>17988.905755726322</v>
      </c>
      <c r="I352">
        <f t="shared" si="72"/>
        <v>18349.143274487218</v>
      </c>
      <c r="J352" s="46">
        <f t="shared" si="73"/>
        <v>726.33248673678577</v>
      </c>
      <c r="K352">
        <f t="shared" si="74"/>
        <v>23.362854829088381</v>
      </c>
      <c r="L352">
        <f t="shared" si="75"/>
        <v>2.3119881118477594E-2</v>
      </c>
      <c r="M352" s="46">
        <f t="shared" si="76"/>
        <v>23.362889148214677</v>
      </c>
      <c r="N352" s="8">
        <f t="shared" si="77"/>
        <v>1.2122768075562176E-6</v>
      </c>
      <c r="O352" s="5">
        <f>SUM($N$54:N352)*0.1+$O$30</f>
        <v>-5.9730056501457749E-3</v>
      </c>
      <c r="P352" s="5">
        <f>SUM($O$235:O352)</f>
        <v>-0.70567758845771611</v>
      </c>
      <c r="Q352" s="8">
        <f t="shared" si="78"/>
        <v>-6.0274174143959819E-6</v>
      </c>
      <c r="R352" s="5">
        <f>SUM($Q$54:Q352)*0.1+$O$8</f>
        <v>4.9909824985797512E-2</v>
      </c>
      <c r="S352" s="5">
        <f>SUM($R$235:R352)</f>
        <v>5.8929803523021205</v>
      </c>
      <c r="T352">
        <f t="shared" si="79"/>
        <v>5.0265966882271459E-2</v>
      </c>
      <c r="U352">
        <f t="shared" si="80"/>
        <v>5.935081995345163</v>
      </c>
      <c r="X352" s="1"/>
    </row>
    <row r="353" spans="2:24" x14ac:dyDescent="0.25">
      <c r="B353">
        <f t="shared" si="65"/>
        <v>29.900000000000155</v>
      </c>
      <c r="C353">
        <f t="shared" si="66"/>
        <v>-1396.6998684018731</v>
      </c>
      <c r="D353">
        <f t="shared" si="67"/>
        <v>-725.74654049904279</v>
      </c>
      <c r="E353">
        <f t="shared" si="68"/>
        <v>29.169165961926041</v>
      </c>
      <c r="F353">
        <f t="shared" si="69"/>
        <v>36287.327024952137</v>
      </c>
      <c r="G353">
        <f t="shared" si="70"/>
        <v>-3615.1390005029129</v>
      </c>
      <c r="H353">
        <f t="shared" si="71"/>
        <v>18049.254634101242</v>
      </c>
      <c r="I353">
        <f t="shared" si="72"/>
        <v>18407.738123940766</v>
      </c>
      <c r="J353" s="46">
        <f t="shared" si="73"/>
        <v>726.33248673678577</v>
      </c>
      <c r="K353">
        <f t="shared" si="74"/>
        <v>23.437460108530441</v>
      </c>
      <c r="L353">
        <f t="shared" si="75"/>
        <v>2.3119881118477594E-2</v>
      </c>
      <c r="M353" s="46">
        <f t="shared" si="76"/>
        <v>23.437494318413489</v>
      </c>
      <c r="N353" s="8">
        <f t="shared" si="77"/>
        <v>1.2112994566196473E-6</v>
      </c>
      <c r="O353" s="5">
        <f>SUM($N$54:N353)*0.1+$O$30</f>
        <v>-5.9728845202001134E-3</v>
      </c>
      <c r="P353" s="5">
        <f>SUM($O$235:O353)</f>
        <v>-0.71165047297791617</v>
      </c>
      <c r="Q353" s="8">
        <f t="shared" si="78"/>
        <v>-6.0476380929294976E-6</v>
      </c>
      <c r="R353" s="5">
        <f>SUM($Q$54:Q353)*0.1+$O$8</f>
        <v>4.9909220221988217E-2</v>
      </c>
      <c r="S353" s="5">
        <f>SUM($R$235:R353)</f>
        <v>5.9428895725241091</v>
      </c>
      <c r="T353">
        <f t="shared" si="79"/>
        <v>5.0265352009695147E-2</v>
      </c>
      <c r="U353">
        <f t="shared" si="80"/>
        <v>5.9853473472226719</v>
      </c>
      <c r="X353" s="1"/>
    </row>
    <row r="354" spans="2:24" x14ac:dyDescent="0.25">
      <c r="B354">
        <f t="shared" si="65"/>
        <v>30.000000000000156</v>
      </c>
      <c r="C354">
        <f t="shared" si="66"/>
        <v>-1396.6998684018731</v>
      </c>
      <c r="D354">
        <f t="shared" si="67"/>
        <v>-725.74654049904279</v>
      </c>
      <c r="E354">
        <f t="shared" si="68"/>
        <v>29.169165961926041</v>
      </c>
      <c r="F354">
        <f t="shared" si="69"/>
        <v>36287.327024952137</v>
      </c>
      <c r="G354">
        <f t="shared" si="70"/>
        <v>-3612.2220839067204</v>
      </c>
      <c r="H354">
        <f t="shared" si="71"/>
        <v>18109.603512476162</v>
      </c>
      <c r="I354">
        <f t="shared" si="72"/>
        <v>18466.344732040296</v>
      </c>
      <c r="J354" s="46">
        <f t="shared" si="73"/>
        <v>726.33248673678577</v>
      </c>
      <c r="K354">
        <f t="shared" si="74"/>
        <v>23.512080359545557</v>
      </c>
      <c r="L354">
        <f t="shared" si="75"/>
        <v>2.3119881118477594E-2</v>
      </c>
      <c r="M354" s="46">
        <f t="shared" si="76"/>
        <v>23.512114460856914</v>
      </c>
      <c r="N354" s="8">
        <f t="shared" si="77"/>
        <v>1.2103221056830771E-6</v>
      </c>
      <c r="O354" s="5">
        <f>SUM($N$54:N354)*0.1+$O$30</f>
        <v>-5.9727634879895453E-3</v>
      </c>
      <c r="P354" s="5">
        <f>SUM($O$235:O354)</f>
        <v>-0.71762323646590576</v>
      </c>
      <c r="Q354" s="8">
        <f t="shared" si="78"/>
        <v>-6.0678587714630132E-6</v>
      </c>
      <c r="R354" s="5">
        <f>SUM($Q$54:Q354)*0.1+$O$8</f>
        <v>4.9908613436111075E-2</v>
      </c>
      <c r="S354" s="5">
        <f>SUM($R$235:R354)</f>
        <v>5.9927981859602202</v>
      </c>
      <c r="T354">
        <f t="shared" si="79"/>
        <v>5.0264735141037277E-2</v>
      </c>
      <c r="U354">
        <f t="shared" si="80"/>
        <v>6.0356120822302612</v>
      </c>
      <c r="X354" s="1"/>
    </row>
    <row r="355" spans="2:24" x14ac:dyDescent="0.25">
      <c r="B355">
        <f t="shared" si="65"/>
        <v>30.100000000000158</v>
      </c>
      <c r="C355">
        <f t="shared" si="66"/>
        <v>-1396.6998684018731</v>
      </c>
      <c r="D355">
        <f t="shared" si="67"/>
        <v>-725.74654049904279</v>
      </c>
      <c r="E355">
        <f t="shared" si="68"/>
        <v>29.169165961926041</v>
      </c>
      <c r="F355">
        <f t="shared" si="69"/>
        <v>36287.327024952137</v>
      </c>
      <c r="G355">
        <f t="shared" si="70"/>
        <v>-3609.3051673105274</v>
      </c>
      <c r="H355">
        <f t="shared" si="71"/>
        <v>18169.952390851082</v>
      </c>
      <c r="I355">
        <f t="shared" si="72"/>
        <v>18524.96298718487</v>
      </c>
      <c r="J355" s="46">
        <f t="shared" si="73"/>
        <v>726.33248673678577</v>
      </c>
      <c r="K355">
        <f t="shared" si="74"/>
        <v>23.586715440039004</v>
      </c>
      <c r="L355">
        <f t="shared" si="75"/>
        <v>2.3119881118477594E-2</v>
      </c>
      <c r="M355" s="46">
        <f t="shared" si="76"/>
        <v>23.586749433444261</v>
      </c>
      <c r="N355" s="8">
        <f t="shared" si="77"/>
        <v>1.2093447547465068E-6</v>
      </c>
      <c r="O355" s="5">
        <f>SUM($N$54:N355)*0.1+$O$30</f>
        <v>-5.9726425535140707E-3</v>
      </c>
      <c r="P355" s="5">
        <f>SUM($O$235:O355)</f>
        <v>-0.7235958790194198</v>
      </c>
      <c r="Q355" s="8">
        <f t="shared" si="78"/>
        <v>-6.0880794499965297E-6</v>
      </c>
      <c r="R355" s="5">
        <f>SUM($Q$54:Q355)*0.1+$O$8</f>
        <v>4.9908004628166074E-2</v>
      </c>
      <c r="S355" s="5">
        <f>SUM($R$235:R355)</f>
        <v>6.0427061905883859</v>
      </c>
      <c r="T355">
        <f t="shared" si="79"/>
        <v>5.0264116276296879E-2</v>
      </c>
      <c r="U355">
        <f t="shared" si="80"/>
        <v>6.0858761983718574</v>
      </c>
      <c r="X355" s="1"/>
    </row>
    <row r="356" spans="2:24" x14ac:dyDescent="0.25">
      <c r="B356">
        <f t="shared" si="65"/>
        <v>30.200000000000159</v>
      </c>
      <c r="C356">
        <f t="shared" si="66"/>
        <v>-1396.6998684018731</v>
      </c>
      <c r="D356">
        <f t="shared" si="67"/>
        <v>-725.74654049904279</v>
      </c>
      <c r="E356">
        <f t="shared" si="68"/>
        <v>29.169165961926041</v>
      </c>
      <c r="F356">
        <f t="shared" si="69"/>
        <v>36287.327024952137</v>
      </c>
      <c r="G356">
        <f t="shared" si="70"/>
        <v>-3606.3882507143348</v>
      </c>
      <c r="H356">
        <f t="shared" si="71"/>
        <v>18230.301269226005</v>
      </c>
      <c r="I356">
        <f t="shared" si="72"/>
        <v>18583.592779159626</v>
      </c>
      <c r="J356" s="46">
        <f t="shared" si="73"/>
        <v>726.33248673678577</v>
      </c>
      <c r="K356">
        <f t="shared" si="74"/>
        <v>23.661365209680863</v>
      </c>
      <c r="L356">
        <f t="shared" si="75"/>
        <v>2.3119881118477594E-2</v>
      </c>
      <c r="M356" s="46">
        <f t="shared" si="76"/>
        <v>23.66139909583972</v>
      </c>
      <c r="N356" s="8">
        <f t="shared" si="77"/>
        <v>1.2083674038099367E-6</v>
      </c>
      <c r="O356" s="5">
        <f>SUM($N$54:N356)*0.1+$O$30</f>
        <v>-5.9725217167736896E-3</v>
      </c>
      <c r="P356" s="5">
        <f>SUM($O$235:O356)</f>
        <v>-0.72956840073619345</v>
      </c>
      <c r="Q356" s="8">
        <f t="shared" si="78"/>
        <v>-6.108300128530047E-6</v>
      </c>
      <c r="R356" s="5">
        <f>SUM($Q$54:Q356)*0.1+$O$8</f>
        <v>4.9907393798153218E-2</v>
      </c>
      <c r="S356" s="5">
        <f>SUM($R$235:R356)</f>
        <v>6.0926135843865392</v>
      </c>
      <c r="T356">
        <f t="shared" si="79"/>
        <v>5.0263495415473002E-2</v>
      </c>
      <c r="U356">
        <f t="shared" si="80"/>
        <v>6.1361396936513888</v>
      </c>
      <c r="X356" s="1"/>
    </row>
    <row r="357" spans="2:24" x14ac:dyDescent="0.25">
      <c r="B357">
        <f t="shared" si="65"/>
        <v>30.300000000000161</v>
      </c>
      <c r="C357">
        <f t="shared" si="66"/>
        <v>-1396.6998684018731</v>
      </c>
      <c r="D357">
        <f t="shared" si="67"/>
        <v>-725.74654049904279</v>
      </c>
      <c r="E357">
        <f t="shared" si="68"/>
        <v>29.169165961926041</v>
      </c>
      <c r="F357">
        <f t="shared" si="69"/>
        <v>36287.327024952137</v>
      </c>
      <c r="G357">
        <f t="shared" si="70"/>
        <v>-3603.4713341181423</v>
      </c>
      <c r="H357">
        <f t="shared" si="71"/>
        <v>18290.650147600925</v>
      </c>
      <c r="I357">
        <f t="shared" si="72"/>
        <v>18642.233999114615</v>
      </c>
      <c r="J357" s="46">
        <f t="shared" si="73"/>
        <v>726.33248673678577</v>
      </c>
      <c r="K357">
        <f t="shared" si="74"/>
        <v>23.736029529879065</v>
      </c>
      <c r="L357">
        <f t="shared" si="75"/>
        <v>2.3119881118477594E-2</v>
      </c>
      <c r="M357" s="46">
        <f t="shared" si="76"/>
        <v>23.736063309445392</v>
      </c>
      <c r="N357" s="8">
        <f t="shared" si="77"/>
        <v>1.2073900528733666E-6</v>
      </c>
      <c r="O357" s="5">
        <f>SUM($N$54:N357)*0.1+$O$30</f>
        <v>-5.9724009777684019E-3</v>
      </c>
      <c r="P357" s="5">
        <f>SUM($O$235:O357)</f>
        <v>-0.73554080171396186</v>
      </c>
      <c r="Q357" s="8">
        <f t="shared" si="78"/>
        <v>-6.1285208070635627E-6</v>
      </c>
      <c r="R357" s="5">
        <f>SUM($Q$54:Q357)*0.1+$O$8</f>
        <v>4.990678094607251E-2</v>
      </c>
      <c r="S357" s="5">
        <f>SUM($R$235:R357)</f>
        <v>6.1425203653326115</v>
      </c>
      <c r="T357">
        <f t="shared" si="79"/>
        <v>5.0262872558564688E-2</v>
      </c>
      <c r="U357">
        <f t="shared" si="80"/>
        <v>6.1864025660727817</v>
      </c>
      <c r="X357" s="1"/>
    </row>
    <row r="358" spans="2:24" x14ac:dyDescent="0.25">
      <c r="B358">
        <f t="shared" si="65"/>
        <v>30.400000000000162</v>
      </c>
      <c r="C358">
        <f t="shared" si="66"/>
        <v>-1396.6998684018731</v>
      </c>
      <c r="D358">
        <f t="shared" si="67"/>
        <v>-725.74654049904279</v>
      </c>
      <c r="E358">
        <f t="shared" si="68"/>
        <v>29.169165961926041</v>
      </c>
      <c r="F358">
        <f t="shared" si="69"/>
        <v>36287.327024952137</v>
      </c>
      <c r="G358">
        <f t="shared" si="70"/>
        <v>-3600.5544175219493</v>
      </c>
      <c r="H358">
        <f t="shared" si="71"/>
        <v>18350.999025975845</v>
      </c>
      <c r="I358">
        <f t="shared" si="72"/>
        <v>18700.886539544143</v>
      </c>
      <c r="J358" s="46">
        <f t="shared" si="73"/>
        <v>726.33248673678577</v>
      </c>
      <c r="K358">
        <f t="shared" si="74"/>
        <v>23.810708263753117</v>
      </c>
      <c r="L358">
        <f t="shared" si="75"/>
        <v>2.3119881118477594E-2</v>
      </c>
      <c r="M358" s="46">
        <f t="shared" si="76"/>
        <v>23.810741937375024</v>
      </c>
      <c r="N358" s="8">
        <f t="shared" si="77"/>
        <v>1.2064127019367962E-6</v>
      </c>
      <c r="O358" s="5">
        <f>SUM($N$54:N358)*0.1+$O$30</f>
        <v>-5.9722803364982086E-3</v>
      </c>
      <c r="P358" s="5">
        <f>SUM($O$235:O358)</f>
        <v>-0.74151308205046007</v>
      </c>
      <c r="Q358" s="8">
        <f t="shared" si="78"/>
        <v>-6.1487414855970783E-6</v>
      </c>
      <c r="R358" s="5">
        <f>SUM($Q$54:Q358)*0.1+$O$8</f>
        <v>4.9906166071923955E-2</v>
      </c>
      <c r="S358" s="5">
        <f>SUM($R$235:R358)</f>
        <v>6.1924265314045357</v>
      </c>
      <c r="T358">
        <f t="shared" si="79"/>
        <v>5.0262247705570993E-2</v>
      </c>
      <c r="U358">
        <f t="shared" si="80"/>
        <v>6.2366648136399618</v>
      </c>
      <c r="X358" s="1"/>
    </row>
    <row r="359" spans="2:24" x14ac:dyDescent="0.25">
      <c r="B359">
        <f t="shared" si="65"/>
        <v>30.500000000000163</v>
      </c>
      <c r="C359">
        <f t="shared" si="66"/>
        <v>-1396.6998684018731</v>
      </c>
      <c r="D359">
        <f t="shared" si="67"/>
        <v>-725.74654049904279</v>
      </c>
      <c r="E359">
        <f t="shared" si="68"/>
        <v>29.169165961926041</v>
      </c>
      <c r="F359">
        <f t="shared" si="69"/>
        <v>36287.327024952137</v>
      </c>
      <c r="G359">
        <f t="shared" si="70"/>
        <v>-3597.6375009257567</v>
      </c>
      <c r="H359">
        <f t="shared" si="71"/>
        <v>18411.347904350769</v>
      </c>
      <c r="I359">
        <f t="shared" si="72"/>
        <v>18759.550294266352</v>
      </c>
      <c r="J359" s="46">
        <f t="shared" si="73"/>
        <v>726.33248673678577</v>
      </c>
      <c r="K359">
        <f t="shared" si="74"/>
        <v>23.88540127610808</v>
      </c>
      <c r="L359">
        <f t="shared" si="75"/>
        <v>2.3119881118477594E-2</v>
      </c>
      <c r="M359" s="46">
        <f t="shared" si="76"/>
        <v>23.88543484442798</v>
      </c>
      <c r="N359" s="8">
        <f t="shared" si="77"/>
        <v>1.2054353510002261E-6</v>
      </c>
      <c r="O359" s="5">
        <f>SUM($N$54:N359)*0.1+$O$30</f>
        <v>-5.9721597929631087E-3</v>
      </c>
      <c r="P359" s="5">
        <f>SUM($O$235:O359)</f>
        <v>-0.74748524184342313</v>
      </c>
      <c r="Q359" s="8">
        <f t="shared" si="78"/>
        <v>-6.1689621641305957E-6</v>
      </c>
      <c r="R359" s="5">
        <f>SUM($Q$54:Q359)*0.1+$O$8</f>
        <v>4.9905549175707539E-2</v>
      </c>
      <c r="S359" s="5">
        <f>SUM($R$235:R359)</f>
        <v>6.2423320805802431</v>
      </c>
      <c r="T359">
        <f t="shared" si="79"/>
        <v>5.0261620856490975E-2</v>
      </c>
      <c r="U359">
        <f t="shared" si="80"/>
        <v>6.2869264343568538</v>
      </c>
      <c r="X359" s="1"/>
    </row>
    <row r="360" spans="2:24" x14ac:dyDescent="0.25">
      <c r="B360">
        <f t="shared" si="65"/>
        <v>30.600000000000165</v>
      </c>
      <c r="C360">
        <f t="shared" si="66"/>
        <v>-1396.6998684018731</v>
      </c>
      <c r="D360">
        <f t="shared" si="67"/>
        <v>-725.74654049904279</v>
      </c>
      <c r="E360">
        <f t="shared" si="68"/>
        <v>29.169165961926041</v>
      </c>
      <c r="F360">
        <f t="shared" si="69"/>
        <v>36287.327024952137</v>
      </c>
      <c r="G360">
        <f t="shared" si="70"/>
        <v>-3594.7205843295642</v>
      </c>
      <c r="H360">
        <f t="shared" si="71"/>
        <v>18471.696782725689</v>
      </c>
      <c r="I360">
        <f t="shared" si="72"/>
        <v>18818.225158403257</v>
      </c>
      <c r="J360" s="46">
        <f t="shared" si="73"/>
        <v>726.33248673678577</v>
      </c>
      <c r="K360">
        <f t="shared" si="74"/>
        <v>23.96010843340915</v>
      </c>
      <c r="L360">
        <f t="shared" si="75"/>
        <v>2.3119881118477594E-2</v>
      </c>
      <c r="M360" s="46">
        <f t="shared" si="76"/>
        <v>23.960141897063821</v>
      </c>
      <c r="N360" s="8">
        <f t="shared" si="77"/>
        <v>1.2044580000636558E-6</v>
      </c>
      <c r="O360" s="5">
        <f>SUM($N$54:N360)*0.1+$O$30</f>
        <v>-5.9720393471631023E-3</v>
      </c>
      <c r="P360" s="5">
        <f>SUM($O$235:O360)</f>
        <v>-0.75345728119058619</v>
      </c>
      <c r="Q360" s="8">
        <f t="shared" si="78"/>
        <v>-6.1891828426641121E-6</v>
      </c>
      <c r="R360" s="5">
        <f>SUM($Q$54:Q360)*0.1+$O$8</f>
        <v>4.9904930257423277E-2</v>
      </c>
      <c r="S360" s="5">
        <f>SUM($R$235:R360)</f>
        <v>6.2922370108376668</v>
      </c>
      <c r="T360">
        <f t="shared" si="79"/>
        <v>5.026099201132371E-2</v>
      </c>
      <c r="U360">
        <f t="shared" si="80"/>
        <v>6.3371874262273833</v>
      </c>
      <c r="X360" s="1"/>
    </row>
    <row r="361" spans="2:24" x14ac:dyDescent="0.25">
      <c r="B361">
        <f t="shared" si="65"/>
        <v>30.700000000000166</v>
      </c>
      <c r="C361">
        <f t="shared" si="66"/>
        <v>-1396.6998684018731</v>
      </c>
      <c r="D361">
        <f t="shared" si="67"/>
        <v>-725.74654049904279</v>
      </c>
      <c r="E361">
        <f t="shared" si="68"/>
        <v>29.169165961926041</v>
      </c>
      <c r="F361">
        <f t="shared" si="69"/>
        <v>36287.327024952137</v>
      </c>
      <c r="G361">
        <f t="shared" si="70"/>
        <v>-3591.8036677333716</v>
      </c>
      <c r="H361">
        <f t="shared" si="71"/>
        <v>18532.045661100608</v>
      </c>
      <c r="I361">
        <f t="shared" si="72"/>
        <v>18876.911028361097</v>
      </c>
      <c r="J361" s="46">
        <f t="shared" si="73"/>
        <v>726.33248673678577</v>
      </c>
      <c r="K361">
        <f t="shared" si="74"/>
        <v>24.034829603756659</v>
      </c>
      <c r="L361">
        <f t="shared" si="75"/>
        <v>2.3119881118477594E-2</v>
      </c>
      <c r="M361" s="46">
        <f t="shared" si="76"/>
        <v>24.034862963377311</v>
      </c>
      <c r="N361" s="8">
        <f t="shared" si="77"/>
        <v>1.2034806491270856E-6</v>
      </c>
      <c r="O361" s="5">
        <f>SUM($N$54:N361)*0.1+$O$30</f>
        <v>-5.9719189990981893E-3</v>
      </c>
      <c r="P361" s="5">
        <f>SUM($O$235:O361)</f>
        <v>-0.75942920018968441</v>
      </c>
      <c r="Q361" s="8">
        <f t="shared" si="78"/>
        <v>-6.2094035211976278E-6</v>
      </c>
      <c r="R361" s="5">
        <f>SUM($Q$54:Q361)*0.1+$O$8</f>
        <v>4.9904309317071155E-2</v>
      </c>
      <c r="S361" s="5">
        <f>SUM($R$235:R361)</f>
        <v>6.3421413201547381</v>
      </c>
      <c r="T361">
        <f t="shared" si="79"/>
        <v>5.0260361170068261E-2</v>
      </c>
      <c r="U361">
        <f t="shared" si="80"/>
        <v>6.3874477872554722</v>
      </c>
      <c r="X361" s="1"/>
    </row>
    <row r="362" spans="2:24" x14ac:dyDescent="0.25">
      <c r="B362">
        <f t="shared" si="65"/>
        <v>30.800000000000168</v>
      </c>
      <c r="C362">
        <f t="shared" si="66"/>
        <v>-1396.6998684018731</v>
      </c>
      <c r="D362">
        <f t="shared" si="67"/>
        <v>-725.74654049904279</v>
      </c>
      <c r="E362">
        <f t="shared" si="68"/>
        <v>29.169165961926041</v>
      </c>
      <c r="F362">
        <f t="shared" si="69"/>
        <v>36287.327024952137</v>
      </c>
      <c r="G362">
        <f t="shared" si="70"/>
        <v>-3588.8867511371786</v>
      </c>
      <c r="H362">
        <f t="shared" si="71"/>
        <v>18592.394539475528</v>
      </c>
      <c r="I362">
        <f t="shared" si="72"/>
        <v>18935.607801811046</v>
      </c>
      <c r="J362" s="46">
        <f t="shared" si="73"/>
        <v>726.33248673678577</v>
      </c>
      <c r="K362">
        <f t="shared" si="74"/>
        <v>24.109564656861494</v>
      </c>
      <c r="L362">
        <f t="shared" si="75"/>
        <v>2.3119881118477594E-2</v>
      </c>
      <c r="M362" s="46">
        <f t="shared" si="76"/>
        <v>24.109597913073824</v>
      </c>
      <c r="N362" s="8">
        <f t="shared" si="77"/>
        <v>1.2025032981905153E-6</v>
      </c>
      <c r="O362" s="5">
        <f>SUM($N$54:N362)*0.1+$O$30</f>
        <v>-5.9717987487683706E-3</v>
      </c>
      <c r="P362" s="5">
        <f>SUM($O$235:O362)</f>
        <v>-0.76540099893845281</v>
      </c>
      <c r="Q362" s="8">
        <f t="shared" si="78"/>
        <v>-6.2296241997311434E-6</v>
      </c>
      <c r="R362" s="5">
        <f>SUM($Q$54:Q362)*0.1+$O$8</f>
        <v>4.9903686354651179E-2</v>
      </c>
      <c r="S362" s="5">
        <f>SUM($R$235:R362)</f>
        <v>6.392045006509389</v>
      </c>
      <c r="T362">
        <f t="shared" si="79"/>
        <v>5.0259728332723699E-2</v>
      </c>
      <c r="U362">
        <f t="shared" si="80"/>
        <v>6.4377075154450436</v>
      </c>
      <c r="X362" s="1"/>
    </row>
    <row r="363" spans="2:24" x14ac:dyDescent="0.25">
      <c r="B363">
        <f t="shared" ref="B363:B426" si="81">B362+0.1</f>
        <v>30.900000000000169</v>
      </c>
      <c r="C363">
        <f t="shared" si="66"/>
        <v>-1396.6998684018731</v>
      </c>
      <c r="D363">
        <f t="shared" si="67"/>
        <v>-725.74654049904279</v>
      </c>
      <c r="E363">
        <f t="shared" si="68"/>
        <v>29.169165961926041</v>
      </c>
      <c r="F363">
        <f t="shared" si="69"/>
        <v>36287.327024952137</v>
      </c>
      <c r="G363">
        <f t="shared" si="70"/>
        <v>-3585.9698345409861</v>
      </c>
      <c r="H363">
        <f t="shared" si="71"/>
        <v>18652.743417850452</v>
      </c>
      <c r="I363">
        <f t="shared" si="72"/>
        <v>18994.315377670271</v>
      </c>
      <c r="J363" s="46">
        <f t="shared" si="73"/>
        <v>726.33248673678577</v>
      </c>
      <c r="K363">
        <f t="shared" si="74"/>
        <v>24.184313464020999</v>
      </c>
      <c r="L363">
        <f t="shared" si="75"/>
        <v>2.3119881118477594E-2</v>
      </c>
      <c r="M363" s="46">
        <f t="shared" si="76"/>
        <v>24.184346617445264</v>
      </c>
      <c r="N363" s="8">
        <f t="shared" si="77"/>
        <v>1.2015259472539452E-6</v>
      </c>
      <c r="O363" s="5">
        <f>SUM($N$54:N363)*0.1+$O$30</f>
        <v>-5.9716785961736445E-3</v>
      </c>
      <c r="P363" s="5">
        <f>SUM($O$235:O363)</f>
        <v>-0.77137267753462646</v>
      </c>
      <c r="Q363" s="8">
        <f t="shared" si="78"/>
        <v>-6.2498448782646608E-6</v>
      </c>
      <c r="R363" s="5">
        <f>SUM($Q$54:Q363)*0.1+$O$8</f>
        <v>4.9903061370163357E-2</v>
      </c>
      <c r="S363" s="5">
        <f>SUM($R$235:R363)</f>
        <v>6.4419480678795527</v>
      </c>
      <c r="T363">
        <f t="shared" si="79"/>
        <v>5.0259093499289149E-2</v>
      </c>
      <c r="U363">
        <f t="shared" si="80"/>
        <v>6.4879666088000212</v>
      </c>
      <c r="X363" s="1"/>
    </row>
    <row r="364" spans="2:24" x14ac:dyDescent="0.25">
      <c r="B364">
        <f t="shared" si="81"/>
        <v>31.000000000000171</v>
      </c>
      <c r="C364">
        <f t="shared" si="66"/>
        <v>-1396.6998684018731</v>
      </c>
      <c r="D364">
        <f t="shared" si="67"/>
        <v>-725.74654049904279</v>
      </c>
      <c r="E364">
        <f t="shared" si="68"/>
        <v>29.169165961926041</v>
      </c>
      <c r="F364">
        <f t="shared" si="69"/>
        <v>36287.327024952137</v>
      </c>
      <c r="G364">
        <f t="shared" si="70"/>
        <v>-3583.0529179447935</v>
      </c>
      <c r="H364">
        <f t="shared" si="71"/>
        <v>18713.092296225372</v>
      </c>
      <c r="I364">
        <f t="shared" si="72"/>
        <v>19053.033656083277</v>
      </c>
      <c r="J364" s="46">
        <f t="shared" si="73"/>
        <v>726.33248673678577</v>
      </c>
      <c r="K364">
        <f t="shared" si="74"/>
        <v>24.259075898095205</v>
      </c>
      <c r="L364">
        <f t="shared" si="75"/>
        <v>2.3119881118477594E-2</v>
      </c>
      <c r="M364" s="46">
        <f t="shared" si="76"/>
        <v>24.259108949346274</v>
      </c>
      <c r="N364" s="8">
        <f t="shared" si="77"/>
        <v>1.2005485963173751E-6</v>
      </c>
      <c r="O364" s="5">
        <f>SUM($N$54:N364)*0.1+$O$30</f>
        <v>-5.9715585413140128E-3</v>
      </c>
      <c r="P364" s="5">
        <f>SUM($O$235:O364)</f>
        <v>-0.7773442360759405</v>
      </c>
      <c r="Q364" s="8">
        <f t="shared" si="78"/>
        <v>-6.2700655567981773E-6</v>
      </c>
      <c r="R364" s="5">
        <f>SUM($Q$54:Q364)*0.1+$O$8</f>
        <v>4.9902434363607674E-2</v>
      </c>
      <c r="S364" s="5">
        <f>SUM($R$235:R364)</f>
        <v>6.4918505022431603</v>
      </c>
      <c r="T364">
        <f t="shared" si="79"/>
        <v>5.0258456669763668E-2</v>
      </c>
      <c r="U364">
        <f t="shared" si="80"/>
        <v>6.5382250653243235</v>
      </c>
      <c r="X364" s="1"/>
    </row>
    <row r="365" spans="2:24" x14ac:dyDescent="0.25">
      <c r="B365">
        <f t="shared" si="81"/>
        <v>31.100000000000172</v>
      </c>
      <c r="C365">
        <f t="shared" si="66"/>
        <v>-1396.6998684018731</v>
      </c>
      <c r="D365">
        <f t="shared" si="67"/>
        <v>-725.74654049904279</v>
      </c>
      <c r="E365">
        <f t="shared" si="68"/>
        <v>29.169165961926041</v>
      </c>
      <c r="F365">
        <f t="shared" si="69"/>
        <v>36287.327024952137</v>
      </c>
      <c r="G365">
        <f t="shared" si="70"/>
        <v>-3580.1360013486005</v>
      </c>
      <c r="H365">
        <f t="shared" si="71"/>
        <v>18773.441174600292</v>
      </c>
      <c r="I365">
        <f t="shared" si="72"/>
        <v>19111.762538403669</v>
      </c>
      <c r="J365" s="46">
        <f t="shared" si="73"/>
        <v>726.33248673678577</v>
      </c>
      <c r="K365">
        <f t="shared" si="74"/>
        <v>24.333851833483628</v>
      </c>
      <c r="L365">
        <f t="shared" si="75"/>
        <v>2.3119881118477594E-2</v>
      </c>
      <c r="M365" s="46">
        <f t="shared" si="76"/>
        <v>24.333884783171044</v>
      </c>
      <c r="N365" s="8">
        <f t="shared" si="77"/>
        <v>1.1995712453808047E-6</v>
      </c>
      <c r="O365" s="5">
        <f>SUM($N$54:N365)*0.1+$O$30</f>
        <v>-5.9714385841894754E-3</v>
      </c>
      <c r="P365" s="5">
        <f>SUM($O$235:O365)</f>
        <v>-0.78331567466012997</v>
      </c>
      <c r="Q365" s="8">
        <f t="shared" si="78"/>
        <v>-6.2902862353316929E-6</v>
      </c>
      <c r="R365" s="5">
        <f>SUM($Q$54:Q365)*0.1+$O$8</f>
        <v>4.9901805334984138E-2</v>
      </c>
      <c r="S365" s="5">
        <f>SUM($R$235:R365)</f>
        <v>6.5417523075781441</v>
      </c>
      <c r="T365">
        <f t="shared" si="79"/>
        <v>5.0257817844146381E-2</v>
      </c>
      <c r="U365">
        <f t="shared" si="80"/>
        <v>6.5884828830218742</v>
      </c>
      <c r="X365" s="1"/>
    </row>
    <row r="366" spans="2:24" x14ac:dyDescent="0.25">
      <c r="B366">
        <f t="shared" si="81"/>
        <v>31.200000000000173</v>
      </c>
      <c r="C366">
        <f t="shared" si="66"/>
        <v>-1396.6998684018731</v>
      </c>
      <c r="D366">
        <f t="shared" si="67"/>
        <v>-725.74654049904279</v>
      </c>
      <c r="E366">
        <f t="shared" si="68"/>
        <v>29.169165961926041</v>
      </c>
      <c r="F366">
        <f t="shared" si="69"/>
        <v>36287.327024952137</v>
      </c>
      <c r="G366">
        <f t="shared" si="70"/>
        <v>-3577.219084752408</v>
      </c>
      <c r="H366">
        <f t="shared" si="71"/>
        <v>18833.790052975215</v>
      </c>
      <c r="I366">
        <f t="shared" si="72"/>
        <v>19170.501927176163</v>
      </c>
      <c r="J366" s="46">
        <f t="shared" si="73"/>
        <v>726.33248673678577</v>
      </c>
      <c r="K366">
        <f t="shared" si="74"/>
        <v>24.40864114610234</v>
      </c>
      <c r="L366">
        <f t="shared" si="75"/>
        <v>2.3119881118477594E-2</v>
      </c>
      <c r="M366" s="46">
        <f t="shared" si="76"/>
        <v>24.408673994830384</v>
      </c>
      <c r="N366" s="8">
        <f t="shared" si="77"/>
        <v>1.1985938944442346E-6</v>
      </c>
      <c r="O366" s="5">
        <f>SUM($N$54:N366)*0.1+$O$30</f>
        <v>-5.9713187248000305E-3</v>
      </c>
      <c r="P366" s="5">
        <f>SUM($O$235:O366)</f>
        <v>-0.78928699338493002</v>
      </c>
      <c r="Q366" s="8">
        <f t="shared" si="78"/>
        <v>-6.3105069138652102E-6</v>
      </c>
      <c r="R366" s="5">
        <f>SUM($Q$54:Q366)*0.1+$O$8</f>
        <v>4.9901174284292756E-2</v>
      </c>
      <c r="S366" s="5">
        <f>SUM($R$235:R366)</f>
        <v>6.591653481862437</v>
      </c>
      <c r="T366">
        <f t="shared" si="79"/>
        <v>5.0257177022436386E-2</v>
      </c>
      <c r="U366">
        <f t="shared" si="80"/>
        <v>6.6387400598965929</v>
      </c>
      <c r="X366" s="1"/>
    </row>
    <row r="367" spans="2:24" x14ac:dyDescent="0.25">
      <c r="B367">
        <f t="shared" si="81"/>
        <v>31.300000000000175</v>
      </c>
      <c r="C367">
        <f t="shared" si="66"/>
        <v>-1396.6998684018731</v>
      </c>
      <c r="D367">
        <f t="shared" si="67"/>
        <v>-725.74654049904279</v>
      </c>
      <c r="E367">
        <f t="shared" si="68"/>
        <v>29.169165961926041</v>
      </c>
      <c r="F367">
        <f t="shared" si="69"/>
        <v>36287.327024952137</v>
      </c>
      <c r="G367">
        <f t="shared" si="70"/>
        <v>-3574.3021681562154</v>
      </c>
      <c r="H367">
        <f t="shared" si="71"/>
        <v>18894.138931350135</v>
      </c>
      <c r="I367">
        <f t="shared" si="72"/>
        <v>19229.25172611891</v>
      </c>
      <c r="J367" s="46">
        <f t="shared" si="73"/>
        <v>726.33248673678577</v>
      </c>
      <c r="K367">
        <f t="shared" si="74"/>
        <v>24.483443713361485</v>
      </c>
      <c r="L367">
        <f t="shared" si="75"/>
        <v>2.3119881118477594E-2</v>
      </c>
      <c r="M367" s="46">
        <f t="shared" si="76"/>
        <v>24.483476461729222</v>
      </c>
      <c r="N367" s="8">
        <f t="shared" si="77"/>
        <v>1.1976165435076643E-6</v>
      </c>
      <c r="O367" s="5">
        <f>SUM($N$54:N367)*0.1+$O$30</f>
        <v>-5.97119896314568E-3</v>
      </c>
      <c r="P367" s="5">
        <f>SUM($O$235:O367)</f>
        <v>-0.79525819234807571</v>
      </c>
      <c r="Q367" s="8">
        <f t="shared" si="78"/>
        <v>-6.3307275923987259E-6</v>
      </c>
      <c r="R367" s="5">
        <f>SUM($Q$54:Q367)*0.1+$O$8</f>
        <v>4.9900541211533513E-2</v>
      </c>
      <c r="S367" s="5">
        <f>SUM($R$235:R367)</f>
        <v>6.6415540230739705</v>
      </c>
      <c r="T367">
        <f t="shared" si="79"/>
        <v>5.0256534204632802E-2</v>
      </c>
      <c r="U367">
        <f t="shared" si="80"/>
        <v>6.688996593952397</v>
      </c>
      <c r="X367" s="1"/>
    </row>
    <row r="368" spans="2:24" x14ac:dyDescent="0.25">
      <c r="B368">
        <f t="shared" si="81"/>
        <v>31.400000000000176</v>
      </c>
      <c r="C368">
        <f t="shared" si="66"/>
        <v>-1396.6998684018731</v>
      </c>
      <c r="D368">
        <f t="shared" si="67"/>
        <v>-725.74654049904279</v>
      </c>
      <c r="E368">
        <f t="shared" si="68"/>
        <v>29.169165961926041</v>
      </c>
      <c r="F368">
        <f t="shared" si="69"/>
        <v>36287.327024952137</v>
      </c>
      <c r="G368">
        <f t="shared" si="70"/>
        <v>-3571.3852515600229</v>
      </c>
      <c r="H368">
        <f t="shared" si="71"/>
        <v>18954.487809725055</v>
      </c>
      <c r="I368">
        <f t="shared" si="72"/>
        <v>19288.011840106177</v>
      </c>
      <c r="J368" s="46">
        <f t="shared" si="73"/>
        <v>726.33248673678577</v>
      </c>
      <c r="K368">
        <f t="shared" si="74"/>
        <v>24.558259414143219</v>
      </c>
      <c r="L368">
        <f t="shared" si="75"/>
        <v>2.3119881118477594E-2</v>
      </c>
      <c r="M368" s="46">
        <f t="shared" si="76"/>
        <v>24.558292062744567</v>
      </c>
      <c r="N368" s="8">
        <f t="shared" si="77"/>
        <v>1.1966391925710942E-6</v>
      </c>
      <c r="O368" s="5">
        <f>SUM($N$54:N368)*0.1+$O$30</f>
        <v>-5.9710792992264229E-3</v>
      </c>
      <c r="P368" s="5">
        <f>SUM($O$235:O368)</f>
        <v>-0.80122927164730218</v>
      </c>
      <c r="Q368" s="8">
        <f t="shared" si="78"/>
        <v>-6.3509482709322424E-6</v>
      </c>
      <c r="R368" s="5">
        <f>SUM($Q$54:Q368)*0.1+$O$8</f>
        <v>4.9899906116706423E-2</v>
      </c>
      <c r="S368" s="5">
        <f>SUM($R$235:R368)</f>
        <v>6.6914539291906765</v>
      </c>
      <c r="T368">
        <f t="shared" si="79"/>
        <v>5.0255889390734748E-2</v>
      </c>
      <c r="U368">
        <f t="shared" si="80"/>
        <v>6.7392524831932068</v>
      </c>
      <c r="X368" s="1"/>
    </row>
    <row r="369" spans="2:24" x14ac:dyDescent="0.25">
      <c r="B369">
        <f t="shared" si="81"/>
        <v>31.500000000000178</v>
      </c>
      <c r="C369">
        <f t="shared" si="66"/>
        <v>-1396.6998684018731</v>
      </c>
      <c r="D369">
        <f t="shared" si="67"/>
        <v>-725.74654049904279</v>
      </c>
      <c r="E369">
        <f t="shared" si="68"/>
        <v>29.169165961926041</v>
      </c>
      <c r="F369">
        <f t="shared" si="69"/>
        <v>36287.327024952137</v>
      </c>
      <c r="G369">
        <f t="shared" si="70"/>
        <v>-3568.4683349638308</v>
      </c>
      <c r="H369">
        <f t="shared" si="71"/>
        <v>19014.836688099975</v>
      </c>
      <c r="I369">
        <f t="shared" si="72"/>
        <v>19346.782175151307</v>
      </c>
      <c r="J369" s="46">
        <f t="shared" si="73"/>
        <v>726.33248673678577</v>
      </c>
      <c r="K369">
        <f t="shared" si="74"/>
        <v>24.633088128780013</v>
      </c>
      <c r="L369">
        <f t="shared" si="75"/>
        <v>2.3119881118477594E-2</v>
      </c>
      <c r="M369" s="46">
        <f t="shared" si="76"/>
        <v>24.633120678203799</v>
      </c>
      <c r="N369" s="8">
        <f t="shared" si="77"/>
        <v>1.1956618416345242E-6</v>
      </c>
      <c r="O369" s="5">
        <f>SUM($N$54:N369)*0.1+$O$30</f>
        <v>-5.9709597330422593E-3</v>
      </c>
      <c r="P369" s="5">
        <f>SUM($O$235:O369)</f>
        <v>-0.80720023138034447</v>
      </c>
      <c r="Q369" s="8">
        <f t="shared" si="78"/>
        <v>-6.371168949465758E-6</v>
      </c>
      <c r="R369" s="5">
        <f>SUM($Q$54:Q369)*0.1+$O$8</f>
        <v>4.9899268999811473E-2</v>
      </c>
      <c r="S369" s="5">
        <f>SUM($R$235:R369)</f>
        <v>6.7413531981904882</v>
      </c>
      <c r="T369">
        <f t="shared" si="79"/>
        <v>5.0255242580741342E-2</v>
      </c>
      <c r="U369">
        <f t="shared" si="80"/>
        <v>6.7895077256229417</v>
      </c>
      <c r="X369" s="1"/>
    </row>
    <row r="370" spans="2:24" x14ac:dyDescent="0.25">
      <c r="B370">
        <f t="shared" si="81"/>
        <v>31.600000000000179</v>
      </c>
      <c r="C370">
        <f t="shared" si="66"/>
        <v>-1396.6998684018731</v>
      </c>
      <c r="D370">
        <f t="shared" si="67"/>
        <v>-725.74654049904279</v>
      </c>
      <c r="E370">
        <f t="shared" si="68"/>
        <v>29.169165961926041</v>
      </c>
      <c r="F370">
        <f t="shared" si="69"/>
        <v>36287.327024952137</v>
      </c>
      <c r="G370">
        <f t="shared" si="70"/>
        <v>-3565.5514183676382</v>
      </c>
      <c r="H370">
        <f t="shared" si="71"/>
        <v>19075.185566474902</v>
      </c>
      <c r="I370">
        <f t="shared" si="72"/>
        <v>19405.562638389951</v>
      </c>
      <c r="J370" s="46">
        <f t="shared" si="73"/>
        <v>726.33248673678577</v>
      </c>
      <c r="K370">
        <f t="shared" si="74"/>
        <v>24.707929739033307</v>
      </c>
      <c r="L370">
        <f t="shared" si="75"/>
        <v>2.3119881118477594E-2</v>
      </c>
      <c r="M370" s="46">
        <f t="shared" si="76"/>
        <v>24.70796218986332</v>
      </c>
      <c r="N370" s="8">
        <f t="shared" si="77"/>
        <v>1.1946844906979539E-6</v>
      </c>
      <c r="O370" s="5">
        <f>SUM($N$54:N370)*0.1+$O$30</f>
        <v>-5.9708402645931892E-3</v>
      </c>
      <c r="P370" s="5">
        <f>SUM($O$235:O370)</f>
        <v>-0.81317107164493763</v>
      </c>
      <c r="Q370" s="8">
        <f t="shared" si="78"/>
        <v>-6.3913896279992762E-6</v>
      </c>
      <c r="R370" s="5">
        <f>SUM($Q$54:Q370)*0.1+$O$8</f>
        <v>4.9898629860848677E-2</v>
      </c>
      <c r="S370" s="5">
        <f>SUM($R$235:R370)</f>
        <v>6.7912518280513368</v>
      </c>
      <c r="T370">
        <f t="shared" si="79"/>
        <v>5.0254593774651753E-2</v>
      </c>
      <c r="U370">
        <f t="shared" si="80"/>
        <v>6.8397623192455157</v>
      </c>
      <c r="X370" s="1"/>
    </row>
    <row r="371" spans="2:24" x14ac:dyDescent="0.25">
      <c r="B371">
        <f t="shared" si="81"/>
        <v>31.70000000000018</v>
      </c>
      <c r="C371">
        <f t="shared" si="66"/>
        <v>-1396.6998684018731</v>
      </c>
      <c r="D371">
        <f t="shared" si="67"/>
        <v>-725.74654049904279</v>
      </c>
      <c r="E371">
        <f t="shared" si="68"/>
        <v>29.169165961926041</v>
      </c>
      <c r="F371">
        <f t="shared" si="69"/>
        <v>36287.327024952137</v>
      </c>
      <c r="G371">
        <f t="shared" si="70"/>
        <v>-3562.6345017714457</v>
      </c>
      <c r="H371">
        <f t="shared" si="71"/>
        <v>19135.534444849822</v>
      </c>
      <c r="I371">
        <f t="shared" si="72"/>
        <v>19464.353138063598</v>
      </c>
      <c r="J371" s="46">
        <f t="shared" si="73"/>
        <v>726.33248673678577</v>
      </c>
      <c r="K371">
        <f t="shared" si="74"/>
        <v>24.782784128072532</v>
      </c>
      <c r="L371">
        <f t="shared" si="75"/>
        <v>2.3119881118477594E-2</v>
      </c>
      <c r="M371" s="46">
        <f t="shared" si="76"/>
        <v>24.782816480887572</v>
      </c>
      <c r="N371" s="8">
        <f t="shared" si="77"/>
        <v>1.1937071397613838E-6</v>
      </c>
      <c r="O371" s="5">
        <f>SUM($N$54:N371)*0.1+$O$30</f>
        <v>-5.9707208938792134E-3</v>
      </c>
      <c r="P371" s="5">
        <f>SUM($O$235:O371)</f>
        <v>-0.8191417925388168</v>
      </c>
      <c r="Q371" s="8">
        <f t="shared" si="78"/>
        <v>-6.4116103065327927E-6</v>
      </c>
      <c r="R371" s="5">
        <f>SUM($Q$54:Q371)*0.1+$O$8</f>
        <v>4.989798869981802E-2</v>
      </c>
      <c r="S371" s="5">
        <f>SUM($R$235:R371)</f>
        <v>6.8411498167511544</v>
      </c>
      <c r="T371">
        <f t="shared" si="79"/>
        <v>5.0253942972465084E-2</v>
      </c>
      <c r="U371">
        <f t="shared" si="80"/>
        <v>6.8900162620648473</v>
      </c>
      <c r="X371" s="1"/>
    </row>
    <row r="372" spans="2:24" x14ac:dyDescent="0.25">
      <c r="B372">
        <f t="shared" si="81"/>
        <v>31.800000000000182</v>
      </c>
      <c r="C372">
        <f t="shared" si="66"/>
        <v>-1396.6998684018731</v>
      </c>
      <c r="D372">
        <f t="shared" si="67"/>
        <v>-725.74654049904279</v>
      </c>
      <c r="E372">
        <f t="shared" si="68"/>
        <v>29.169165961926041</v>
      </c>
      <c r="F372">
        <f t="shared" si="69"/>
        <v>36287.327024952137</v>
      </c>
      <c r="G372">
        <f t="shared" si="70"/>
        <v>-3559.7175851752527</v>
      </c>
      <c r="H372">
        <f t="shared" si="71"/>
        <v>19195.883323224742</v>
      </c>
      <c r="I372">
        <f t="shared" si="72"/>
        <v>19523.153583503452</v>
      </c>
      <c r="J372" s="46">
        <f t="shared" si="73"/>
        <v>726.33248673678577</v>
      </c>
      <c r="K372">
        <f t="shared" si="74"/>
        <v>24.857651180454599</v>
      </c>
      <c r="L372">
        <f t="shared" si="75"/>
        <v>2.3119881118477594E-2</v>
      </c>
      <c r="M372" s="46">
        <f t="shared" si="76"/>
        <v>24.857683435828545</v>
      </c>
      <c r="N372" s="8">
        <f t="shared" si="77"/>
        <v>1.1927297888248135E-6</v>
      </c>
      <c r="O372" s="5">
        <f>SUM($N$54:N372)*0.1+$O$30</f>
        <v>-5.970601620900331E-3</v>
      </c>
      <c r="P372" s="5">
        <f>SUM($O$235:O372)</f>
        <v>-0.82511239415971716</v>
      </c>
      <c r="Q372" s="8">
        <f t="shared" si="78"/>
        <v>-6.4318309850663083E-6</v>
      </c>
      <c r="R372" s="5">
        <f>SUM($Q$54:Q372)*0.1+$O$8</f>
        <v>4.9897345516719517E-2</v>
      </c>
      <c r="S372" s="5">
        <f>SUM($R$235:R372)</f>
        <v>6.8910471622678742</v>
      </c>
      <c r="T372">
        <f t="shared" si="79"/>
        <v>5.0253290174180502E-2</v>
      </c>
      <c r="U372">
        <f t="shared" si="80"/>
        <v>6.9402695520848541</v>
      </c>
      <c r="X372" s="1"/>
    </row>
    <row r="373" spans="2:24" x14ac:dyDescent="0.25">
      <c r="B373">
        <f t="shared" si="81"/>
        <v>31.900000000000183</v>
      </c>
      <c r="C373">
        <f t="shared" si="66"/>
        <v>-1396.6998684018731</v>
      </c>
      <c r="D373">
        <f t="shared" si="67"/>
        <v>-725.74654049904279</v>
      </c>
      <c r="E373">
        <f t="shared" si="68"/>
        <v>29.169165961926041</v>
      </c>
      <c r="F373">
        <f t="shared" si="69"/>
        <v>36287.327024952137</v>
      </c>
      <c r="G373">
        <f t="shared" si="70"/>
        <v>-3556.8006685790601</v>
      </c>
      <c r="H373">
        <f t="shared" si="71"/>
        <v>19256.232201599661</v>
      </c>
      <c r="I373">
        <f t="shared" si="72"/>
        <v>19581.963885114492</v>
      </c>
      <c r="J373" s="46">
        <f t="shared" si="73"/>
        <v>726.33248673678577</v>
      </c>
      <c r="K373">
        <f t="shared" si="74"/>
        <v>24.932530782103576</v>
      </c>
      <c r="L373">
        <f t="shared" si="75"/>
        <v>2.3119881118477594E-2</v>
      </c>
      <c r="M373" s="46">
        <f t="shared" si="76"/>
        <v>24.932562940605429</v>
      </c>
      <c r="N373" s="8">
        <f t="shared" si="77"/>
        <v>1.1917524378882433E-6</v>
      </c>
      <c r="O373" s="5">
        <f>SUM($N$54:N373)*0.1+$O$30</f>
        <v>-5.9704824456565421E-3</v>
      </c>
      <c r="P373" s="5">
        <f>SUM($O$235:O373)</f>
        <v>-0.83108287660537372</v>
      </c>
      <c r="Q373" s="8">
        <f t="shared" si="78"/>
        <v>-6.452051663599824E-6</v>
      </c>
      <c r="R373" s="5">
        <f>SUM($Q$54:Q373)*0.1+$O$8</f>
        <v>4.9896700311553153E-2</v>
      </c>
      <c r="S373" s="5">
        <f>SUM($R$235:R373)</f>
        <v>6.9409438625794273</v>
      </c>
      <c r="T373">
        <f t="shared" si="79"/>
        <v>5.0252635379797163E-2</v>
      </c>
      <c r="U373">
        <f t="shared" si="80"/>
        <v>6.9905221873094492</v>
      </c>
      <c r="X373" s="1"/>
    </row>
    <row r="374" spans="2:24" x14ac:dyDescent="0.25">
      <c r="B374">
        <f t="shared" si="81"/>
        <v>32.000000000000185</v>
      </c>
      <c r="C374">
        <f t="shared" si="66"/>
        <v>-1396.6998684018731</v>
      </c>
      <c r="D374">
        <f t="shared" si="67"/>
        <v>-725.74654049904279</v>
      </c>
      <c r="E374">
        <f t="shared" si="68"/>
        <v>29.169165961926041</v>
      </c>
      <c r="F374">
        <f t="shared" si="69"/>
        <v>36287.327024952137</v>
      </c>
      <c r="G374">
        <f t="shared" si="70"/>
        <v>-3553.8837519828676</v>
      </c>
      <c r="H374">
        <f t="shared" si="71"/>
        <v>19316.581079974585</v>
      </c>
      <c r="I374">
        <f t="shared" si="72"/>
        <v>19640.783954359867</v>
      </c>
      <c r="J374" s="46">
        <f t="shared" si="73"/>
        <v>726.33248673678577</v>
      </c>
      <c r="K374">
        <f t="shared" si="74"/>
        <v>25.007422820290849</v>
      </c>
      <c r="L374">
        <f t="shared" si="75"/>
        <v>2.3119881118477594E-2</v>
      </c>
      <c r="M374" s="46">
        <f t="shared" si="76"/>
        <v>25.00745488248479</v>
      </c>
      <c r="N374" s="8">
        <f t="shared" si="77"/>
        <v>1.1907750869516732E-6</v>
      </c>
      <c r="O374" s="5">
        <f>SUM($N$54:N374)*0.1+$O$30</f>
        <v>-5.9703633681478466E-3</v>
      </c>
      <c r="P374" s="5">
        <f>SUM($O$235:O374)</f>
        <v>-0.83705323997352155</v>
      </c>
      <c r="Q374" s="8">
        <f t="shared" si="78"/>
        <v>-6.4722723421333413E-6</v>
      </c>
      <c r="R374" s="5">
        <f>SUM($Q$54:Q374)*0.1+$O$8</f>
        <v>4.9896053084318943E-2</v>
      </c>
      <c r="S374" s="5">
        <f>SUM($R$235:R374)</f>
        <v>6.990839915663746</v>
      </c>
      <c r="T374">
        <f t="shared" si="79"/>
        <v>5.0251978589314225E-2</v>
      </c>
      <c r="U374">
        <f t="shared" si="80"/>
        <v>7.0407741657425467</v>
      </c>
      <c r="X374" s="1"/>
    </row>
    <row r="375" spans="2:24" x14ac:dyDescent="0.25">
      <c r="B375">
        <f t="shared" si="81"/>
        <v>32.100000000000186</v>
      </c>
      <c r="C375">
        <f t="shared" ref="C375:C438" si="82">IF(B375&lt;$B$41,0,IF(AND($B$41&lt;=B375,B375&lt;$B$41+$G$8),$B$15,$B$15+$B$12))</f>
        <v>-1396.6998684018731</v>
      </c>
      <c r="D375">
        <f t="shared" ref="D375:D438" si="83">IF(B375&lt;$B$41,$B$13,IF(AND($B$41&lt;=B375,B375&lt;$B$41+$G$8),$B$13+$B$16,$B$13+$B$16+$B$10))</f>
        <v>-725.74654049904279</v>
      </c>
      <c r="E375">
        <f t="shared" ref="E375:E438" si="84">IF(B375&lt;$B$41,$B$14,IF(AND($B$41&lt;=B375,B375&lt;$B$41+$G$8),$B$14+$B$17,$B$14+$B$17+$B$11))</f>
        <v>29.169165961926041</v>
      </c>
      <c r="F375">
        <f t="shared" ref="F375:F438" si="85">IF(B375&lt;$B$41,-$G$6*$B$13,IF(AND($B$41&lt;=B375,B375&lt;$B$41+$G$8),-$G$6*$B$13,-$G$6*$B$13-$G$5*$B$10))</f>
        <v>36287.327024952137</v>
      </c>
      <c r="G375">
        <f t="shared" ref="G375:G438" si="86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87">IF(B375&lt;$B$41,-$B$13*B375,IF(AND($B$41&lt;=B375,B375&lt;=$B$41+$G$8),-$B$13*B375+(-B375+B362)*B337,-$B$13*B375+(-B375+$B$41)*$B$16+(-B375+$B$41+$G$8)*$B$10))</f>
        <v>19376.929958349505</v>
      </c>
      <c r="I375">
        <f t="shared" ref="I375:I438" si="88">SQRT(SUMSQ(H375,G375))</f>
        <v>19699.61370374553</v>
      </c>
      <c r="J375" s="46">
        <f t="shared" ref="J375:J438" si="89">SQRT(SUMSQ(D375:E375))</f>
        <v>726.33248673678577</v>
      </c>
      <c r="K375">
        <f t="shared" ref="K375:K438" si="90">32*I375/(PI()*$G$13^3)</f>
        <v>25.082327183615533</v>
      </c>
      <c r="L375">
        <f t="shared" ref="L375:L438" si="91">16*J375/(PI()*$G$13^4)</f>
        <v>2.3119881118477594E-2</v>
      </c>
      <c r="M375" s="46">
        <f t="shared" ref="M375:M438" si="92">SQRT(K375^2+3*L375^2)</f>
        <v>25.082359150060974</v>
      </c>
      <c r="N375" s="8">
        <f t="shared" ref="N375:N438" si="93">-G375/($G$15*$B$42)</f>
        <v>1.1897977360151031E-6</v>
      </c>
      <c r="O375" s="5">
        <f>SUM($N$54:N375)*0.1+$O$30</f>
        <v>-5.9702443883742455E-3</v>
      </c>
      <c r="P375" s="5">
        <f>SUM($O$235:O375)</f>
        <v>-0.84302348436189578</v>
      </c>
      <c r="Q375" s="8">
        <f t="shared" ref="Q375:Q438" si="94">-H375/($B$42*$G$15)</f>
        <v>-6.4924930206668578E-6</v>
      </c>
      <c r="R375" s="5">
        <f>SUM($Q$54:Q375)*0.1+$O$8</f>
        <v>4.9895403835016873E-2</v>
      </c>
      <c r="S375" s="5">
        <f>SUM($R$235:R375)</f>
        <v>7.0407353194987632</v>
      </c>
      <c r="T375">
        <f t="shared" ref="T375:T438" si="95">SQRT(SUMSQ(O375,R375))</f>
        <v>5.0251319802730857E-2</v>
      </c>
      <c r="U375">
        <f t="shared" ref="U375:U438" si="96">SQRT(S375^2+P375^2)</f>
        <v>7.0910254853880641</v>
      </c>
      <c r="X375" s="1"/>
    </row>
    <row r="376" spans="2:24" x14ac:dyDescent="0.25">
      <c r="B376">
        <f t="shared" si="81"/>
        <v>32.200000000000188</v>
      </c>
      <c r="C376">
        <f t="shared" si="82"/>
        <v>-1396.6998684018731</v>
      </c>
      <c r="D376">
        <f t="shared" si="83"/>
        <v>-725.74654049904279</v>
      </c>
      <c r="E376">
        <f t="shared" si="84"/>
        <v>29.169165961926041</v>
      </c>
      <c r="F376">
        <f t="shared" si="85"/>
        <v>36287.327024952137</v>
      </c>
      <c r="G376">
        <f t="shared" si="86"/>
        <v>-3548.049918790482</v>
      </c>
      <c r="H376">
        <f t="shared" si="87"/>
        <v>19437.278836724425</v>
      </c>
      <c r="I376">
        <f t="shared" si="88"/>
        <v>19758.453046805167</v>
      </c>
      <c r="J376" s="46">
        <f t="shared" si="89"/>
        <v>726.33248673678577</v>
      </c>
      <c r="K376">
        <f t="shared" si="90"/>
        <v>25.157243761985303</v>
      </c>
      <c r="L376">
        <f t="shared" si="91"/>
        <v>2.3119881118477594E-2</v>
      </c>
      <c r="M376" s="46">
        <f t="shared" si="92"/>
        <v>25.157275633236942</v>
      </c>
      <c r="N376" s="8">
        <f t="shared" si="93"/>
        <v>1.1888203850785328E-6</v>
      </c>
      <c r="O376" s="5">
        <f>SUM($N$54:N376)*0.1+$O$30</f>
        <v>-5.9701255063357378E-3</v>
      </c>
      <c r="P376" s="5">
        <f>SUM($O$235:O376)</f>
        <v>-0.84899360986823147</v>
      </c>
      <c r="Q376" s="8">
        <f t="shared" si="94"/>
        <v>-6.5127136992003734E-6</v>
      </c>
      <c r="R376" s="5">
        <f>SUM($Q$54:Q376)*0.1+$O$8</f>
        <v>4.9894752563646956E-2</v>
      </c>
      <c r="S376" s="5">
        <f>SUM($R$235:R376)</f>
        <v>7.0906300720624102</v>
      </c>
      <c r="T376">
        <f t="shared" si="95"/>
        <v>5.0250659020046246E-2</v>
      </c>
      <c r="U376">
        <f t="shared" si="96"/>
        <v>7.1412761442499111</v>
      </c>
      <c r="X376" s="1"/>
    </row>
    <row r="377" spans="2:24" x14ac:dyDescent="0.25">
      <c r="B377">
        <f t="shared" si="81"/>
        <v>32.300000000000189</v>
      </c>
      <c r="C377">
        <f t="shared" si="82"/>
        <v>-1396.6998684018731</v>
      </c>
      <c r="D377">
        <f t="shared" si="83"/>
        <v>-725.74654049904279</v>
      </c>
      <c r="E377">
        <f t="shared" si="84"/>
        <v>29.169165961926041</v>
      </c>
      <c r="F377">
        <f t="shared" si="85"/>
        <v>36287.327024952137</v>
      </c>
      <c r="G377">
        <f t="shared" si="86"/>
        <v>-3545.1330021942895</v>
      </c>
      <c r="H377">
        <f t="shared" si="87"/>
        <v>19497.627715099348</v>
      </c>
      <c r="I377">
        <f t="shared" si="88"/>
        <v>19817.301898085352</v>
      </c>
      <c r="J377" s="46">
        <f t="shared" si="89"/>
        <v>726.33248673678577</v>
      </c>
      <c r="K377">
        <f t="shared" si="90"/>
        <v>25.23217244659747</v>
      </c>
      <c r="L377">
        <f t="shared" si="91"/>
        <v>2.3119881118477594E-2</v>
      </c>
      <c r="M377" s="46">
        <f t="shared" si="92"/>
        <v>25.23220422320534</v>
      </c>
      <c r="N377" s="8">
        <f t="shared" si="93"/>
        <v>1.1878430341419624E-6</v>
      </c>
      <c r="O377" s="5">
        <f>SUM($N$54:N377)*0.1+$O$30</f>
        <v>-5.9700067220323236E-3</v>
      </c>
      <c r="P377" s="5">
        <f>SUM($O$235:O377)</f>
        <v>-0.85496361659026376</v>
      </c>
      <c r="Q377" s="8">
        <f t="shared" si="94"/>
        <v>-6.5329343777338908E-6</v>
      </c>
      <c r="R377" s="5">
        <f>SUM($Q$54:Q377)*0.1+$O$8</f>
        <v>4.9894099270209179E-2</v>
      </c>
      <c r="S377" s="5">
        <f>SUM($R$235:R377)</f>
        <v>7.1405241713326193</v>
      </c>
      <c r="T377">
        <f t="shared" si="95"/>
        <v>5.0249996241259552E-2</v>
      </c>
      <c r="U377">
        <f t="shared" si="96"/>
        <v>7.1915261403320017</v>
      </c>
      <c r="X377" s="1"/>
    </row>
    <row r="378" spans="2:24" x14ac:dyDescent="0.25">
      <c r="B378">
        <f t="shared" si="81"/>
        <v>32.40000000000019</v>
      </c>
      <c r="C378">
        <f t="shared" si="82"/>
        <v>-1396.6998684018731</v>
      </c>
      <c r="D378">
        <f t="shared" si="83"/>
        <v>-725.74654049904279</v>
      </c>
      <c r="E378">
        <f t="shared" si="84"/>
        <v>29.169165961926041</v>
      </c>
      <c r="F378">
        <f t="shared" si="85"/>
        <v>36287.327024952137</v>
      </c>
      <c r="G378">
        <f t="shared" si="86"/>
        <v>-3542.2160855980969</v>
      </c>
      <c r="H378">
        <f t="shared" si="87"/>
        <v>19557.976593474268</v>
      </c>
      <c r="I378">
        <f t="shared" si="88"/>
        <v>19876.160173130957</v>
      </c>
      <c r="J378" s="46">
        <f t="shared" si="89"/>
        <v>726.33248673678577</v>
      </c>
      <c r="K378">
        <f t="shared" si="90"/>
        <v>25.307113129920435</v>
      </c>
      <c r="L378">
        <f t="shared" si="91"/>
        <v>2.3119881118477594E-2</v>
      </c>
      <c r="M378" s="46">
        <f t="shared" si="92"/>
        <v>25.30714481242995</v>
      </c>
      <c r="N378" s="8">
        <f t="shared" si="93"/>
        <v>1.1868656832053923E-6</v>
      </c>
      <c r="O378" s="5">
        <f>SUM($N$54:N378)*0.1+$O$30</f>
        <v>-5.9698880354640028E-3</v>
      </c>
      <c r="P378" s="5">
        <f>SUM($O$235:O378)</f>
        <v>-0.86093350462572782</v>
      </c>
      <c r="Q378" s="8">
        <f t="shared" si="94"/>
        <v>-6.5531550562674064E-6</v>
      </c>
      <c r="R378" s="5">
        <f>SUM($Q$54:Q378)*0.1+$O$8</f>
        <v>4.9893443954703555E-2</v>
      </c>
      <c r="S378" s="5">
        <f>SUM($R$235:R378)</f>
        <v>7.1904176152873225</v>
      </c>
      <c r="T378">
        <f t="shared" si="95"/>
        <v>5.0249331466369986E-2</v>
      </c>
      <c r="U378">
        <f t="shared" si="96"/>
        <v>7.2417754716382472</v>
      </c>
      <c r="X378" s="1"/>
    </row>
    <row r="379" spans="2:24" x14ac:dyDescent="0.25">
      <c r="B379">
        <f t="shared" si="81"/>
        <v>32.500000000000192</v>
      </c>
      <c r="C379">
        <f t="shared" si="82"/>
        <v>-1396.6998684018731</v>
      </c>
      <c r="D379">
        <f t="shared" si="83"/>
        <v>-725.74654049904279</v>
      </c>
      <c r="E379">
        <f t="shared" si="84"/>
        <v>29.169165961926041</v>
      </c>
      <c r="F379">
        <f t="shared" si="85"/>
        <v>36287.327024952137</v>
      </c>
      <c r="G379">
        <f t="shared" si="86"/>
        <v>-3539.2991690019039</v>
      </c>
      <c r="H379">
        <f t="shared" si="87"/>
        <v>19618.325471849188</v>
      </c>
      <c r="I379">
        <f t="shared" si="88"/>
        <v>19935.02778847083</v>
      </c>
      <c r="J379" s="46">
        <f t="shared" si="89"/>
        <v>726.33248673678577</v>
      </c>
      <c r="K379">
        <f t="shared" si="90"/>
        <v>25.382065705675419</v>
      </c>
      <c r="L379">
        <f t="shared" si="91"/>
        <v>2.3119881118477594E-2</v>
      </c>
      <c r="M379" s="46">
        <f t="shared" si="92"/>
        <v>25.382097294627428</v>
      </c>
      <c r="N379" s="8">
        <f t="shared" si="93"/>
        <v>1.185888332268822E-6</v>
      </c>
      <c r="O379" s="5">
        <f>SUM($N$54:N379)*0.1+$O$30</f>
        <v>-5.9697694466307755E-3</v>
      </c>
      <c r="P379" s="5">
        <f>SUM($O$235:O379)</f>
        <v>-0.86690327407235857</v>
      </c>
      <c r="Q379" s="8">
        <f t="shared" si="94"/>
        <v>-6.5733757348009229E-6</v>
      </c>
      <c r="R379" s="5">
        <f>SUM($Q$54:Q379)*0.1+$O$8</f>
        <v>4.9892786617130078E-2</v>
      </c>
      <c r="S379" s="5">
        <f>SUM($R$235:R379)</f>
        <v>7.2403104019044529</v>
      </c>
      <c r="T379">
        <f t="shared" si="95"/>
        <v>5.0248664695376734E-2</v>
      </c>
      <c r="U379">
        <f t="shared" si="96"/>
        <v>7.2920241361725617</v>
      </c>
      <c r="X379" s="1"/>
    </row>
    <row r="380" spans="2:24" x14ac:dyDescent="0.25">
      <c r="B380">
        <f t="shared" si="81"/>
        <v>32.600000000000193</v>
      </c>
      <c r="C380">
        <f t="shared" si="82"/>
        <v>-1396.6998684018731</v>
      </c>
      <c r="D380">
        <f t="shared" si="83"/>
        <v>-725.74654049904279</v>
      </c>
      <c r="E380">
        <f t="shared" si="84"/>
        <v>29.169165961926041</v>
      </c>
      <c r="F380">
        <f t="shared" si="85"/>
        <v>36287.327024952137</v>
      </c>
      <c r="G380">
        <f t="shared" si="86"/>
        <v>-3536.3822524057114</v>
      </c>
      <c r="H380">
        <f t="shared" si="87"/>
        <v>19678.674350224108</v>
      </c>
      <c r="I380">
        <f t="shared" si="88"/>
        <v>19993.904661603705</v>
      </c>
      <c r="J380" s="46">
        <f t="shared" si="89"/>
        <v>726.33248673678577</v>
      </c>
      <c r="K380">
        <f t="shared" si="90"/>
        <v>25.45703006881855</v>
      </c>
      <c r="L380">
        <f t="shared" si="91"/>
        <v>2.3119881118477594E-2</v>
      </c>
      <c r="M380" s="46">
        <f t="shared" si="92"/>
        <v>25.457061564749388</v>
      </c>
      <c r="N380" s="8">
        <f t="shared" si="93"/>
        <v>1.1849109813322518E-6</v>
      </c>
      <c r="O380" s="5">
        <f>SUM($N$54:N380)*0.1+$O$30</f>
        <v>-5.9696509555326426E-3</v>
      </c>
      <c r="P380" s="5">
        <f>SUM($O$235:O380)</f>
        <v>-0.87287292502789116</v>
      </c>
      <c r="Q380" s="8">
        <f t="shared" si="94"/>
        <v>-6.5935964133344385E-6</v>
      </c>
      <c r="R380" s="5">
        <f>SUM($Q$54:Q380)*0.1+$O$8</f>
        <v>4.989212725748874E-2</v>
      </c>
      <c r="S380" s="5">
        <f>SUM($R$235:R380)</f>
        <v>7.2902025291619417</v>
      </c>
      <c r="T380">
        <f t="shared" si="95"/>
        <v>5.0247995928278999E-2</v>
      </c>
      <c r="U380">
        <f t="shared" si="96"/>
        <v>7.3422721319388531</v>
      </c>
      <c r="X380" s="1"/>
    </row>
    <row r="381" spans="2:24" x14ac:dyDescent="0.25">
      <c r="B381">
        <f t="shared" si="81"/>
        <v>32.700000000000195</v>
      </c>
      <c r="C381">
        <f t="shared" si="82"/>
        <v>-1396.6998684018731</v>
      </c>
      <c r="D381">
        <f t="shared" si="83"/>
        <v>-725.74654049904279</v>
      </c>
      <c r="E381">
        <f t="shared" si="84"/>
        <v>29.169165961926041</v>
      </c>
      <c r="F381">
        <f t="shared" si="85"/>
        <v>36287.327024952137</v>
      </c>
      <c r="G381">
        <f t="shared" si="86"/>
        <v>-3533.4653358095188</v>
      </c>
      <c r="H381">
        <f t="shared" si="87"/>
        <v>19739.023228599031</v>
      </c>
      <c r="I381">
        <f t="shared" si="88"/>
        <v>20052.790710984333</v>
      </c>
      <c r="J381" s="46">
        <f t="shared" si="89"/>
        <v>726.33248673678577</v>
      </c>
      <c r="K381">
        <f t="shared" si="90"/>
        <v>25.532006115523192</v>
      </c>
      <c r="L381">
        <f t="shared" si="91"/>
        <v>2.3119881118477594E-2</v>
      </c>
      <c r="M381" s="46">
        <f t="shared" si="92"/>
        <v>25.532037518964728</v>
      </c>
      <c r="N381" s="8">
        <f t="shared" si="93"/>
        <v>1.1839336303956817E-6</v>
      </c>
      <c r="O381" s="5">
        <f>SUM($N$54:N381)*0.1+$O$30</f>
        <v>-5.969532562169603E-3</v>
      </c>
      <c r="P381" s="5">
        <f>SUM($O$235:O381)</f>
        <v>-0.87884245759006074</v>
      </c>
      <c r="Q381" s="8">
        <f t="shared" si="94"/>
        <v>-6.6138170918679559E-6</v>
      </c>
      <c r="R381" s="5">
        <f>SUM($Q$54:Q381)*0.1+$O$8</f>
        <v>4.9891465875779556E-2</v>
      </c>
      <c r="S381" s="5">
        <f>SUM($R$235:R381)</f>
        <v>7.3400939950377211</v>
      </c>
      <c r="T381">
        <f t="shared" si="95"/>
        <v>5.024732516507599E-2</v>
      </c>
      <c r="U381">
        <f t="shared" si="96"/>
        <v>7.3925194569410335</v>
      </c>
      <c r="X381" s="1"/>
    </row>
    <row r="382" spans="2:24" x14ac:dyDescent="0.25">
      <c r="B382">
        <f t="shared" si="81"/>
        <v>32.800000000000196</v>
      </c>
      <c r="C382">
        <f t="shared" si="82"/>
        <v>-1396.6998684018731</v>
      </c>
      <c r="D382">
        <f t="shared" si="83"/>
        <v>-725.74654049904279</v>
      </c>
      <c r="E382">
        <f t="shared" si="84"/>
        <v>29.169165961926041</v>
      </c>
      <c r="F382">
        <f t="shared" si="85"/>
        <v>36287.327024952137</v>
      </c>
      <c r="G382">
        <f t="shared" si="86"/>
        <v>-3530.5484192133263</v>
      </c>
      <c r="H382">
        <f t="shared" si="87"/>
        <v>19799.372106973951</v>
      </c>
      <c r="I382">
        <f t="shared" si="88"/>
        <v>20111.685856009877</v>
      </c>
      <c r="J382" s="46">
        <f t="shared" si="89"/>
        <v>726.33248673678577</v>
      </c>
      <c r="K382">
        <f t="shared" si="90"/>
        <v>25.606993743162629</v>
      </c>
      <c r="L382">
        <f t="shared" si="91"/>
        <v>2.3119881118477594E-2</v>
      </c>
      <c r="M382" s="46">
        <f t="shared" si="92"/>
        <v>25.607025054642307</v>
      </c>
      <c r="N382" s="8">
        <f t="shared" si="93"/>
        <v>1.1829562794591116E-6</v>
      </c>
      <c r="O382" s="5">
        <f>SUM($N$54:N382)*0.1+$O$30</f>
        <v>-5.9694142665416569E-3</v>
      </c>
      <c r="P382" s="5">
        <f>SUM($O$235:O382)</f>
        <v>-0.88481187185660237</v>
      </c>
      <c r="Q382" s="8">
        <f t="shared" si="94"/>
        <v>-6.6340377704014715E-6</v>
      </c>
      <c r="R382" s="5">
        <f>SUM($Q$54:Q382)*0.1+$O$8</f>
        <v>4.9890802472002511E-2</v>
      </c>
      <c r="S382" s="5">
        <f>SUM($R$235:R382)</f>
        <v>7.3899847975097233</v>
      </c>
      <c r="T382">
        <f t="shared" si="95"/>
        <v>5.0246652405766923E-2</v>
      </c>
      <c r="U382">
        <f t="shared" si="96"/>
        <v>7.4427661091830108</v>
      </c>
      <c r="X382" s="1"/>
    </row>
    <row r="383" spans="2:24" x14ac:dyDescent="0.25">
      <c r="B383">
        <f t="shared" si="81"/>
        <v>32.900000000000198</v>
      </c>
      <c r="C383">
        <f t="shared" si="82"/>
        <v>-1396.6998684018731</v>
      </c>
      <c r="D383">
        <f t="shared" si="83"/>
        <v>-725.74654049904279</v>
      </c>
      <c r="E383">
        <f t="shared" si="84"/>
        <v>29.169165961926041</v>
      </c>
      <c r="F383">
        <f t="shared" si="85"/>
        <v>36287.327024952137</v>
      </c>
      <c r="G383">
        <f t="shared" si="86"/>
        <v>-3527.6315026171333</v>
      </c>
      <c r="H383">
        <f t="shared" si="87"/>
        <v>19859.720985348871</v>
      </c>
      <c r="I383">
        <f t="shared" si="88"/>
        <v>20170.590017006522</v>
      </c>
      <c r="J383" s="46">
        <f t="shared" si="89"/>
        <v>726.33248673678577</v>
      </c>
      <c r="K383">
        <f t="shared" si="90"/>
        <v>25.681992850293003</v>
      </c>
      <c r="L383">
        <f t="shared" si="91"/>
        <v>2.3119881118477594E-2</v>
      </c>
      <c r="M383" s="46">
        <f t="shared" si="92"/>
        <v>25.682024070333899</v>
      </c>
      <c r="N383" s="8">
        <f t="shared" si="93"/>
        <v>1.1819789285225413E-6</v>
      </c>
      <c r="O383" s="5">
        <f>SUM($N$54:N383)*0.1+$O$30</f>
        <v>-5.9692960686488052E-3</v>
      </c>
      <c r="P383" s="5">
        <f>SUM($O$235:O383)</f>
        <v>-0.89078116792525119</v>
      </c>
      <c r="Q383" s="8">
        <f t="shared" si="94"/>
        <v>-6.654258448934988E-6</v>
      </c>
      <c r="R383" s="5">
        <f>SUM($Q$54:Q383)*0.1+$O$8</f>
        <v>4.989013704615762E-2</v>
      </c>
      <c r="S383" s="5">
        <f>SUM($R$235:R383)</f>
        <v>7.4398749345558812</v>
      </c>
      <c r="T383">
        <f t="shared" si="95"/>
        <v>5.0245977650351027E-2</v>
      </c>
      <c r="U383">
        <f t="shared" si="96"/>
        <v>7.4930120866686956</v>
      </c>
      <c r="X383" s="1"/>
    </row>
    <row r="384" spans="2:24" x14ac:dyDescent="0.25">
      <c r="B384">
        <f t="shared" si="81"/>
        <v>33.000000000000199</v>
      </c>
      <c r="C384">
        <f t="shared" si="82"/>
        <v>-1396.6998684018731</v>
      </c>
      <c r="D384">
        <f t="shared" si="83"/>
        <v>-725.74654049904279</v>
      </c>
      <c r="E384">
        <f t="shared" si="84"/>
        <v>29.169165961926041</v>
      </c>
      <c r="F384">
        <f t="shared" si="85"/>
        <v>36287.327024952137</v>
      </c>
      <c r="G384">
        <f t="shared" si="86"/>
        <v>-3524.7145860209407</v>
      </c>
      <c r="H384">
        <f t="shared" si="87"/>
        <v>19920.069863723795</v>
      </c>
      <c r="I384">
        <f t="shared" si="88"/>
        <v>20229.503115216292</v>
      </c>
      <c r="J384" s="46">
        <f t="shared" si="89"/>
        <v>726.33248673678577</v>
      </c>
      <c r="K384">
        <f t="shared" si="90"/>
        <v>25.757003336636551</v>
      </c>
      <c r="L384">
        <f t="shared" si="91"/>
        <v>2.3119881118477594E-2</v>
      </c>
      <c r="M384" s="46">
        <f t="shared" si="92"/>
        <v>25.75703446575741</v>
      </c>
      <c r="N384" s="8">
        <f t="shared" si="93"/>
        <v>1.1810015775859709E-6</v>
      </c>
      <c r="O384" s="5">
        <f>SUM($N$54:N384)*0.1+$O$30</f>
        <v>-5.969177968491046E-3</v>
      </c>
      <c r="P384" s="5">
        <f>SUM($O$235:O384)</f>
        <v>-0.89675034589374225</v>
      </c>
      <c r="Q384" s="8">
        <f t="shared" si="94"/>
        <v>-6.6744791274685045E-6</v>
      </c>
      <c r="R384" s="5">
        <f>SUM($Q$54:Q384)*0.1+$O$8</f>
        <v>4.9889469598244876E-2</v>
      </c>
      <c r="S384" s="5">
        <f>SUM($R$235:R384)</f>
        <v>7.4897644041541263</v>
      </c>
      <c r="T384">
        <f t="shared" si="95"/>
        <v>5.0245300898827526E-2</v>
      </c>
      <c r="U384">
        <f t="shared" si="96"/>
        <v>7.5432573874019946</v>
      </c>
      <c r="X384" s="1"/>
    </row>
    <row r="385" spans="2:24" x14ac:dyDescent="0.25">
      <c r="B385">
        <f t="shared" si="81"/>
        <v>33.1000000000002</v>
      </c>
      <c r="C385">
        <f t="shared" si="82"/>
        <v>-1396.6998684018731</v>
      </c>
      <c r="D385">
        <f t="shared" si="83"/>
        <v>-725.74654049904279</v>
      </c>
      <c r="E385">
        <f t="shared" si="84"/>
        <v>29.169165961926041</v>
      </c>
      <c r="F385">
        <f t="shared" si="85"/>
        <v>36287.327024952137</v>
      </c>
      <c r="G385">
        <f t="shared" si="86"/>
        <v>-3521.7976694247482</v>
      </c>
      <c r="H385">
        <f t="shared" si="87"/>
        <v>19980.418742098715</v>
      </c>
      <c r="I385">
        <f t="shared" si="88"/>
        <v>20288.425072784117</v>
      </c>
      <c r="J385" s="46">
        <f t="shared" si="89"/>
        <v>726.33248673678577</v>
      </c>
      <c r="K385">
        <f t="shared" si="90"/>
        <v>25.832025103065114</v>
      </c>
      <c r="L385">
        <f t="shared" si="91"/>
        <v>2.3119881118477594E-2</v>
      </c>
      <c r="M385" s="46">
        <f t="shared" si="92"/>
        <v>25.832056141780413</v>
      </c>
      <c r="N385" s="8">
        <f t="shared" si="93"/>
        <v>1.1800242266494008E-6</v>
      </c>
      <c r="O385" s="5">
        <f>SUM($N$54:N385)*0.1+$O$30</f>
        <v>-5.9690599660683812E-3</v>
      </c>
      <c r="P385" s="5">
        <f>SUM($O$235:O385)</f>
        <v>-0.90271940585981059</v>
      </c>
      <c r="Q385" s="8">
        <f t="shared" si="94"/>
        <v>-6.694699806002021E-6</v>
      </c>
      <c r="R385" s="5">
        <f>SUM($Q$54:Q385)*0.1+$O$8</f>
        <v>4.9888800128264271E-2</v>
      </c>
      <c r="S385" s="5">
        <f>SUM($R$235:R385)</f>
        <v>7.5396532042823905</v>
      </c>
      <c r="T385">
        <f t="shared" si="95"/>
        <v>5.0244622151195656E-2</v>
      </c>
      <c r="U385">
        <f t="shared" si="96"/>
        <v>7.5935020093868157</v>
      </c>
      <c r="X385" s="1"/>
    </row>
    <row r="386" spans="2:24" x14ac:dyDescent="0.25">
      <c r="B386">
        <f t="shared" si="81"/>
        <v>33.200000000000202</v>
      </c>
      <c r="C386">
        <f t="shared" si="82"/>
        <v>-1396.6998684018731</v>
      </c>
      <c r="D386">
        <f t="shared" si="83"/>
        <v>-725.74654049904279</v>
      </c>
      <c r="E386">
        <f t="shared" si="84"/>
        <v>29.169165961926041</v>
      </c>
      <c r="F386">
        <f t="shared" si="85"/>
        <v>36287.327024952137</v>
      </c>
      <c r="G386">
        <f t="shared" si="86"/>
        <v>-3518.8807528285552</v>
      </c>
      <c r="H386">
        <f t="shared" si="87"/>
        <v>20040.767620473634</v>
      </c>
      <c r="I386">
        <f t="shared" si="88"/>
        <v>20347.3558127451</v>
      </c>
      <c r="J386" s="46">
        <f t="shared" si="89"/>
        <v>726.33248673678577</v>
      </c>
      <c r="K386">
        <f t="shared" si="90"/>
        <v>25.907058051583938</v>
      </c>
      <c r="L386">
        <f t="shared" si="91"/>
        <v>2.3119881118477594E-2</v>
      </c>
      <c r="M386" s="46">
        <f t="shared" si="92"/>
        <v>25.907089000403904</v>
      </c>
      <c r="N386" s="8">
        <f t="shared" si="93"/>
        <v>1.1790468757128305E-6</v>
      </c>
      <c r="O386" s="5">
        <f>SUM($N$54:N386)*0.1+$O$30</f>
        <v>-5.9689420613808098E-3</v>
      </c>
      <c r="P386" s="5">
        <f>SUM($O$235:O386)</f>
        <v>-0.90868834792119135</v>
      </c>
      <c r="Q386" s="8">
        <f t="shared" si="94"/>
        <v>-6.7149204845355366E-6</v>
      </c>
      <c r="R386" s="5">
        <f>SUM($Q$54:Q386)*0.1+$O$8</f>
        <v>4.988812863621582E-2</v>
      </c>
      <c r="S386" s="5">
        <f>SUM($R$235:R386)</f>
        <v>7.5895413329186061</v>
      </c>
      <c r="T386">
        <f t="shared" si="95"/>
        <v>5.0243941407454674E-2</v>
      </c>
      <c r="U386">
        <f t="shared" si="96"/>
        <v>7.6437459506270669</v>
      </c>
      <c r="X386" s="1"/>
    </row>
    <row r="387" spans="2:24" x14ac:dyDescent="0.25">
      <c r="B387">
        <f t="shared" si="81"/>
        <v>33.300000000000203</v>
      </c>
      <c r="C387">
        <f t="shared" si="82"/>
        <v>-1396.6998684018731</v>
      </c>
      <c r="D387">
        <f t="shared" si="83"/>
        <v>-725.74654049904279</v>
      </c>
      <c r="E387">
        <f t="shared" si="84"/>
        <v>29.169165961926041</v>
      </c>
      <c r="F387">
        <f t="shared" si="85"/>
        <v>36287.327024952137</v>
      </c>
      <c r="G387">
        <f t="shared" si="86"/>
        <v>-3515.9638362323626</v>
      </c>
      <c r="H387">
        <f t="shared" si="87"/>
        <v>20101.116498848554</v>
      </c>
      <c r="I387">
        <f t="shared" si="88"/>
        <v>20406.295259011993</v>
      </c>
      <c r="J387" s="46">
        <f t="shared" si="89"/>
        <v>726.33248673678577</v>
      </c>
      <c r="K387">
        <f t="shared" si="90"/>
        <v>25.982102085315741</v>
      </c>
      <c r="L387">
        <f t="shared" si="91"/>
        <v>2.3119881118477594E-2</v>
      </c>
      <c r="M387" s="46">
        <f t="shared" si="92"/>
        <v>25.982132944746425</v>
      </c>
      <c r="N387" s="8">
        <f t="shared" si="93"/>
        <v>1.1780695247762604E-6</v>
      </c>
      <c r="O387" s="5">
        <f>SUM($N$54:N387)*0.1+$O$30</f>
        <v>-5.9688242544283327E-3</v>
      </c>
      <c r="P387" s="5">
        <f>SUM($O$235:O387)</f>
        <v>-0.9146571721756197</v>
      </c>
      <c r="Q387" s="8">
        <f t="shared" si="94"/>
        <v>-6.7351411630690531E-6</v>
      </c>
      <c r="R387" s="5">
        <f>SUM($Q$54:Q387)*0.1+$O$8</f>
        <v>4.9887455122099515E-2</v>
      </c>
      <c r="S387" s="5">
        <f>SUM($R$235:R387)</f>
        <v>7.6394287880407052</v>
      </c>
      <c r="T387">
        <f t="shared" si="95"/>
        <v>5.0243258667603811E-2</v>
      </c>
      <c r="U387">
        <f t="shared" si="96"/>
        <v>7.6939892091266531</v>
      </c>
      <c r="X387" s="1"/>
    </row>
    <row r="388" spans="2:24" x14ac:dyDescent="0.25">
      <c r="B388">
        <f t="shared" si="81"/>
        <v>33.400000000000205</v>
      </c>
      <c r="C388">
        <f t="shared" si="82"/>
        <v>-1396.6998684018731</v>
      </c>
      <c r="D388">
        <f t="shared" si="83"/>
        <v>-725.74654049904279</v>
      </c>
      <c r="E388">
        <f t="shared" si="84"/>
        <v>29.169165961926041</v>
      </c>
      <c r="F388">
        <f t="shared" si="85"/>
        <v>36287.327024952137</v>
      </c>
      <c r="G388">
        <f t="shared" si="86"/>
        <v>-3513.0469196361701</v>
      </c>
      <c r="H388">
        <f t="shared" si="87"/>
        <v>20161.465377223478</v>
      </c>
      <c r="I388">
        <f t="shared" si="88"/>
        <v>20465.243336362906</v>
      </c>
      <c r="J388" s="46">
        <f t="shared" si="89"/>
        <v>726.33248673678577</v>
      </c>
      <c r="K388">
        <f t="shared" si="90"/>
        <v>26.057157108485033</v>
      </c>
      <c r="L388">
        <f t="shared" si="91"/>
        <v>2.3119881118477594E-2</v>
      </c>
      <c r="M388" s="46">
        <f t="shared" si="92"/>
        <v>26.05718787902833</v>
      </c>
      <c r="N388" s="8">
        <f t="shared" si="93"/>
        <v>1.1770921738396902E-6</v>
      </c>
      <c r="O388" s="5">
        <f>SUM($N$54:N388)*0.1+$O$30</f>
        <v>-5.9687065452109483E-3</v>
      </c>
      <c r="P388" s="5">
        <f>SUM($O$235:O388)</f>
        <v>-0.92062587872083068</v>
      </c>
      <c r="Q388" s="8">
        <f t="shared" si="94"/>
        <v>-6.7553618416025696E-6</v>
      </c>
      <c r="R388" s="5">
        <f>SUM($Q$54:Q388)*0.1+$O$8</f>
        <v>4.988677958591535E-2</v>
      </c>
      <c r="S388" s="5">
        <f>SUM($R$235:R388)</f>
        <v>7.6893155676266209</v>
      </c>
      <c r="T388">
        <f t="shared" si="95"/>
        <v>5.0242573931642318E-2</v>
      </c>
      <c r="U388">
        <f t="shared" si="96"/>
        <v>7.7442317828894822</v>
      </c>
      <c r="X388" s="1"/>
    </row>
    <row r="389" spans="2:24" x14ac:dyDescent="0.25">
      <c r="B389">
        <f t="shared" si="81"/>
        <v>33.500000000000206</v>
      </c>
      <c r="C389">
        <f t="shared" si="82"/>
        <v>-1396.6998684018731</v>
      </c>
      <c r="D389">
        <f t="shared" si="83"/>
        <v>-725.74654049904279</v>
      </c>
      <c r="E389">
        <f t="shared" si="84"/>
        <v>29.169165961926041</v>
      </c>
      <c r="F389">
        <f t="shared" si="85"/>
        <v>36287.327024952137</v>
      </c>
      <c r="G389">
        <f t="shared" si="86"/>
        <v>-3510.1300030399775</v>
      </c>
      <c r="H389">
        <f t="shared" si="87"/>
        <v>20221.814255598398</v>
      </c>
      <c r="I389">
        <f t="shared" si="88"/>
        <v>20524.199970429152</v>
      </c>
      <c r="J389" s="46">
        <f t="shared" si="89"/>
        <v>726.33248673678577</v>
      </c>
      <c r="K389">
        <f t="shared" si="90"/>
        <v>26.132223026402656</v>
      </c>
      <c r="L389">
        <f t="shared" si="91"/>
        <v>2.3119881118477594E-2</v>
      </c>
      <c r="M389" s="46">
        <f t="shared" si="92"/>
        <v>26.132253708556366</v>
      </c>
      <c r="N389" s="8">
        <f t="shared" si="93"/>
        <v>1.1761148229031201E-6</v>
      </c>
      <c r="O389" s="5">
        <f>SUM($N$54:N389)*0.1+$O$30</f>
        <v>-5.9685889337286581E-3</v>
      </c>
      <c r="P389" s="5">
        <f>SUM($O$235:O389)</f>
        <v>-0.92659446765455933</v>
      </c>
      <c r="Q389" s="8">
        <f t="shared" si="94"/>
        <v>-6.7755825201360861E-6</v>
      </c>
      <c r="R389" s="5">
        <f>SUM($Q$54:Q389)*0.1+$O$8</f>
        <v>4.9886102027663339E-2</v>
      </c>
      <c r="S389" s="5">
        <f>SUM($R$235:R389)</f>
        <v>7.7392016696542845</v>
      </c>
      <c r="T389">
        <f t="shared" si="95"/>
        <v>5.0241887199569492E-2</v>
      </c>
      <c r="U389">
        <f t="shared" si="96"/>
        <v>7.7944736699194577</v>
      </c>
      <c r="X389" s="1"/>
    </row>
    <row r="390" spans="2:24" x14ac:dyDescent="0.25">
      <c r="B390">
        <f t="shared" si="81"/>
        <v>33.600000000000207</v>
      </c>
      <c r="C390">
        <f t="shared" si="82"/>
        <v>-1396.6998684018731</v>
      </c>
      <c r="D390">
        <f t="shared" si="83"/>
        <v>-725.74654049904279</v>
      </c>
      <c r="E390">
        <f t="shared" si="84"/>
        <v>29.169165961926041</v>
      </c>
      <c r="F390">
        <f t="shared" si="85"/>
        <v>36287.327024952137</v>
      </c>
      <c r="G390">
        <f t="shared" si="86"/>
        <v>-3507.2130864437845</v>
      </c>
      <c r="H390">
        <f t="shared" si="87"/>
        <v>20282.163133973321</v>
      </c>
      <c r="I390">
        <f t="shared" si="88"/>
        <v>20583.165087683406</v>
      </c>
      <c r="J390" s="46">
        <f t="shared" si="89"/>
        <v>726.33248673678577</v>
      </c>
      <c r="K390">
        <f t="shared" si="90"/>
        <v>26.207299745450719</v>
      </c>
      <c r="L390">
        <f t="shared" si="91"/>
        <v>2.3119881118477594E-2</v>
      </c>
      <c r="M390" s="46">
        <f t="shared" si="92"/>
        <v>26.207330339708587</v>
      </c>
      <c r="N390" s="8">
        <f t="shared" si="93"/>
        <v>1.1751374719665498E-6</v>
      </c>
      <c r="O390" s="5">
        <f>SUM($N$54:N390)*0.1+$O$30</f>
        <v>-5.9684714199814614E-3</v>
      </c>
      <c r="P390" s="5">
        <f>SUM($O$235:O390)</f>
        <v>-0.9325629390745408</v>
      </c>
      <c r="Q390" s="8">
        <f t="shared" si="94"/>
        <v>-6.7958031986696034E-6</v>
      </c>
      <c r="R390" s="5">
        <f>SUM($Q$54:Q390)*0.1+$O$8</f>
        <v>4.9885422447343473E-2</v>
      </c>
      <c r="S390" s="5">
        <f>SUM($R$235:R390)</f>
        <v>7.789087092101628</v>
      </c>
      <c r="T390">
        <f t="shared" si="95"/>
        <v>5.0241198471384571E-2</v>
      </c>
      <c r="U390">
        <f t="shared" si="96"/>
        <v>7.8447148682204855</v>
      </c>
      <c r="X390" s="1"/>
    </row>
    <row r="391" spans="2:24" x14ac:dyDescent="0.25">
      <c r="B391">
        <f t="shared" si="81"/>
        <v>33.700000000000209</v>
      </c>
      <c r="C391">
        <f t="shared" si="82"/>
        <v>-1396.6998684018731</v>
      </c>
      <c r="D391">
        <f t="shared" si="83"/>
        <v>-725.74654049904279</v>
      </c>
      <c r="E391">
        <f t="shared" si="84"/>
        <v>29.169165961926041</v>
      </c>
      <c r="F391">
        <f t="shared" si="85"/>
        <v>36287.327024952137</v>
      </c>
      <c r="G391">
        <f t="shared" si="86"/>
        <v>-3504.296169847592</v>
      </c>
      <c r="H391">
        <f t="shared" si="87"/>
        <v>20342.512012348245</v>
      </c>
      <c r="I391">
        <f t="shared" si="88"/>
        <v>20642.138615427935</v>
      </c>
      <c r="J391" s="46">
        <f t="shared" si="89"/>
        <v>726.33248673678577</v>
      </c>
      <c r="K391">
        <f t="shared" si="90"/>
        <v>26.282387173067587</v>
      </c>
      <c r="L391">
        <f t="shared" si="91"/>
        <v>2.3119881118477594E-2</v>
      </c>
      <c r="M391" s="46">
        <f t="shared" si="92"/>
        <v>26.282417679919334</v>
      </c>
      <c r="N391" s="8">
        <f t="shared" si="93"/>
        <v>1.1741601210299794E-6</v>
      </c>
      <c r="O391" s="5">
        <f>SUM($N$54:N391)*0.1+$O$30</f>
        <v>-5.9683540039693582E-3</v>
      </c>
      <c r="P391" s="5">
        <f>SUM($O$235:O391)</f>
        <v>-0.93853129307851013</v>
      </c>
      <c r="Q391" s="8">
        <f t="shared" si="94"/>
        <v>-6.8160238772031199E-6</v>
      </c>
      <c r="R391" s="5">
        <f>SUM($Q$54:Q391)*0.1+$O$8</f>
        <v>4.9884740844955755E-2</v>
      </c>
      <c r="S391" s="5">
        <f>SUM($R$235:R391)</f>
        <v>7.8389718329465836</v>
      </c>
      <c r="T391">
        <f t="shared" si="95"/>
        <v>5.0240507747086854E-2</v>
      </c>
      <c r="U391">
        <f t="shared" si="96"/>
        <v>7.8949553757964672</v>
      </c>
      <c r="X391" s="1"/>
    </row>
    <row r="392" spans="2:24" x14ac:dyDescent="0.25">
      <c r="B392">
        <f t="shared" si="81"/>
        <v>33.80000000000021</v>
      </c>
      <c r="C392">
        <f t="shared" si="82"/>
        <v>-1396.6998684018731</v>
      </c>
      <c r="D392">
        <f t="shared" si="83"/>
        <v>-725.74654049904279</v>
      </c>
      <c r="E392">
        <f t="shared" si="84"/>
        <v>29.169165961926041</v>
      </c>
      <c r="F392">
        <f t="shared" si="85"/>
        <v>36287.327024952137</v>
      </c>
      <c r="G392">
        <f t="shared" si="86"/>
        <v>-3501.3792532513994</v>
      </c>
      <c r="H392">
        <f t="shared" si="87"/>
        <v>20402.860890723165</v>
      </c>
      <c r="I392">
        <f t="shared" si="88"/>
        <v>20701.120481783109</v>
      </c>
      <c r="J392" s="46">
        <f t="shared" si="89"/>
        <v>726.33248673678577</v>
      </c>
      <c r="K392">
        <f t="shared" si="90"/>
        <v>26.357485217733281</v>
      </c>
      <c r="L392">
        <f t="shared" si="91"/>
        <v>2.3119881118477594E-2</v>
      </c>
      <c r="M392" s="46">
        <f t="shared" si="92"/>
        <v>26.357515637664662</v>
      </c>
      <c r="N392" s="8">
        <f t="shared" si="93"/>
        <v>1.1731827700934093E-6</v>
      </c>
      <c r="O392" s="5">
        <f>SUM($N$54:N392)*0.1+$O$30</f>
        <v>-5.9682366856923493E-3</v>
      </c>
      <c r="P392" s="5">
        <f>SUM($O$235:O392)</f>
        <v>-0.94449952976420248</v>
      </c>
      <c r="Q392" s="8">
        <f t="shared" si="94"/>
        <v>-6.8362445557366364E-6</v>
      </c>
      <c r="R392" s="5">
        <f>SUM($Q$54:Q392)*0.1+$O$8</f>
        <v>4.9884057220500176E-2</v>
      </c>
      <c r="S392" s="5">
        <f>SUM($R$235:R392)</f>
        <v>7.8888558901670836</v>
      </c>
      <c r="T392">
        <f t="shared" si="95"/>
        <v>5.0239815026675606E-2</v>
      </c>
      <c r="U392">
        <f t="shared" si="96"/>
        <v>7.945195190651309</v>
      </c>
      <c r="X392" s="1"/>
    </row>
    <row r="393" spans="2:24" x14ac:dyDescent="0.25">
      <c r="B393">
        <f t="shared" si="81"/>
        <v>33.900000000000212</v>
      </c>
      <c r="C393">
        <f t="shared" si="82"/>
        <v>-1396.6998684018731</v>
      </c>
      <c r="D393">
        <f t="shared" si="83"/>
        <v>-725.74654049904279</v>
      </c>
      <c r="E393">
        <f t="shared" si="84"/>
        <v>29.169165961926041</v>
      </c>
      <c r="F393">
        <f t="shared" si="85"/>
        <v>36287.327024952137</v>
      </c>
      <c r="G393">
        <f t="shared" si="86"/>
        <v>-3498.4623366552064</v>
      </c>
      <c r="H393">
        <f t="shared" si="87"/>
        <v>20463.209769098085</v>
      </c>
      <c r="I393">
        <f t="shared" si="88"/>
        <v>20760.110615676072</v>
      </c>
      <c r="J393" s="46">
        <f t="shared" si="89"/>
        <v>726.33248673678577</v>
      </c>
      <c r="K393">
        <f t="shared" si="90"/>
        <v>26.432593788955025</v>
      </c>
      <c r="L393">
        <f t="shared" si="91"/>
        <v>2.3119881118477594E-2</v>
      </c>
      <c r="M393" s="46">
        <f t="shared" si="92"/>
        <v>26.432624122447862</v>
      </c>
      <c r="N393" s="8">
        <f t="shared" si="93"/>
        <v>1.172205419156839E-6</v>
      </c>
      <c r="O393" s="5">
        <f>SUM($N$54:N393)*0.1+$O$30</f>
        <v>-5.9681194651504338E-3</v>
      </c>
      <c r="P393" s="5">
        <f>SUM($O$235:O393)</f>
        <v>-0.9504676492293529</v>
      </c>
      <c r="Q393" s="8">
        <f t="shared" si="94"/>
        <v>-6.8564652342701521E-6</v>
      </c>
      <c r="R393" s="5">
        <f>SUM($Q$54:Q393)*0.1+$O$8</f>
        <v>4.9883371573976751E-2</v>
      </c>
      <c r="S393" s="5">
        <f>SUM($R$235:R393)</f>
        <v>7.9387392617410599</v>
      </c>
      <c r="T393">
        <f t="shared" si="95"/>
        <v>5.0239120310150126E-2</v>
      </c>
      <c r="U393">
        <f t="shared" si="96"/>
        <v>7.9954343107889123</v>
      </c>
      <c r="X393" s="1"/>
    </row>
    <row r="394" spans="2:24" x14ac:dyDescent="0.25">
      <c r="B394">
        <f t="shared" si="81"/>
        <v>34.000000000000213</v>
      </c>
      <c r="C394">
        <f t="shared" si="82"/>
        <v>-1396.6998684018731</v>
      </c>
      <c r="D394">
        <f t="shared" si="83"/>
        <v>-725.74654049904279</v>
      </c>
      <c r="E394">
        <f t="shared" si="84"/>
        <v>29.169165961926041</v>
      </c>
      <c r="F394">
        <f t="shared" si="85"/>
        <v>36287.327024952137</v>
      </c>
      <c r="G394">
        <f t="shared" si="86"/>
        <v>-3495.5454200590138</v>
      </c>
      <c r="H394">
        <f t="shared" si="87"/>
        <v>20523.558647473004</v>
      </c>
      <c r="I394">
        <f t="shared" si="88"/>
        <v>20819.10894682958</v>
      </c>
      <c r="J394" s="46">
        <f t="shared" si="89"/>
        <v>726.33248673678577</v>
      </c>
      <c r="K394">
        <f t="shared" si="90"/>
        <v>26.507712797253049</v>
      </c>
      <c r="L394">
        <f t="shared" si="91"/>
        <v>2.3119881118477594E-2</v>
      </c>
      <c r="M394" s="46">
        <f t="shared" si="92"/>
        <v>26.507743044785272</v>
      </c>
      <c r="N394" s="8">
        <f t="shared" si="93"/>
        <v>1.1712280682202689E-6</v>
      </c>
      <c r="O394" s="5">
        <f>SUM($N$54:N394)*0.1+$O$30</f>
        <v>-5.9680023423436118E-3</v>
      </c>
      <c r="P394" s="5">
        <f>SUM($O$235:O394)</f>
        <v>-0.95643565157169652</v>
      </c>
      <c r="Q394" s="8">
        <f t="shared" si="94"/>
        <v>-6.8766859128036686E-6</v>
      </c>
      <c r="R394" s="5">
        <f>SUM($Q$54:Q394)*0.1+$O$8</f>
        <v>4.9882683905385472E-2</v>
      </c>
      <c r="S394" s="5">
        <f>SUM($R$235:R394)</f>
        <v>7.9886219456464458</v>
      </c>
      <c r="T394">
        <f t="shared" si="95"/>
        <v>5.023842359750972E-2</v>
      </c>
      <c r="U394">
        <f t="shared" si="96"/>
        <v>8.0456727342131789</v>
      </c>
      <c r="X394" s="1"/>
    </row>
    <row r="395" spans="2:24" x14ac:dyDescent="0.25">
      <c r="B395">
        <f t="shared" si="81"/>
        <v>34.100000000000215</v>
      </c>
      <c r="C395">
        <f t="shared" si="82"/>
        <v>-1396.6998684018731</v>
      </c>
      <c r="D395">
        <f t="shared" si="83"/>
        <v>-725.74654049904279</v>
      </c>
      <c r="E395">
        <f t="shared" si="84"/>
        <v>29.169165961926041</v>
      </c>
      <c r="F395">
        <f t="shared" si="85"/>
        <v>36287.327024952137</v>
      </c>
      <c r="G395">
        <f t="shared" si="86"/>
        <v>-3492.6285034628222</v>
      </c>
      <c r="H395">
        <f t="shared" si="87"/>
        <v>20583.907525847928</v>
      </c>
      <c r="I395">
        <f t="shared" si="88"/>
        <v>20878.115405751065</v>
      </c>
      <c r="J395" s="46">
        <f t="shared" si="89"/>
        <v>726.33248673678577</v>
      </c>
      <c r="K395">
        <f t="shared" si="90"/>
        <v>26.582842154146675</v>
      </c>
      <c r="L395">
        <f t="shared" si="91"/>
        <v>2.3119881118477594E-2</v>
      </c>
      <c r="M395" s="46">
        <f t="shared" si="92"/>
        <v>26.582872316192361</v>
      </c>
      <c r="N395" s="8">
        <f t="shared" si="93"/>
        <v>1.170250717283699E-6</v>
      </c>
      <c r="O395" s="5">
        <f>SUM($N$54:N395)*0.1+$O$30</f>
        <v>-5.9678853172718833E-3</v>
      </c>
      <c r="P395" s="5">
        <f>SUM($O$235:O395)</f>
        <v>-0.9624035368889684</v>
      </c>
      <c r="Q395" s="8">
        <f t="shared" si="94"/>
        <v>-6.896906591337185E-6</v>
      </c>
      <c r="R395" s="5">
        <f>SUM($Q$54:Q395)*0.1+$O$8</f>
        <v>4.988199421472634E-2</v>
      </c>
      <c r="S395" s="5">
        <f>SUM($R$235:R395)</f>
        <v>8.0385039398611724</v>
      </c>
      <c r="T395">
        <f t="shared" si="95"/>
        <v>5.0237724888753686E-2</v>
      </c>
      <c r="U395">
        <f t="shared" si="96"/>
        <v>8.0959104589280138</v>
      </c>
      <c r="X395" s="1"/>
    </row>
    <row r="396" spans="2:24" x14ac:dyDescent="0.25">
      <c r="B396">
        <f t="shared" si="81"/>
        <v>34.200000000000216</v>
      </c>
      <c r="C396">
        <f t="shared" si="82"/>
        <v>-1396.6998684018731</v>
      </c>
      <c r="D396">
        <f t="shared" si="83"/>
        <v>-725.74654049904279</v>
      </c>
      <c r="E396">
        <f t="shared" si="84"/>
        <v>29.169165961926041</v>
      </c>
      <c r="F396">
        <f t="shared" si="85"/>
        <v>36287.327024952137</v>
      </c>
      <c r="G396">
        <f t="shared" si="86"/>
        <v>-3489.7115868666297</v>
      </c>
      <c r="H396">
        <f t="shared" si="87"/>
        <v>20644.256404222848</v>
      </c>
      <c r="I396">
        <f t="shared" si="88"/>
        <v>20937.129923721812</v>
      </c>
      <c r="J396" s="46">
        <f t="shared" si="89"/>
        <v>726.33248673678577</v>
      </c>
      <c r="K396">
        <f t="shared" si="90"/>
        <v>26.657981772140513</v>
      </c>
      <c r="L396">
        <f t="shared" si="91"/>
        <v>2.3119881118477594E-2</v>
      </c>
      <c r="M396" s="46">
        <f t="shared" si="92"/>
        <v>26.658011849169934</v>
      </c>
      <c r="N396" s="8">
        <f t="shared" si="93"/>
        <v>1.1692733663471288E-6</v>
      </c>
      <c r="O396" s="5">
        <f>SUM($N$54:N396)*0.1+$O$30</f>
        <v>-5.9677683899352482E-3</v>
      </c>
      <c r="P396" s="5">
        <f>SUM($O$235:O396)</f>
        <v>-0.96837130527890369</v>
      </c>
      <c r="Q396" s="8">
        <f t="shared" si="94"/>
        <v>-6.9171272698707015E-6</v>
      </c>
      <c r="R396" s="5">
        <f>SUM($Q$54:Q396)*0.1+$O$8</f>
        <v>4.9881302501999354E-2</v>
      </c>
      <c r="S396" s="5">
        <f>SUM($R$235:R396)</f>
        <v>8.0883852423631719</v>
      </c>
      <c r="T396">
        <f t="shared" si="95"/>
        <v>5.0237024183881325E-2</v>
      </c>
      <c r="U396">
        <f t="shared" si="96"/>
        <v>8.1461474829373124</v>
      </c>
      <c r="X396" s="1"/>
    </row>
    <row r="397" spans="2:24" x14ac:dyDescent="0.25">
      <c r="B397">
        <f t="shared" si="81"/>
        <v>34.300000000000217</v>
      </c>
      <c r="C397">
        <f t="shared" si="82"/>
        <v>-1396.6998684018731</v>
      </c>
      <c r="D397">
        <f t="shared" si="83"/>
        <v>-725.74654049904279</v>
      </c>
      <c r="E397">
        <f t="shared" si="84"/>
        <v>29.169165961926041</v>
      </c>
      <c r="F397">
        <f t="shared" si="85"/>
        <v>36287.327024952137</v>
      </c>
      <c r="G397">
        <f t="shared" si="86"/>
        <v>-3486.7946702704367</v>
      </c>
      <c r="H397">
        <f t="shared" si="87"/>
        <v>20704.605282597768</v>
      </c>
      <c r="I397">
        <f t="shared" si="88"/>
        <v>20996.152432786388</v>
      </c>
      <c r="J397" s="46">
        <f t="shared" si="89"/>
        <v>726.33248673678577</v>
      </c>
      <c r="K397">
        <f t="shared" si="90"/>
        <v>26.733131564711023</v>
      </c>
      <c r="L397">
        <f t="shared" si="91"/>
        <v>2.3119881118477594E-2</v>
      </c>
      <c r="M397" s="46">
        <f t="shared" si="92"/>
        <v>26.73316155719068</v>
      </c>
      <c r="N397" s="8">
        <f t="shared" si="93"/>
        <v>1.1682960154105585E-6</v>
      </c>
      <c r="O397" s="5">
        <f>SUM($N$54:N397)*0.1+$O$30</f>
        <v>-5.9676515603337074E-3</v>
      </c>
      <c r="P397" s="5">
        <f>SUM($O$235:O397)</f>
        <v>-0.97433895683923744</v>
      </c>
      <c r="Q397" s="8">
        <f t="shared" si="94"/>
        <v>-6.9373479484042172E-6</v>
      </c>
      <c r="R397" s="5">
        <f>SUM($Q$54:Q397)*0.1+$O$8</f>
        <v>4.9880608767204508E-2</v>
      </c>
      <c r="S397" s="5">
        <f>SUM($R$235:R397)</f>
        <v>8.1382658511303756</v>
      </c>
      <c r="T397">
        <f t="shared" si="95"/>
        <v>5.0236321482891963E-2</v>
      </c>
      <c r="U397">
        <f t="shared" si="96"/>
        <v>8.196383804244979</v>
      </c>
      <c r="X397" s="1"/>
    </row>
    <row r="398" spans="2:24" x14ac:dyDescent="0.25">
      <c r="B398">
        <f t="shared" si="81"/>
        <v>34.400000000000219</v>
      </c>
      <c r="C398">
        <f t="shared" si="82"/>
        <v>-1396.6998684018731</v>
      </c>
      <c r="D398">
        <f t="shared" si="83"/>
        <v>-725.74654049904279</v>
      </c>
      <c r="E398">
        <f t="shared" si="84"/>
        <v>29.169165961926041</v>
      </c>
      <c r="F398">
        <f t="shared" si="85"/>
        <v>36287.327024952137</v>
      </c>
      <c r="G398">
        <f t="shared" si="86"/>
        <v>-3483.8777536742441</v>
      </c>
      <c r="H398">
        <f t="shared" si="87"/>
        <v>20764.954160972688</v>
      </c>
      <c r="I398">
        <f t="shared" si="88"/>
        <v>21055.182865742183</v>
      </c>
      <c r="J398" s="46">
        <f t="shared" si="89"/>
        <v>726.33248673678577</v>
      </c>
      <c r="K398">
        <f t="shared" si="90"/>
        <v>26.808291446293179</v>
      </c>
      <c r="L398">
        <f t="shared" si="91"/>
        <v>2.3119881118477594E-2</v>
      </c>
      <c r="M398" s="46">
        <f t="shared" si="92"/>
        <v>26.808321354685841</v>
      </c>
      <c r="N398" s="8">
        <f t="shared" si="93"/>
        <v>1.1673186644739884E-6</v>
      </c>
      <c r="O398" s="5">
        <f>SUM($N$54:N398)*0.1+$O$30</f>
        <v>-5.9675348284672601E-3</v>
      </c>
      <c r="P398" s="5">
        <f>SUM($O$235:O398)</f>
        <v>-0.98030649166770467</v>
      </c>
      <c r="Q398" s="8">
        <f t="shared" si="94"/>
        <v>-6.9575686269377337E-6</v>
      </c>
      <c r="R398" s="5">
        <f>SUM($Q$54:Q398)*0.1+$O$8</f>
        <v>4.9879913010341816E-2</v>
      </c>
      <c r="S398" s="5">
        <f>SUM($R$235:R398)</f>
        <v>8.1881457641407174</v>
      </c>
      <c r="T398">
        <f t="shared" si="95"/>
        <v>5.0235616785784927E-2</v>
      </c>
      <c r="U398">
        <f t="shared" si="96"/>
        <v>8.2466194208549126</v>
      </c>
      <c r="X398" s="1"/>
    </row>
    <row r="399" spans="2:24" x14ac:dyDescent="0.25">
      <c r="B399">
        <f t="shared" si="81"/>
        <v>34.50000000000022</v>
      </c>
      <c r="C399">
        <f t="shared" si="82"/>
        <v>-1396.6998684018731</v>
      </c>
      <c r="D399">
        <f t="shared" si="83"/>
        <v>-725.74654049904279</v>
      </c>
      <c r="E399">
        <f t="shared" si="84"/>
        <v>29.169165961926041</v>
      </c>
      <c r="F399">
        <f t="shared" si="85"/>
        <v>36287.327024952137</v>
      </c>
      <c r="G399">
        <f t="shared" si="86"/>
        <v>-3480.9608370780516</v>
      </c>
      <c r="H399">
        <f t="shared" si="87"/>
        <v>20825.303039347611</v>
      </c>
      <c r="I399">
        <f t="shared" si="88"/>
        <v>21114.221156129155</v>
      </c>
      <c r="J399" s="46">
        <f t="shared" si="89"/>
        <v>726.33248673678577</v>
      </c>
      <c r="K399">
        <f t="shared" si="90"/>
        <v>26.88346133226743</v>
      </c>
      <c r="L399">
        <f t="shared" si="91"/>
        <v>2.3119881118477594E-2</v>
      </c>
      <c r="M399" s="46">
        <f t="shared" si="92"/>
        <v>26.883491157032172</v>
      </c>
      <c r="N399" s="8">
        <f t="shared" si="93"/>
        <v>1.1663413135374183E-6</v>
      </c>
      <c r="O399" s="5">
        <f>SUM($N$54:N399)*0.1+$O$30</f>
        <v>-5.9674181943359062E-3</v>
      </c>
      <c r="P399" s="5">
        <f>SUM($O$235:O399)</f>
        <v>-0.98627390986204055</v>
      </c>
      <c r="Q399" s="8">
        <f t="shared" si="94"/>
        <v>-6.9777893054712502E-6</v>
      </c>
      <c r="R399" s="5">
        <f>SUM($Q$54:Q399)*0.1+$O$8</f>
        <v>4.987921523141127E-2</v>
      </c>
      <c r="S399" s="5">
        <f>SUM($R$235:R399)</f>
        <v>8.2380249793721294</v>
      </c>
      <c r="T399">
        <f t="shared" si="95"/>
        <v>5.0234910092559551E-2</v>
      </c>
      <c r="U399">
        <f t="shared" si="96"/>
        <v>8.2968543307710139</v>
      </c>
      <c r="X399" s="1"/>
    </row>
    <row r="400" spans="2:24" x14ac:dyDescent="0.25">
      <c r="B400">
        <f t="shared" si="81"/>
        <v>34.600000000000222</v>
      </c>
      <c r="C400">
        <f t="shared" si="82"/>
        <v>-1396.6998684018731</v>
      </c>
      <c r="D400">
        <f t="shared" si="83"/>
        <v>-725.74654049904279</v>
      </c>
      <c r="E400">
        <f t="shared" si="84"/>
        <v>29.169165961926041</v>
      </c>
      <c r="F400">
        <f t="shared" si="85"/>
        <v>36287.327024952137</v>
      </c>
      <c r="G400">
        <f t="shared" si="86"/>
        <v>-3478.0439204818585</v>
      </c>
      <c r="H400">
        <f t="shared" si="87"/>
        <v>20885.651917722531</v>
      </c>
      <c r="I400">
        <f t="shared" si="88"/>
        <v>21173.267238219698</v>
      </c>
      <c r="J400" s="46">
        <f t="shared" si="89"/>
        <v>726.33248673678577</v>
      </c>
      <c r="K400">
        <f t="shared" si="90"/>
        <v>26.958641138946785</v>
      </c>
      <c r="L400">
        <f t="shared" si="91"/>
        <v>2.3119881118477594E-2</v>
      </c>
      <c r="M400" s="46">
        <f t="shared" si="92"/>
        <v>26.958670880539028</v>
      </c>
      <c r="N400" s="8">
        <f t="shared" si="93"/>
        <v>1.1653639626008479E-6</v>
      </c>
      <c r="O400" s="5">
        <f>SUM($N$54:N400)*0.1+$O$30</f>
        <v>-5.9673016579396458E-3</v>
      </c>
      <c r="P400" s="5">
        <f>SUM($O$235:O400)</f>
        <v>-0.99224121151998024</v>
      </c>
      <c r="Q400" s="8">
        <f t="shared" si="94"/>
        <v>-6.9980099840047666E-6</v>
      </c>
      <c r="R400" s="5">
        <f>SUM($Q$54:Q400)*0.1+$O$8</f>
        <v>4.987851543041287E-2</v>
      </c>
      <c r="S400" s="5">
        <f>SUM($R$235:R400)</f>
        <v>8.2879034948025421</v>
      </c>
      <c r="T400">
        <f t="shared" si="95"/>
        <v>5.0234201403215162E-2</v>
      </c>
      <c r="U400">
        <f t="shared" si="96"/>
        <v>8.3470885319971799</v>
      </c>
      <c r="X400" s="1"/>
    </row>
    <row r="401" spans="2:24" x14ac:dyDescent="0.25">
      <c r="B401">
        <f t="shared" si="81"/>
        <v>34.700000000000223</v>
      </c>
      <c r="C401">
        <f t="shared" si="82"/>
        <v>-1396.6998684018731</v>
      </c>
      <c r="D401">
        <f t="shared" si="83"/>
        <v>-725.74654049904279</v>
      </c>
      <c r="E401">
        <f t="shared" si="84"/>
        <v>29.169165961926041</v>
      </c>
      <c r="F401">
        <f t="shared" si="85"/>
        <v>36287.327024952137</v>
      </c>
      <c r="G401">
        <f t="shared" si="86"/>
        <v>-3475.1270038856665</v>
      </c>
      <c r="H401">
        <f t="shared" si="87"/>
        <v>20946.000796097451</v>
      </c>
      <c r="I401">
        <f t="shared" si="88"/>
        <v>21232.321047008743</v>
      </c>
      <c r="J401" s="46">
        <f t="shared" si="89"/>
        <v>726.33248673678577</v>
      </c>
      <c r="K401">
        <f t="shared" si="90"/>
        <v>27.033830783564227</v>
      </c>
      <c r="L401">
        <f t="shared" si="91"/>
        <v>2.3119881118477594E-2</v>
      </c>
      <c r="M401" s="46">
        <f t="shared" si="92"/>
        <v>27.033860442435774</v>
      </c>
      <c r="N401" s="8">
        <f t="shared" si="93"/>
        <v>1.1643866116642778E-6</v>
      </c>
      <c r="O401" s="5">
        <f>SUM($N$54:N401)*0.1+$O$30</f>
        <v>-5.9671852192784798E-3</v>
      </c>
      <c r="P401" s="5">
        <f>SUM($O$235:O401)</f>
        <v>-0.99820839673925876</v>
      </c>
      <c r="Q401" s="8">
        <f t="shared" si="94"/>
        <v>-7.0182306625382823E-6</v>
      </c>
      <c r="R401" s="5">
        <f>SUM($Q$54:Q401)*0.1+$O$8</f>
        <v>4.9877813607346617E-2</v>
      </c>
      <c r="S401" s="5">
        <f>SUM($R$235:R401)</f>
        <v>8.3377813084098893</v>
      </c>
      <c r="T401">
        <f t="shared" si="95"/>
        <v>5.0233490717751107E-2</v>
      </c>
      <c r="U401">
        <f t="shared" si="96"/>
        <v>8.3973220225373097</v>
      </c>
      <c r="X401" s="1"/>
    </row>
    <row r="402" spans="2:24" x14ac:dyDescent="0.25">
      <c r="B402">
        <f t="shared" si="81"/>
        <v>34.800000000000225</v>
      </c>
      <c r="C402">
        <f t="shared" si="82"/>
        <v>-1396.6998684018731</v>
      </c>
      <c r="D402">
        <f t="shared" si="83"/>
        <v>-725.74654049904279</v>
      </c>
      <c r="E402">
        <f t="shared" si="84"/>
        <v>29.169165961926041</v>
      </c>
      <c r="F402">
        <f t="shared" si="85"/>
        <v>36287.327024952137</v>
      </c>
      <c r="G402">
        <f t="shared" si="86"/>
        <v>-3472.2100872894734</v>
      </c>
      <c r="H402">
        <f t="shared" si="87"/>
        <v>21006.349674472374</v>
      </c>
      <c r="I402">
        <f t="shared" si="88"/>
        <v>21291.38251820394</v>
      </c>
      <c r="J402" s="46">
        <f t="shared" si="89"/>
        <v>726.33248673678577</v>
      </c>
      <c r="K402">
        <f t="shared" si="90"/>
        <v>27.109030184260188</v>
      </c>
      <c r="L402">
        <f t="shared" si="91"/>
        <v>2.3119881118477594E-2</v>
      </c>
      <c r="M402" s="46">
        <f t="shared" si="92"/>
        <v>27.10905976085926</v>
      </c>
      <c r="N402" s="8">
        <f t="shared" si="93"/>
        <v>1.1634092607277075E-6</v>
      </c>
      <c r="O402" s="5">
        <f>SUM($N$54:N402)*0.1+$O$30</f>
        <v>-5.9670688783524072E-3</v>
      </c>
      <c r="P402" s="5">
        <f>SUM($O$235:O402)</f>
        <v>-1.0041754656176112</v>
      </c>
      <c r="Q402" s="8">
        <f t="shared" si="94"/>
        <v>-7.0384513410717996E-6</v>
      </c>
      <c r="R402" s="5">
        <f>SUM($Q$54:Q402)*0.1+$O$8</f>
        <v>4.9877109762212511E-2</v>
      </c>
      <c r="S402" s="5">
        <f>SUM($R$235:R402)</f>
        <v>8.3876584181721014</v>
      </c>
      <c r="T402">
        <f t="shared" si="95"/>
        <v>5.0232778036166749E-2</v>
      </c>
      <c r="U402">
        <f t="shared" si="96"/>
        <v>8.4475548003953005</v>
      </c>
      <c r="X402" s="1"/>
    </row>
    <row r="403" spans="2:24" x14ac:dyDescent="0.25">
      <c r="B403">
        <f t="shared" si="81"/>
        <v>34.900000000000226</v>
      </c>
      <c r="C403">
        <f t="shared" si="82"/>
        <v>-1396.6998684018731</v>
      </c>
      <c r="D403">
        <f t="shared" si="83"/>
        <v>-725.74654049904279</v>
      </c>
      <c r="E403">
        <f t="shared" si="84"/>
        <v>29.169165961926041</v>
      </c>
      <c r="F403">
        <f t="shared" si="85"/>
        <v>36287.327024952137</v>
      </c>
      <c r="G403">
        <f t="shared" si="86"/>
        <v>-3469.2931706932804</v>
      </c>
      <c r="H403">
        <f t="shared" si="87"/>
        <v>21066.698552847294</v>
      </c>
      <c r="I403">
        <f t="shared" si="88"/>
        <v>21350.451588216052</v>
      </c>
      <c r="J403" s="46">
        <f t="shared" si="89"/>
        <v>726.33248673678577</v>
      </c>
      <c r="K403">
        <f t="shared" si="90"/>
        <v>27.184239260070338</v>
      </c>
      <c r="L403">
        <f t="shared" si="91"/>
        <v>2.3119881118477594E-2</v>
      </c>
      <c r="M403" s="46">
        <f t="shared" si="92"/>
        <v>27.184268754841618</v>
      </c>
      <c r="N403" s="8">
        <f t="shared" si="93"/>
        <v>1.1624319097911371E-6</v>
      </c>
      <c r="O403" s="5">
        <f>SUM($N$54:N403)*0.1+$O$30</f>
        <v>-5.966952635161428E-3</v>
      </c>
      <c r="P403" s="5">
        <f>SUM($O$235:O403)</f>
        <v>-1.0101424182527725</v>
      </c>
      <c r="Q403" s="8">
        <f t="shared" si="94"/>
        <v>-7.0586720196053153E-6</v>
      </c>
      <c r="R403" s="5">
        <f>SUM($Q$54:Q403)*0.1+$O$8</f>
        <v>4.9876403895010545E-2</v>
      </c>
      <c r="S403" s="5">
        <f>SUM($R$235:R403)</f>
        <v>8.4375348220671125</v>
      </c>
      <c r="T403">
        <f t="shared" si="95"/>
        <v>5.0232063358461428E-2</v>
      </c>
      <c r="U403">
        <f t="shared" si="96"/>
        <v>8.4977868635750475</v>
      </c>
      <c r="X403" s="1"/>
    </row>
    <row r="404" spans="2:24" x14ac:dyDescent="0.25">
      <c r="B404">
        <f t="shared" si="81"/>
        <v>35.000000000000227</v>
      </c>
      <c r="C404">
        <f t="shared" si="82"/>
        <v>-1396.6998684018731</v>
      </c>
      <c r="D404">
        <f t="shared" si="83"/>
        <v>-725.74654049904279</v>
      </c>
      <c r="E404">
        <f t="shared" si="84"/>
        <v>29.169165961926041</v>
      </c>
      <c r="F404">
        <f t="shared" si="85"/>
        <v>36287.327024952137</v>
      </c>
      <c r="G404">
        <f t="shared" si="86"/>
        <v>-3466.3762540970883</v>
      </c>
      <c r="H404">
        <f t="shared" si="87"/>
        <v>21127.047431222214</v>
      </c>
      <c r="I404">
        <f t="shared" si="88"/>
        <v>21409.528194149476</v>
      </c>
      <c r="J404" s="46">
        <f t="shared" si="89"/>
        <v>726.33248673678577</v>
      </c>
      <c r="K404">
        <f t="shared" si="90"/>
        <v>27.259457930913513</v>
      </c>
      <c r="L404">
        <f t="shared" si="91"/>
        <v>2.3119881118477594E-2</v>
      </c>
      <c r="M404" s="46">
        <f t="shared" si="92"/>
        <v>27.259487344298176</v>
      </c>
      <c r="N404" s="8">
        <f t="shared" si="93"/>
        <v>1.1614545588545672E-6</v>
      </c>
      <c r="O404" s="5">
        <f>SUM($N$54:N404)*0.1+$O$30</f>
        <v>-5.9668364897055423E-3</v>
      </c>
      <c r="P404" s="5">
        <f>SUM($O$235:O404)</f>
        <v>-1.0161092547424782</v>
      </c>
      <c r="Q404" s="8">
        <f t="shared" si="94"/>
        <v>-7.0788926981388318E-6</v>
      </c>
      <c r="R404" s="5">
        <f>SUM($Q$54:Q404)*0.1+$O$8</f>
        <v>4.9875696005740731E-2</v>
      </c>
      <c r="S404" s="5">
        <f>SUM($R$235:R404)</f>
        <v>8.4874105180728527</v>
      </c>
      <c r="T404">
        <f t="shared" si="95"/>
        <v>5.0231346684634519E-2</v>
      </c>
      <c r="U404">
        <f t="shared" si="96"/>
        <v>8.5480182100804516</v>
      </c>
      <c r="X404" s="1"/>
    </row>
    <row r="405" spans="2:24" x14ac:dyDescent="0.25">
      <c r="B405">
        <f t="shared" si="81"/>
        <v>35.100000000000229</v>
      </c>
      <c r="C405">
        <f t="shared" si="82"/>
        <v>-1396.6998684018731</v>
      </c>
      <c r="D405">
        <f t="shared" si="83"/>
        <v>-725.74654049904279</v>
      </c>
      <c r="E405">
        <f t="shared" si="84"/>
        <v>29.169165961926041</v>
      </c>
      <c r="F405">
        <f t="shared" si="85"/>
        <v>36287.327024952137</v>
      </c>
      <c r="G405">
        <f t="shared" si="86"/>
        <v>-3463.4593375008953</v>
      </c>
      <c r="H405">
        <f t="shared" si="87"/>
        <v>21187.396309597134</v>
      </c>
      <c r="I405">
        <f t="shared" si="88"/>
        <v>21468.612273792929</v>
      </c>
      <c r="J405" s="46">
        <f t="shared" si="89"/>
        <v>726.33248673678577</v>
      </c>
      <c r="K405">
        <f t="shared" si="90"/>
        <v>27.334686117579839</v>
      </c>
      <c r="L405">
        <f t="shared" si="91"/>
        <v>2.3119881118477594E-2</v>
      </c>
      <c r="M405" s="46">
        <f t="shared" si="92"/>
        <v>27.334715450015587</v>
      </c>
      <c r="N405" s="8">
        <f t="shared" si="93"/>
        <v>1.1604772079179969E-6</v>
      </c>
      <c r="O405" s="5">
        <f>SUM($N$54:N405)*0.1+$O$30</f>
        <v>-5.9667204419847509E-3</v>
      </c>
      <c r="P405" s="5">
        <f>SUM($O$235:O405)</f>
        <v>-1.0220759751844628</v>
      </c>
      <c r="Q405" s="8">
        <f t="shared" si="94"/>
        <v>-7.0991133766723474E-6</v>
      </c>
      <c r="R405" s="5">
        <f>SUM($Q$54:Q405)*0.1+$O$8</f>
        <v>4.9874986094403065E-2</v>
      </c>
      <c r="S405" s="5">
        <f>SUM($R$235:R405)</f>
        <v>8.5372855041672562</v>
      </c>
      <c r="T405">
        <f t="shared" si="95"/>
        <v>5.0230628014685398E-2</v>
      </c>
      <c r="U405">
        <f t="shared" si="96"/>
        <v>8.5982488379154063</v>
      </c>
      <c r="X405" s="1"/>
    </row>
    <row r="406" spans="2:24" x14ac:dyDescent="0.25">
      <c r="B406">
        <f t="shared" si="81"/>
        <v>35.20000000000023</v>
      </c>
      <c r="C406">
        <f t="shared" si="82"/>
        <v>-1396.6998684018731</v>
      </c>
      <c r="D406">
        <f t="shared" si="83"/>
        <v>-725.74654049904279</v>
      </c>
      <c r="E406">
        <f t="shared" si="84"/>
        <v>29.169165961926041</v>
      </c>
      <c r="F406">
        <f t="shared" si="85"/>
        <v>36287.327024952137</v>
      </c>
      <c r="G406">
        <f t="shared" si="86"/>
        <v>-3460.5424209047023</v>
      </c>
      <c r="H406">
        <f t="shared" si="87"/>
        <v>21247.745187972057</v>
      </c>
      <c r="I406">
        <f t="shared" si="88"/>
        <v>21527.703765610273</v>
      </c>
      <c r="J406" s="46">
        <f t="shared" si="89"/>
        <v>726.33248673678577</v>
      </c>
      <c r="K406">
        <f t="shared" si="90"/>
        <v>27.409923741719073</v>
      </c>
      <c r="L406">
        <f t="shared" si="91"/>
        <v>2.3119881118477594E-2</v>
      </c>
      <c r="M406" s="46">
        <f t="shared" si="92"/>
        <v>27.409952993640172</v>
      </c>
      <c r="N406" s="8">
        <f t="shared" si="93"/>
        <v>1.1594998569814266E-6</v>
      </c>
      <c r="O406" s="5">
        <f>SUM($N$54:N406)*0.1+$O$30</f>
        <v>-5.9666044919990521E-3</v>
      </c>
      <c r="P406" s="5">
        <f>SUM($O$235:O406)</f>
        <v>-1.0280425796764618</v>
      </c>
      <c r="Q406" s="8">
        <f t="shared" si="94"/>
        <v>-7.1193340552058647E-6</v>
      </c>
      <c r="R406" s="5">
        <f>SUM($Q$54:Q406)*0.1+$O$8</f>
        <v>4.9874274160997545E-2</v>
      </c>
      <c r="S406" s="5">
        <f>SUM($R$235:R406)</f>
        <v>8.5871597783282532</v>
      </c>
      <c r="T406">
        <f t="shared" si="95"/>
        <v>5.0229907348613441E-2</v>
      </c>
      <c r="U406">
        <f t="shared" si="96"/>
        <v>8.6484787450838052</v>
      </c>
      <c r="X406" s="1"/>
    </row>
    <row r="407" spans="2:24" x14ac:dyDescent="0.25">
      <c r="B407">
        <f t="shared" si="81"/>
        <v>35.300000000000232</v>
      </c>
      <c r="C407">
        <f t="shared" si="82"/>
        <v>-1396.6998684018731</v>
      </c>
      <c r="D407">
        <f t="shared" si="83"/>
        <v>-725.74654049904279</v>
      </c>
      <c r="E407">
        <f t="shared" si="84"/>
        <v>29.169165961926041</v>
      </c>
      <c r="F407">
        <f t="shared" si="85"/>
        <v>36287.327024952137</v>
      </c>
      <c r="G407">
        <f t="shared" si="86"/>
        <v>-3457.6255043085102</v>
      </c>
      <c r="H407">
        <f t="shared" si="87"/>
        <v>21308.094066346977</v>
      </c>
      <c r="I407">
        <f t="shared" si="88"/>
        <v>21586.802608731472</v>
      </c>
      <c r="J407" s="46">
        <f t="shared" si="89"/>
        <v>726.33248673678577</v>
      </c>
      <c r="K407">
        <f t="shared" si="90"/>
        <v>27.485170725829086</v>
      </c>
      <c r="L407">
        <f t="shared" si="91"/>
        <v>2.3119881118477594E-2</v>
      </c>
      <c r="M407" s="46">
        <f t="shared" si="92"/>
        <v>27.485199897666398</v>
      </c>
      <c r="N407" s="8">
        <f t="shared" si="93"/>
        <v>1.1585225060448564E-6</v>
      </c>
      <c r="O407" s="5">
        <f>SUM($N$54:N407)*0.1+$O$30</f>
        <v>-5.9664886397484476E-3</v>
      </c>
      <c r="P407" s="5">
        <f>SUM($O$235:O407)</f>
        <v>-1.0340090683162102</v>
      </c>
      <c r="Q407" s="8">
        <f t="shared" si="94"/>
        <v>-7.1395547337393804E-6</v>
      </c>
      <c r="R407" s="5">
        <f>SUM($Q$54:Q407)*0.1+$O$8</f>
        <v>4.9873560205524171E-2</v>
      </c>
      <c r="S407" s="5">
        <f>SUM($R$235:R407)</f>
        <v>8.6370333385337776</v>
      </c>
      <c r="T407">
        <f t="shared" si="95"/>
        <v>5.022918468641803E-2</v>
      </c>
      <c r="U407">
        <f t="shared" si="96"/>
        <v>8.6987079295895491</v>
      </c>
      <c r="X407" s="1"/>
    </row>
    <row r="408" spans="2:24" x14ac:dyDescent="0.25">
      <c r="B408">
        <f t="shared" si="81"/>
        <v>35.400000000000233</v>
      </c>
      <c r="C408">
        <f t="shared" si="82"/>
        <v>-1396.6998684018731</v>
      </c>
      <c r="D408">
        <f t="shared" si="83"/>
        <v>-725.74654049904279</v>
      </c>
      <c r="E408">
        <f t="shared" si="84"/>
        <v>29.169165961926041</v>
      </c>
      <c r="F408">
        <f t="shared" si="85"/>
        <v>36287.327024952137</v>
      </c>
      <c r="G408">
        <f t="shared" si="86"/>
        <v>-3454.7085877123172</v>
      </c>
      <c r="H408">
        <f t="shared" si="87"/>
        <v>21368.442944721897</v>
      </c>
      <c r="I408">
        <f t="shared" si="88"/>
        <v>21645.908742943742</v>
      </c>
      <c r="J408" s="46">
        <f t="shared" si="89"/>
        <v>726.33248673678577</v>
      </c>
      <c r="K408">
        <f t="shared" si="90"/>
        <v>27.560426993244572</v>
      </c>
      <c r="L408">
        <f t="shared" si="91"/>
        <v>2.3119881118477594E-2</v>
      </c>
      <c r="M408" s="46">
        <f t="shared" si="92"/>
        <v>27.560456085425599</v>
      </c>
      <c r="N408" s="8">
        <f t="shared" si="93"/>
        <v>1.1575451551082863E-6</v>
      </c>
      <c r="O408" s="5">
        <f>SUM($N$54:N408)*0.1+$O$30</f>
        <v>-5.9663728852329375E-3</v>
      </c>
      <c r="P408" s="5">
        <f>SUM($O$235:O408)</f>
        <v>-1.039975441201443</v>
      </c>
      <c r="Q408" s="8">
        <f t="shared" si="94"/>
        <v>-7.1597754122728969E-6</v>
      </c>
      <c r="R408" s="5">
        <f>SUM($Q$54:Q408)*0.1+$O$8</f>
        <v>4.9872844227982945E-2</v>
      </c>
      <c r="S408" s="5">
        <f>SUM($R$235:R408)</f>
        <v>8.68690618276176</v>
      </c>
      <c r="T408">
        <f t="shared" si="95"/>
        <v>5.0228460028098554E-2</v>
      </c>
      <c r="U408">
        <f t="shared" si="96"/>
        <v>8.7489363894365262</v>
      </c>
      <c r="X408" s="1"/>
    </row>
    <row r="409" spans="2:24" x14ac:dyDescent="0.25">
      <c r="B409">
        <f t="shared" si="81"/>
        <v>35.500000000000234</v>
      </c>
      <c r="C409">
        <f t="shared" si="82"/>
        <v>-1396.6998684018731</v>
      </c>
      <c r="D409">
        <f t="shared" si="83"/>
        <v>-725.74654049904279</v>
      </c>
      <c r="E409">
        <f t="shared" si="84"/>
        <v>29.169165961926041</v>
      </c>
      <c r="F409">
        <f t="shared" si="85"/>
        <v>36287.327024952137</v>
      </c>
      <c r="G409">
        <f t="shared" si="86"/>
        <v>-3451.7916711161242</v>
      </c>
      <c r="H409">
        <f t="shared" si="87"/>
        <v>21428.791823096824</v>
      </c>
      <c r="I409">
        <f t="shared" si="88"/>
        <v>21705.022108682773</v>
      </c>
      <c r="J409" s="46">
        <f t="shared" si="89"/>
        <v>726.33248673678577</v>
      </c>
      <c r="K409">
        <f t="shared" si="90"/>
        <v>27.6356924681259</v>
      </c>
      <c r="L409">
        <f t="shared" si="91"/>
        <v>2.3119881118477594E-2</v>
      </c>
      <c r="M409" s="46">
        <f t="shared" si="92"/>
        <v>27.635721481074807</v>
      </c>
      <c r="N409" s="8">
        <f t="shared" si="93"/>
        <v>1.156567804171716E-6</v>
      </c>
      <c r="O409" s="5">
        <f>SUM($N$54:N409)*0.1+$O$30</f>
        <v>-5.9662572284525199E-3</v>
      </c>
      <c r="P409" s="5">
        <f>SUM($O$235:O409)</f>
        <v>-1.0459416984298955</v>
      </c>
      <c r="Q409" s="8">
        <f t="shared" si="94"/>
        <v>-7.179996090806415E-6</v>
      </c>
      <c r="R409" s="5">
        <f>SUM($Q$54:Q409)*0.1+$O$8</f>
        <v>4.9872126228373864E-2</v>
      </c>
      <c r="S409" s="5">
        <f>SUM($R$235:R409)</f>
        <v>8.7367783089901341</v>
      </c>
      <c r="T409">
        <f t="shared" si="95"/>
        <v>5.0227733373654423E-2</v>
      </c>
      <c r="U409">
        <f t="shared" si="96"/>
        <v>8.7991641226286337</v>
      </c>
      <c r="X409" s="1"/>
    </row>
    <row r="410" spans="2:24" x14ac:dyDescent="0.25">
      <c r="B410">
        <f t="shared" si="81"/>
        <v>35.600000000000236</v>
      </c>
      <c r="C410">
        <f t="shared" si="82"/>
        <v>-1396.6998684018731</v>
      </c>
      <c r="D410">
        <f t="shared" si="83"/>
        <v>-725.74654049904279</v>
      </c>
      <c r="E410">
        <f t="shared" si="84"/>
        <v>29.169165961926041</v>
      </c>
      <c r="F410">
        <f t="shared" si="85"/>
        <v>36287.327024952137</v>
      </c>
      <c r="G410">
        <f t="shared" si="86"/>
        <v>-3448.8747545199321</v>
      </c>
      <c r="H410">
        <f t="shared" si="87"/>
        <v>21489.140701471744</v>
      </c>
      <c r="I410">
        <f t="shared" si="88"/>
        <v>21764.142647024128</v>
      </c>
      <c r="J410" s="46">
        <f t="shared" si="89"/>
        <v>726.33248673678577</v>
      </c>
      <c r="K410">
        <f t="shared" si="90"/>
        <v>27.710967075448142</v>
      </c>
      <c r="L410">
        <f t="shared" si="91"/>
        <v>2.3119881118477594E-2</v>
      </c>
      <c r="M410" s="46">
        <f t="shared" si="92"/>
        <v>27.710996009585795</v>
      </c>
      <c r="N410" s="8">
        <f t="shared" si="93"/>
        <v>1.1555904532351459E-6</v>
      </c>
      <c r="O410" s="5">
        <f>SUM($N$54:N410)*0.1+$O$30</f>
        <v>-5.9661416694071967E-3</v>
      </c>
      <c r="P410" s="5">
        <f>SUM($O$235:O410)</f>
        <v>-1.0519078400993027</v>
      </c>
      <c r="Q410" s="8">
        <f t="shared" si="94"/>
        <v>-7.2002167693399307E-6</v>
      </c>
      <c r="R410" s="5">
        <f>SUM($Q$54:Q410)*0.1+$O$8</f>
        <v>4.987140620669693E-2</v>
      </c>
      <c r="S410" s="5">
        <f>SUM($R$235:R410)</f>
        <v>8.7866497151968304</v>
      </c>
      <c r="T410">
        <f t="shared" si="95"/>
        <v>5.0227004723085035E-2</v>
      </c>
      <c r="U410">
        <f t="shared" si="96"/>
        <v>8.8493911271697634</v>
      </c>
      <c r="X410" s="1"/>
    </row>
    <row r="411" spans="2:24" x14ac:dyDescent="0.25">
      <c r="B411">
        <f t="shared" si="81"/>
        <v>35.700000000000237</v>
      </c>
      <c r="C411">
        <f t="shared" si="82"/>
        <v>-1396.6998684018731</v>
      </c>
      <c r="D411">
        <f t="shared" si="83"/>
        <v>-725.74654049904279</v>
      </c>
      <c r="E411">
        <f t="shared" si="84"/>
        <v>29.169165961926041</v>
      </c>
      <c r="F411">
        <f t="shared" si="85"/>
        <v>36287.327024952137</v>
      </c>
      <c r="G411">
        <f t="shared" si="86"/>
        <v>-3445.9578379237391</v>
      </c>
      <c r="H411">
        <f t="shared" si="87"/>
        <v>21549.489579846664</v>
      </c>
      <c r="I411">
        <f t="shared" si="88"/>
        <v>21823.270299674794</v>
      </c>
      <c r="J411" s="46">
        <f t="shared" si="89"/>
        <v>726.33248673678577</v>
      </c>
      <c r="K411">
        <f t="shared" si="90"/>
        <v>27.786250740990337</v>
      </c>
      <c r="L411">
        <f t="shared" si="91"/>
        <v>2.3119881118477594E-2</v>
      </c>
      <c r="M411" s="46">
        <f t="shared" si="92"/>
        <v>27.786279596734335</v>
      </c>
      <c r="N411" s="8">
        <f t="shared" si="93"/>
        <v>1.1546131022985755E-6</v>
      </c>
      <c r="O411" s="5">
        <f>SUM($N$54:N411)*0.1+$O$30</f>
        <v>-5.9660262080969669E-3</v>
      </c>
      <c r="P411" s="5">
        <f>SUM($O$235:O411)</f>
        <v>-1.0578738663073997</v>
      </c>
      <c r="Q411" s="8">
        <f t="shared" si="94"/>
        <v>-7.2204374478734472E-6</v>
      </c>
      <c r="R411" s="5">
        <f>SUM($Q$54:Q411)*0.1+$O$8</f>
        <v>4.9870684162952143E-2</v>
      </c>
      <c r="S411" s="5">
        <f>SUM($R$235:R411)</f>
        <v>8.8365203993597827</v>
      </c>
      <c r="T411">
        <f t="shared" si="95"/>
        <v>5.0226274076389799E-2</v>
      </c>
      <c r="U411">
        <f t="shared" si="96"/>
        <v>8.8996174010638089</v>
      </c>
      <c r="X411" s="1"/>
    </row>
    <row r="412" spans="2:24" x14ac:dyDescent="0.25">
      <c r="B412">
        <f t="shared" si="81"/>
        <v>35.800000000000239</v>
      </c>
      <c r="C412">
        <f t="shared" si="82"/>
        <v>-1396.6998684018731</v>
      </c>
      <c r="D412">
        <f t="shared" si="83"/>
        <v>-725.74654049904279</v>
      </c>
      <c r="E412">
        <f t="shared" si="84"/>
        <v>29.169165961926041</v>
      </c>
      <c r="F412">
        <f t="shared" si="85"/>
        <v>36287.327024952137</v>
      </c>
      <c r="G412">
        <f t="shared" si="86"/>
        <v>-3443.040921327547</v>
      </c>
      <c r="H412">
        <f t="shared" si="87"/>
        <v>21609.838458221584</v>
      </c>
      <c r="I412">
        <f t="shared" si="88"/>
        <v>21882.405008964819</v>
      </c>
      <c r="J412" s="46">
        <f t="shared" si="89"/>
        <v>726.33248673678577</v>
      </c>
      <c r="K412">
        <f t="shared" si="90"/>
        <v>27.861543391324812</v>
      </c>
      <c r="L412">
        <f t="shared" si="91"/>
        <v>2.3119881118477594E-2</v>
      </c>
      <c r="M412" s="46">
        <f t="shared" si="92"/>
        <v>27.861572169089527</v>
      </c>
      <c r="N412" s="8">
        <f t="shared" si="93"/>
        <v>1.1536357513620056E-6</v>
      </c>
      <c r="O412" s="5">
        <f>SUM($N$54:N412)*0.1+$O$30</f>
        <v>-5.9659108445218306E-3</v>
      </c>
      <c r="P412" s="5">
        <f>SUM($O$235:O412)</f>
        <v>-1.0638397771519215</v>
      </c>
      <c r="Q412" s="8">
        <f t="shared" si="94"/>
        <v>-7.2406581264069628E-6</v>
      </c>
      <c r="R412" s="5">
        <f>SUM($Q$54:Q412)*0.1+$O$8</f>
        <v>4.9869960097139503E-2</v>
      </c>
      <c r="S412" s="5">
        <f>SUM($R$235:R412)</f>
        <v>8.8863903594569216</v>
      </c>
      <c r="T412">
        <f t="shared" si="95"/>
        <v>5.0225541433568138E-2</v>
      </c>
      <c r="U412">
        <f t="shared" si="96"/>
        <v>8.9498429423146622</v>
      </c>
      <c r="X412" s="1"/>
    </row>
    <row r="413" spans="2:24" x14ac:dyDescent="0.25">
      <c r="B413">
        <f t="shared" si="81"/>
        <v>35.90000000000024</v>
      </c>
      <c r="C413">
        <f t="shared" si="82"/>
        <v>-1396.6998684018731</v>
      </c>
      <c r="D413">
        <f t="shared" si="83"/>
        <v>-725.74654049904279</v>
      </c>
      <c r="E413">
        <f t="shared" si="84"/>
        <v>29.169165961926041</v>
      </c>
      <c r="F413">
        <f t="shared" si="85"/>
        <v>36287.327024952137</v>
      </c>
      <c r="G413">
        <f t="shared" si="86"/>
        <v>-3440.124004731354</v>
      </c>
      <c r="H413">
        <f t="shared" si="87"/>
        <v>21670.187336596508</v>
      </c>
      <c r="I413">
        <f t="shared" si="88"/>
        <v>21941.546717839115</v>
      </c>
      <c r="J413" s="46">
        <f t="shared" si="89"/>
        <v>726.33248673678577</v>
      </c>
      <c r="K413">
        <f t="shared" si="90"/>
        <v>27.93684495380678</v>
      </c>
      <c r="L413">
        <f t="shared" si="91"/>
        <v>2.3119881118477594E-2</v>
      </c>
      <c r="M413" s="46">
        <f t="shared" si="92"/>
        <v>27.936873654003382</v>
      </c>
      <c r="N413" s="8">
        <f t="shared" si="93"/>
        <v>1.1526584004254353E-6</v>
      </c>
      <c r="O413" s="5">
        <f>SUM($N$54:N413)*0.1+$O$30</f>
        <v>-5.9657955786817877E-3</v>
      </c>
      <c r="P413" s="5">
        <f>SUM($O$235:O413)</f>
        <v>-1.0698055727306033</v>
      </c>
      <c r="Q413" s="8">
        <f t="shared" si="94"/>
        <v>-7.2608788049404802E-6</v>
      </c>
      <c r="R413" s="5">
        <f>SUM($Q$54:Q413)*0.1+$O$8</f>
        <v>4.9869234009259009E-2</v>
      </c>
      <c r="S413" s="5">
        <f>SUM($R$235:R413)</f>
        <v>8.9362595934661808</v>
      </c>
      <c r="T413">
        <f t="shared" si="95"/>
        <v>5.0224806794619478E-2</v>
      </c>
      <c r="U413">
        <f t="shared" si="96"/>
        <v>9.0000677489262149</v>
      </c>
      <c r="X413" s="1"/>
    </row>
    <row r="414" spans="2:24" x14ac:dyDescent="0.25">
      <c r="B414">
        <f t="shared" si="81"/>
        <v>36.000000000000242</v>
      </c>
      <c r="C414">
        <f t="shared" si="82"/>
        <v>-1396.6998684018731</v>
      </c>
      <c r="D414">
        <f t="shared" si="83"/>
        <v>-725.74654049904279</v>
      </c>
      <c r="E414">
        <f t="shared" si="84"/>
        <v>29.169165961926041</v>
      </c>
      <c r="F414">
        <f t="shared" si="85"/>
        <v>36287.327024952137</v>
      </c>
      <c r="G414">
        <f t="shared" si="86"/>
        <v>-3437.207088135161</v>
      </c>
      <c r="H414">
        <f t="shared" si="87"/>
        <v>21730.536214971427</v>
      </c>
      <c r="I414">
        <f t="shared" si="88"/>
        <v>22000.695369849363</v>
      </c>
      <c r="J414" s="46">
        <f t="shared" si="89"/>
        <v>726.33248673678577</v>
      </c>
      <c r="K414">
        <f t="shared" si="90"/>
        <v>28.012155356564008</v>
      </c>
      <c r="L414">
        <f t="shared" si="91"/>
        <v>2.3119881118477594E-2</v>
      </c>
      <c r="M414" s="46">
        <f t="shared" si="92"/>
        <v>28.012183979600493</v>
      </c>
      <c r="N414" s="8">
        <f t="shared" si="93"/>
        <v>1.151681049488865E-6</v>
      </c>
      <c r="O414" s="5">
        <f>SUM($N$54:N414)*0.1+$O$30</f>
        <v>-5.9656804105768391E-3</v>
      </c>
      <c r="P414" s="5">
        <f>SUM($O$235:O414)</f>
        <v>-1.0757712531411801</v>
      </c>
      <c r="Q414" s="8">
        <f t="shared" si="94"/>
        <v>-7.2810994834739958E-6</v>
      </c>
      <c r="R414" s="5">
        <f>SUM($Q$54:Q414)*0.1+$O$8</f>
        <v>4.9868505899310661E-2</v>
      </c>
      <c r="S414" s="5">
        <f>SUM($R$235:R414)</f>
        <v>8.9861280993654908</v>
      </c>
      <c r="T414">
        <f t="shared" si="95"/>
        <v>5.0224070159543242E-2</v>
      </c>
      <c r="U414">
        <f t="shared" si="96"/>
        <v>9.0502918189023607</v>
      </c>
      <c r="X414" s="1"/>
    </row>
    <row r="415" spans="2:24" x14ac:dyDescent="0.25">
      <c r="B415">
        <f t="shared" si="81"/>
        <v>36.100000000000243</v>
      </c>
      <c r="C415">
        <f t="shared" si="82"/>
        <v>-1396.6998684018731</v>
      </c>
      <c r="D415">
        <f t="shared" si="83"/>
        <v>-725.74654049904279</v>
      </c>
      <c r="E415">
        <f t="shared" si="84"/>
        <v>29.169165961926041</v>
      </c>
      <c r="F415">
        <f t="shared" si="85"/>
        <v>36287.327024952137</v>
      </c>
      <c r="G415">
        <f t="shared" si="86"/>
        <v>-3434.2901715389689</v>
      </c>
      <c r="H415">
        <f t="shared" si="87"/>
        <v>21790.885093346347</v>
      </c>
      <c r="I415">
        <f t="shared" si="88"/>
        <v>22059.85090914608</v>
      </c>
      <c r="J415" s="46">
        <f t="shared" si="89"/>
        <v>726.33248673678577</v>
      </c>
      <c r="K415">
        <f t="shared" si="90"/>
        <v>28.087474528486723</v>
      </c>
      <c r="L415">
        <f t="shared" si="91"/>
        <v>2.3119881118477594E-2</v>
      </c>
      <c r="M415" s="46">
        <f t="shared" si="92"/>
        <v>28.087503074767955</v>
      </c>
      <c r="N415" s="8">
        <f t="shared" si="93"/>
        <v>1.1507036985522948E-6</v>
      </c>
      <c r="O415" s="5">
        <f>SUM($N$54:N415)*0.1+$O$30</f>
        <v>-5.965565340206984E-3</v>
      </c>
      <c r="P415" s="5">
        <f>SUM($O$235:O415)</f>
        <v>-1.0817368184813871</v>
      </c>
      <c r="Q415" s="8">
        <f t="shared" si="94"/>
        <v>-7.3013201620075123E-6</v>
      </c>
      <c r="R415" s="5">
        <f>SUM($Q$54:Q415)*0.1+$O$8</f>
        <v>4.986777576729446E-2</v>
      </c>
      <c r="S415" s="5">
        <f>SUM($R$235:R415)</f>
        <v>9.0359958751327856</v>
      </c>
      <c r="T415">
        <f t="shared" si="95"/>
        <v>5.0223331528338896E-2</v>
      </c>
      <c r="U415">
        <f t="shared" si="96"/>
        <v>9.1005151502469879</v>
      </c>
      <c r="X415" s="1"/>
    </row>
    <row r="416" spans="2:24" x14ac:dyDescent="0.25">
      <c r="B416">
        <f t="shared" si="81"/>
        <v>36.200000000000244</v>
      </c>
      <c r="C416">
        <f t="shared" si="82"/>
        <v>-1396.6998684018731</v>
      </c>
      <c r="D416">
        <f t="shared" si="83"/>
        <v>-725.74654049904279</v>
      </c>
      <c r="E416">
        <f t="shared" si="84"/>
        <v>29.169165961926041</v>
      </c>
      <c r="F416">
        <f t="shared" si="85"/>
        <v>36287.327024952137</v>
      </c>
      <c r="G416">
        <f t="shared" si="86"/>
        <v>-3431.3732549427759</v>
      </c>
      <c r="H416">
        <f t="shared" si="87"/>
        <v>21851.233971721267</v>
      </c>
      <c r="I416">
        <f t="shared" si="88"/>
        <v>22119.013280470768</v>
      </c>
      <c r="J416" s="46">
        <f t="shared" si="89"/>
        <v>726.33248673678577</v>
      </c>
      <c r="K416">
        <f t="shared" si="90"/>
        <v>28.162802399217622</v>
      </c>
      <c r="L416">
        <f t="shared" si="91"/>
        <v>2.3119881118477594E-2</v>
      </c>
      <c r="M416" s="46">
        <f t="shared" si="92"/>
        <v>28.16283086914536</v>
      </c>
      <c r="N416" s="8">
        <f t="shared" si="93"/>
        <v>1.1497263476157245E-6</v>
      </c>
      <c r="O416" s="5">
        <f>SUM($N$54:N416)*0.1+$O$30</f>
        <v>-5.9654503675722224E-3</v>
      </c>
      <c r="P416" s="5">
        <f>SUM($O$235:O416)</f>
        <v>-1.0877022688489593</v>
      </c>
      <c r="Q416" s="8">
        <f t="shared" si="94"/>
        <v>-7.3215408405410279E-6</v>
      </c>
      <c r="R416" s="5">
        <f>SUM($Q$54:Q416)*0.1+$O$8</f>
        <v>4.9867043613210406E-2</v>
      </c>
      <c r="S416" s="5">
        <f>SUM($R$235:R416)</f>
        <v>9.0858629187459954</v>
      </c>
      <c r="T416">
        <f t="shared" si="95"/>
        <v>5.0222590901005858E-2</v>
      </c>
      <c r="U416">
        <f t="shared" si="96"/>
        <v>9.1507377409639865</v>
      </c>
      <c r="X416" s="1"/>
    </row>
    <row r="417" spans="2:24" x14ac:dyDescent="0.25">
      <c r="B417">
        <f t="shared" si="81"/>
        <v>36.300000000000246</v>
      </c>
      <c r="C417">
        <f t="shared" si="82"/>
        <v>-1396.6998684018731</v>
      </c>
      <c r="D417">
        <f t="shared" si="83"/>
        <v>-725.74654049904279</v>
      </c>
      <c r="E417">
        <f t="shared" si="84"/>
        <v>29.169165961926041</v>
      </c>
      <c r="F417">
        <f t="shared" si="85"/>
        <v>36287.327024952137</v>
      </c>
      <c r="G417">
        <f t="shared" si="86"/>
        <v>-3428.4563383465829</v>
      </c>
      <c r="H417">
        <f t="shared" si="87"/>
        <v>21911.582850096191</v>
      </c>
      <c r="I417">
        <f t="shared" si="88"/>
        <v>22178.182429148208</v>
      </c>
      <c r="J417" s="46">
        <f t="shared" si="89"/>
        <v>726.33248673678577</v>
      </c>
      <c r="K417">
        <f t="shared" si="90"/>
        <v>28.238138899142051</v>
      </c>
      <c r="L417">
        <f t="shared" si="91"/>
        <v>2.3119881118477594E-2</v>
      </c>
      <c r="M417" s="46">
        <f t="shared" si="92"/>
        <v>28.238167293114973</v>
      </c>
      <c r="N417" s="8">
        <f t="shared" si="93"/>
        <v>1.1487489966791542E-6</v>
      </c>
      <c r="O417" s="5">
        <f>SUM($N$54:N417)*0.1+$O$30</f>
        <v>-5.9653354926725542E-3</v>
      </c>
      <c r="P417" s="5">
        <f>SUM($O$235:O417)</f>
        <v>-1.0936676043416318</v>
      </c>
      <c r="Q417" s="8">
        <f t="shared" si="94"/>
        <v>-7.3417615190745453E-6</v>
      </c>
      <c r="R417" s="5">
        <f>SUM($Q$54:Q417)*0.1+$O$8</f>
        <v>4.9866309437058498E-2</v>
      </c>
      <c r="S417" s="5">
        <f>SUM($R$235:R417)</f>
        <v>9.1357292281830542</v>
      </c>
      <c r="T417">
        <f t="shared" si="95"/>
        <v>5.0221848277543592E-2</v>
      </c>
      <c r="U417">
        <f t="shared" si="96"/>
        <v>9.2009595890572466</v>
      </c>
      <c r="X417" s="1"/>
    </row>
    <row r="418" spans="2:24" x14ac:dyDescent="0.25">
      <c r="B418">
        <f t="shared" si="81"/>
        <v>36.400000000000247</v>
      </c>
      <c r="C418">
        <f t="shared" si="82"/>
        <v>-1396.6998684018731</v>
      </c>
      <c r="D418">
        <f t="shared" si="83"/>
        <v>-725.74654049904279</v>
      </c>
      <c r="E418">
        <f t="shared" si="84"/>
        <v>29.169165961926041</v>
      </c>
      <c r="F418">
        <f t="shared" si="85"/>
        <v>36287.327024952137</v>
      </c>
      <c r="G418">
        <f t="shared" si="86"/>
        <v>-3425.5394217503908</v>
      </c>
      <c r="H418">
        <f t="shared" si="87"/>
        <v>21971.931728471111</v>
      </c>
      <c r="I418">
        <f t="shared" si="88"/>
        <v>22237.358301078875</v>
      </c>
      <c r="J418" s="46">
        <f t="shared" si="89"/>
        <v>726.33248673678577</v>
      </c>
      <c r="K418">
        <f t="shared" si="90"/>
        <v>28.31348395937836</v>
      </c>
      <c r="L418">
        <f t="shared" si="91"/>
        <v>2.3119881118477594E-2</v>
      </c>
      <c r="M418" s="46">
        <f t="shared" si="92"/>
        <v>28.313512277792107</v>
      </c>
      <c r="N418" s="8">
        <f t="shared" si="93"/>
        <v>1.1477716457425843E-6</v>
      </c>
      <c r="O418" s="5">
        <f>SUM($N$54:N418)*0.1+$O$30</f>
        <v>-5.9652207155079795E-3</v>
      </c>
      <c r="P418" s="5">
        <f>SUM($O$235:O418)</f>
        <v>-1.0996328250571397</v>
      </c>
      <c r="Q418" s="8">
        <f t="shared" si="94"/>
        <v>-7.3619821976080609E-6</v>
      </c>
      <c r="R418" s="5">
        <f>SUM($Q$54:Q418)*0.1+$O$8</f>
        <v>4.9865573238838737E-2</v>
      </c>
      <c r="S418" s="5">
        <f>SUM($R$235:R418)</f>
        <v>9.1855948014218924</v>
      </c>
      <c r="T418">
        <f t="shared" si="95"/>
        <v>5.0221103657951564E-2</v>
      </c>
      <c r="U418">
        <f t="shared" si="96"/>
        <v>9.2511806925306601</v>
      </c>
      <c r="X418" s="1"/>
    </row>
    <row r="419" spans="2:24" x14ac:dyDescent="0.25">
      <c r="B419">
        <f t="shared" si="81"/>
        <v>36.500000000000249</v>
      </c>
      <c r="C419">
        <f t="shared" si="82"/>
        <v>-1396.6998684018731</v>
      </c>
      <c r="D419">
        <f t="shared" si="83"/>
        <v>-725.74654049904279</v>
      </c>
      <c r="E419">
        <f t="shared" si="84"/>
        <v>29.169165961926041</v>
      </c>
      <c r="F419">
        <f t="shared" si="85"/>
        <v>36287.327024952137</v>
      </c>
      <c r="G419">
        <f t="shared" si="86"/>
        <v>-3422.6225051541978</v>
      </c>
      <c r="H419">
        <f t="shared" si="87"/>
        <v>22032.28060684603</v>
      </c>
      <c r="I419">
        <f t="shared" si="88"/>
        <v>22296.540842731451</v>
      </c>
      <c r="J419" s="46">
        <f t="shared" si="89"/>
        <v>726.33248673678577</v>
      </c>
      <c r="K419">
        <f t="shared" si="90"/>
        <v>28.388837511768354</v>
      </c>
      <c r="L419">
        <f t="shared" si="91"/>
        <v>2.3119881118477594E-2</v>
      </c>
      <c r="M419" s="46">
        <f t="shared" si="92"/>
        <v>28.388865755015555</v>
      </c>
      <c r="N419" s="8">
        <f t="shared" si="93"/>
        <v>1.1467942948060139E-6</v>
      </c>
      <c r="O419" s="5">
        <f>SUM($N$54:N419)*0.1+$O$30</f>
        <v>-5.9651060360784991E-3</v>
      </c>
      <c r="P419" s="5">
        <f>SUM($O$235:O419)</f>
        <v>-1.1055979310932182</v>
      </c>
      <c r="Q419" s="8">
        <f t="shared" si="94"/>
        <v>-7.3822028761415774E-6</v>
      </c>
      <c r="R419" s="5">
        <f>SUM($Q$54:Q419)*0.1+$O$8</f>
        <v>4.9864835018551122E-2</v>
      </c>
      <c r="S419" s="5">
        <f>SUM($R$235:R419)</f>
        <v>9.235459636440444</v>
      </c>
      <c r="T419">
        <f t="shared" si="95"/>
        <v>5.022035704222922E-2</v>
      </c>
      <c r="U419">
        <f t="shared" si="96"/>
        <v>9.3014010493881116</v>
      </c>
      <c r="X419" s="1"/>
    </row>
    <row r="420" spans="2:24" x14ac:dyDescent="0.25">
      <c r="B420">
        <f t="shared" si="81"/>
        <v>36.60000000000025</v>
      </c>
      <c r="C420">
        <f t="shared" si="82"/>
        <v>-1396.6998684018731</v>
      </c>
      <c r="D420">
        <f t="shared" si="83"/>
        <v>-725.74654049904279</v>
      </c>
      <c r="E420">
        <f t="shared" si="84"/>
        <v>29.169165961926041</v>
      </c>
      <c r="F420">
        <f t="shared" si="85"/>
        <v>36287.327024952137</v>
      </c>
      <c r="G420">
        <f t="shared" si="86"/>
        <v>-3419.7055885580048</v>
      </c>
      <c r="H420">
        <f t="shared" si="87"/>
        <v>22092.629485220954</v>
      </c>
      <c r="I420">
        <f t="shared" si="88"/>
        <v>22355.730001135482</v>
      </c>
      <c r="J420" s="46">
        <f t="shared" si="89"/>
        <v>726.33248673678577</v>
      </c>
      <c r="K420">
        <f t="shared" si="90"/>
        <v>28.464199488867962</v>
      </c>
      <c r="L420">
        <f t="shared" si="91"/>
        <v>2.3119881118477594E-2</v>
      </c>
      <c r="M420" s="46">
        <f t="shared" si="92"/>
        <v>28.464227657338252</v>
      </c>
      <c r="N420" s="8">
        <f t="shared" si="93"/>
        <v>1.1458169438694436E-6</v>
      </c>
      <c r="O420" s="5">
        <f>SUM($N$54:N420)*0.1+$O$30</f>
        <v>-5.9649914543841122E-3</v>
      </c>
      <c r="P420" s="5">
        <f>SUM($O$235:O420)</f>
        <v>-1.1115629225476023</v>
      </c>
      <c r="Q420" s="8">
        <f t="shared" si="94"/>
        <v>-7.4024235546750947E-6</v>
      </c>
      <c r="R420" s="5">
        <f>SUM($Q$54:Q420)*0.1+$O$8</f>
        <v>4.9864094776195654E-2</v>
      </c>
      <c r="S420" s="5">
        <f>SUM($R$235:R420)</f>
        <v>9.2853237312166392</v>
      </c>
      <c r="T420">
        <f t="shared" si="95"/>
        <v>5.021960843037606E-2</v>
      </c>
      <c r="U420">
        <f t="shared" si="96"/>
        <v>9.3516206576334913</v>
      </c>
      <c r="X420" s="1"/>
    </row>
    <row r="421" spans="2:24" x14ac:dyDescent="0.25">
      <c r="B421">
        <f t="shared" si="81"/>
        <v>36.700000000000252</v>
      </c>
      <c r="C421">
        <f t="shared" si="82"/>
        <v>-1396.6998684018731</v>
      </c>
      <c r="D421">
        <f t="shared" si="83"/>
        <v>-725.74654049904279</v>
      </c>
      <c r="E421">
        <f t="shared" si="84"/>
        <v>29.169165961926041</v>
      </c>
      <c r="F421">
        <f t="shared" si="85"/>
        <v>36287.327024952137</v>
      </c>
      <c r="G421">
        <f t="shared" si="86"/>
        <v>-3416.7886719618127</v>
      </c>
      <c r="H421">
        <f t="shared" si="87"/>
        <v>22152.978363595874</v>
      </c>
      <c r="I421">
        <f t="shared" si="88"/>
        <v>22414.925723874116</v>
      </c>
      <c r="J421" s="46">
        <f t="shared" si="89"/>
        <v>726.33248673678577</v>
      </c>
      <c r="K421">
        <f t="shared" si="90"/>
        <v>28.53956982393797</v>
      </c>
      <c r="L421">
        <f t="shared" si="91"/>
        <v>2.3119881118477594E-2</v>
      </c>
      <c r="M421" s="46">
        <f t="shared" si="92"/>
        <v>28.539597918018039</v>
      </c>
      <c r="N421" s="8">
        <f t="shared" si="93"/>
        <v>1.1448395929328735E-6</v>
      </c>
      <c r="O421" s="5">
        <f>SUM($N$54:N421)*0.1+$O$30</f>
        <v>-5.9648769704248187E-3</v>
      </c>
      <c r="P421" s="5">
        <f>SUM($O$235:O421)</f>
        <v>-1.1175277995180271</v>
      </c>
      <c r="Q421" s="8">
        <f t="shared" si="94"/>
        <v>-7.4226442332086104E-6</v>
      </c>
      <c r="R421" s="5">
        <f>SUM($Q$54:Q421)*0.1+$O$8</f>
        <v>4.9863352511772333E-2</v>
      </c>
      <c r="S421" s="5">
        <f>SUM($R$235:R421)</f>
        <v>9.3351870837284121</v>
      </c>
      <c r="T421">
        <f t="shared" si="95"/>
        <v>5.0218857822391549E-2</v>
      </c>
      <c r="U421">
        <f t="shared" si="96"/>
        <v>9.4018395152706891</v>
      </c>
      <c r="X421" s="1"/>
    </row>
    <row r="422" spans="2:24" x14ac:dyDescent="0.25">
      <c r="B422">
        <f t="shared" si="81"/>
        <v>36.800000000000253</v>
      </c>
      <c r="C422">
        <f t="shared" si="82"/>
        <v>-1396.6998684018731</v>
      </c>
      <c r="D422">
        <f t="shared" si="83"/>
        <v>-725.74654049904279</v>
      </c>
      <c r="E422">
        <f t="shared" si="84"/>
        <v>29.169165961926041</v>
      </c>
      <c r="F422">
        <f t="shared" si="85"/>
        <v>36287.327024952137</v>
      </c>
      <c r="G422">
        <f t="shared" si="86"/>
        <v>-3413.8717553656206</v>
      </c>
      <c r="H422">
        <f t="shared" si="87"/>
        <v>22213.327241970794</v>
      </c>
      <c r="I422">
        <f t="shared" si="88"/>
        <v>22474.127959076963</v>
      </c>
      <c r="J422" s="46">
        <f t="shared" si="89"/>
        <v>726.33248673678577</v>
      </c>
      <c r="K422">
        <f t="shared" si="90"/>
        <v>28.614948450934946</v>
      </c>
      <c r="L422">
        <f t="shared" si="91"/>
        <v>2.3119881118477594E-2</v>
      </c>
      <c r="M422" s="46">
        <f t="shared" si="92"/>
        <v>28.614976471008553</v>
      </c>
      <c r="N422" s="8">
        <f t="shared" si="93"/>
        <v>1.1438622419963036E-6</v>
      </c>
      <c r="O422" s="5">
        <f>SUM($N$54:N422)*0.1+$O$30</f>
        <v>-5.9647625842006195E-3</v>
      </c>
      <c r="P422" s="5">
        <f>SUM($O$235:O422)</f>
        <v>-1.1234925621022276</v>
      </c>
      <c r="Q422" s="8">
        <f t="shared" si="94"/>
        <v>-7.442864911742126E-6</v>
      </c>
      <c r="R422" s="5">
        <f>SUM($Q$54:Q422)*0.1+$O$8</f>
        <v>4.9862608225281158E-2</v>
      </c>
      <c r="S422" s="5">
        <f>SUM($R$235:R422)</f>
        <v>9.385049691953693</v>
      </c>
      <c r="T422">
        <f t="shared" si="95"/>
        <v>5.0218105218275168E-2</v>
      </c>
      <c r="U422">
        <f t="shared" si="96"/>
        <v>9.452057620303588</v>
      </c>
      <c r="X422" s="1"/>
    </row>
    <row r="423" spans="2:24" x14ac:dyDescent="0.25">
      <c r="B423">
        <f t="shared" si="81"/>
        <v>36.900000000000254</v>
      </c>
      <c r="C423">
        <f t="shared" si="82"/>
        <v>-1396.6998684018731</v>
      </c>
      <c r="D423">
        <f t="shared" si="83"/>
        <v>-725.74654049904279</v>
      </c>
      <c r="E423">
        <f t="shared" si="84"/>
        <v>29.169165961926041</v>
      </c>
      <c r="F423">
        <f t="shared" si="85"/>
        <v>36287.327024952137</v>
      </c>
      <c r="G423">
        <f t="shared" si="86"/>
        <v>-3410.9548387694276</v>
      </c>
      <c r="H423">
        <f t="shared" si="87"/>
        <v>22273.676120345714</v>
      </c>
      <c r="I423">
        <f t="shared" si="88"/>
        <v>22533.336655413095</v>
      </c>
      <c r="J423" s="46">
        <f t="shared" si="89"/>
        <v>726.33248673678577</v>
      </c>
      <c r="K423">
        <f t="shared" si="90"/>
        <v>28.690335304502327</v>
      </c>
      <c r="L423">
        <f t="shared" si="91"/>
        <v>2.3119881118477594E-2</v>
      </c>
      <c r="M423" s="46">
        <f t="shared" si="92"/>
        <v>28.690363250950334</v>
      </c>
      <c r="N423" s="8">
        <f t="shared" si="93"/>
        <v>1.1428848910597332E-6</v>
      </c>
      <c r="O423" s="5">
        <f>SUM($N$54:N423)*0.1+$O$30</f>
        <v>-5.9646482957115138E-3</v>
      </c>
      <c r="P423" s="5">
        <f>SUM($O$235:O423)</f>
        <v>-1.129457210397939</v>
      </c>
      <c r="Q423" s="8">
        <f t="shared" si="94"/>
        <v>-7.4630855902756425E-6</v>
      </c>
      <c r="R423" s="5">
        <f>SUM($Q$54:Q423)*0.1+$O$8</f>
        <v>4.9861861916722136E-2</v>
      </c>
      <c r="S423" s="5">
        <f>SUM($R$235:R423)</f>
        <v>9.4349115538704158</v>
      </c>
      <c r="T423">
        <f t="shared" si="95"/>
        <v>5.021735061802643E-2</v>
      </c>
      <c r="U423">
        <f t="shared" si="96"/>
        <v>9.5022749707360799</v>
      </c>
      <c r="X423" s="1"/>
    </row>
    <row r="424" spans="2:24" x14ac:dyDescent="0.25">
      <c r="B424">
        <f t="shared" si="81"/>
        <v>37.000000000000256</v>
      </c>
      <c r="C424">
        <f t="shared" si="82"/>
        <v>-1396.6998684018731</v>
      </c>
      <c r="D424">
        <f t="shared" si="83"/>
        <v>-725.74654049904279</v>
      </c>
      <c r="E424">
        <f t="shared" si="84"/>
        <v>29.169165961926041</v>
      </c>
      <c r="F424">
        <f t="shared" si="85"/>
        <v>36287.327024952137</v>
      </c>
      <c r="G424">
        <f t="shared" si="86"/>
        <v>-3408.0379221732355</v>
      </c>
      <c r="H424">
        <f t="shared" si="87"/>
        <v>22334.024998720637</v>
      </c>
      <c r="I424">
        <f t="shared" si="88"/>
        <v>22592.551762084098</v>
      </c>
      <c r="J424" s="46">
        <f t="shared" si="89"/>
        <v>726.33248673678577</v>
      </c>
      <c r="K424">
        <f t="shared" si="90"/>
        <v>28.765730319961559</v>
      </c>
      <c r="L424">
        <f t="shared" si="91"/>
        <v>2.3119881118477594E-2</v>
      </c>
      <c r="M424" s="46">
        <f t="shared" si="92"/>
        <v>28.765758193161961</v>
      </c>
      <c r="N424" s="8">
        <f t="shared" si="93"/>
        <v>1.1419075401231633E-6</v>
      </c>
      <c r="O424" s="5">
        <f>SUM($N$54:N424)*0.1+$O$30</f>
        <v>-5.9645341049575015E-3</v>
      </c>
      <c r="P424" s="5">
        <f>SUM($O$235:O424)</f>
        <v>-1.1354217445028965</v>
      </c>
      <c r="Q424" s="8">
        <f t="shared" si="94"/>
        <v>-7.4833062688091598E-6</v>
      </c>
      <c r="R424" s="5">
        <f>SUM($Q$54:Q424)*0.1+$O$8</f>
        <v>4.9861113586095254E-2</v>
      </c>
      <c r="S424" s="5">
        <f>SUM($R$235:R424)</f>
        <v>9.4847726674565109</v>
      </c>
      <c r="T424">
        <f t="shared" si="95"/>
        <v>5.0216594021644814E-2</v>
      </c>
      <c r="U424">
        <f t="shared" si="96"/>
        <v>9.5524915645720458</v>
      </c>
      <c r="X424" s="1"/>
    </row>
    <row r="425" spans="2:24" x14ac:dyDescent="0.25">
      <c r="B425">
        <f t="shared" si="81"/>
        <v>37.100000000000257</v>
      </c>
      <c r="C425">
        <f t="shared" si="82"/>
        <v>-1396.6998684018731</v>
      </c>
      <c r="D425">
        <f t="shared" si="83"/>
        <v>-725.74654049904279</v>
      </c>
      <c r="E425">
        <f t="shared" si="84"/>
        <v>29.169165961926041</v>
      </c>
      <c r="F425">
        <f t="shared" si="85"/>
        <v>36287.327024952137</v>
      </c>
      <c r="G425">
        <f t="shared" si="86"/>
        <v>-3405.1210055770425</v>
      </c>
      <c r="H425">
        <f t="shared" si="87"/>
        <v>22394.373877095557</v>
      </c>
      <c r="I425">
        <f t="shared" si="88"/>
        <v>22651.773228817252</v>
      </c>
      <c r="J425" s="46">
        <f t="shared" si="89"/>
        <v>726.33248673678577</v>
      </c>
      <c r="K425">
        <f t="shared" si="90"/>
        <v>28.841133433303426</v>
      </c>
      <c r="L425">
        <f t="shared" si="91"/>
        <v>2.3119881118477594E-2</v>
      </c>
      <c r="M425" s="46">
        <f t="shared" si="92"/>
        <v>28.841161233631379</v>
      </c>
      <c r="N425" s="8">
        <f t="shared" si="93"/>
        <v>1.140930189186593E-6</v>
      </c>
      <c r="O425" s="5">
        <f>SUM($N$54:N425)*0.1+$O$30</f>
        <v>-5.9644200119385827E-3</v>
      </c>
      <c r="P425" s="5">
        <f>SUM($O$235:O425)</f>
        <v>-1.1413861645148351</v>
      </c>
      <c r="Q425" s="8">
        <f t="shared" si="94"/>
        <v>-7.5035269473426755E-6</v>
      </c>
      <c r="R425" s="5">
        <f>SUM($Q$54:Q425)*0.1+$O$8</f>
        <v>4.9860363233400519E-2</v>
      </c>
      <c r="S425" s="5">
        <f>SUM($R$235:R425)</f>
        <v>9.5346330306899123</v>
      </c>
      <c r="T425">
        <f t="shared" si="95"/>
        <v>5.0215835429129843E-2</v>
      </c>
      <c r="U425">
        <f t="shared" si="96"/>
        <v>9.602707399815376</v>
      </c>
      <c r="X425" s="1"/>
    </row>
    <row r="426" spans="2:24" x14ac:dyDescent="0.25">
      <c r="B426">
        <f t="shared" si="81"/>
        <v>37.200000000000259</v>
      </c>
      <c r="C426">
        <f t="shared" si="82"/>
        <v>-1396.6998684018731</v>
      </c>
      <c r="D426">
        <f t="shared" si="83"/>
        <v>-725.74654049904279</v>
      </c>
      <c r="E426">
        <f t="shared" si="84"/>
        <v>29.169165961926041</v>
      </c>
      <c r="F426">
        <f t="shared" si="85"/>
        <v>36287.327024952137</v>
      </c>
      <c r="G426">
        <f t="shared" si="86"/>
        <v>-3402.2040889808504</v>
      </c>
      <c r="H426">
        <f t="shared" si="87"/>
        <v>22454.722755470477</v>
      </c>
      <c r="I426">
        <f t="shared" si="88"/>
        <v>22711.001005858849</v>
      </c>
      <c r="J426" s="46">
        <f t="shared" si="89"/>
        <v>726.33248673678577</v>
      </c>
      <c r="K426">
        <f t="shared" si="90"/>
        <v>28.916544581179544</v>
      </c>
      <c r="L426">
        <f t="shared" si="91"/>
        <v>2.3119881118477594E-2</v>
      </c>
      <c r="M426" s="46">
        <f t="shared" si="92"/>
        <v>28.916572309007389</v>
      </c>
      <c r="N426" s="8">
        <f t="shared" si="93"/>
        <v>1.1399528382500229E-6</v>
      </c>
      <c r="O426" s="5">
        <f>SUM($N$54:N426)*0.1+$O$30</f>
        <v>-5.9643060166547574E-3</v>
      </c>
      <c r="P426" s="5">
        <f>SUM($O$235:O426)</f>
        <v>-1.1473504705314899</v>
      </c>
      <c r="Q426" s="8">
        <f t="shared" si="94"/>
        <v>-7.5237476258761911E-6</v>
      </c>
      <c r="R426" s="5">
        <f>SUM($Q$54:Q426)*0.1+$O$8</f>
        <v>4.985961085863793E-2</v>
      </c>
      <c r="S426" s="5">
        <f>SUM($R$235:R426)</f>
        <v>9.5844926415485503</v>
      </c>
      <c r="T426">
        <f t="shared" si="95"/>
        <v>5.0215074840481017E-2</v>
      </c>
      <c r="U426">
        <f t="shared" si="96"/>
        <v>9.6529224744699551</v>
      </c>
      <c r="X426" s="1"/>
    </row>
    <row r="427" spans="2:24" x14ac:dyDescent="0.25">
      <c r="B427">
        <f t="shared" ref="B427:B490" si="97">B426+0.1</f>
        <v>37.30000000000026</v>
      </c>
      <c r="C427">
        <f t="shared" si="82"/>
        <v>-1396.6998684018731</v>
      </c>
      <c r="D427">
        <f t="shared" si="83"/>
        <v>-725.74654049904279</v>
      </c>
      <c r="E427">
        <f t="shared" si="84"/>
        <v>29.169165961926041</v>
      </c>
      <c r="F427">
        <f t="shared" si="85"/>
        <v>36287.327024952137</v>
      </c>
      <c r="G427">
        <f t="shared" si="86"/>
        <v>-3399.2871723846574</v>
      </c>
      <c r="H427">
        <f t="shared" si="87"/>
        <v>22515.0716338454</v>
      </c>
      <c r="I427">
        <f t="shared" si="88"/>
        <v>22770.235043967568</v>
      </c>
      <c r="J427" s="46">
        <f t="shared" si="89"/>
        <v>726.33248673678577</v>
      </c>
      <c r="K427">
        <f t="shared" si="90"/>
        <v>28.991963700893916</v>
      </c>
      <c r="L427">
        <f t="shared" si="91"/>
        <v>2.3119881118477594E-2</v>
      </c>
      <c r="M427" s="46">
        <f t="shared" si="92"/>
        <v>28.991991356591207</v>
      </c>
      <c r="N427" s="8">
        <f t="shared" si="93"/>
        <v>1.1389754873134525E-6</v>
      </c>
      <c r="O427" s="5">
        <f>SUM($N$54:N427)*0.1+$O$30</f>
        <v>-5.9641921191060264E-3</v>
      </c>
      <c r="P427" s="5">
        <f>SUM($O$235:O427)</f>
        <v>-1.1533146626505959</v>
      </c>
      <c r="Q427" s="8">
        <f t="shared" si="94"/>
        <v>-7.5439683044097085E-6</v>
      </c>
      <c r="R427" s="5">
        <f>SUM($Q$54:Q427)*0.1+$O$8</f>
        <v>4.9858856461807488E-2</v>
      </c>
      <c r="S427" s="5">
        <f>SUM($R$235:R427)</f>
        <v>9.6343514980103571</v>
      </c>
      <c r="T427">
        <f t="shared" si="95"/>
        <v>5.021431225569787E-2</v>
      </c>
      <c r="U427">
        <f t="shared" si="96"/>
        <v>9.7031367865396625</v>
      </c>
      <c r="X427" s="1"/>
    </row>
    <row r="428" spans="2:24" x14ac:dyDescent="0.25">
      <c r="B428">
        <f t="shared" si="97"/>
        <v>37.400000000000261</v>
      </c>
      <c r="C428">
        <f t="shared" si="82"/>
        <v>-1396.6998684018731</v>
      </c>
      <c r="D428">
        <f t="shared" si="83"/>
        <v>-725.74654049904279</v>
      </c>
      <c r="E428">
        <f t="shared" si="84"/>
        <v>29.169165961926041</v>
      </c>
      <c r="F428">
        <f t="shared" si="85"/>
        <v>36287.327024952137</v>
      </c>
      <c r="G428">
        <f t="shared" si="86"/>
        <v>-3396.3702557884635</v>
      </c>
      <c r="H428">
        <f t="shared" si="87"/>
        <v>22575.420512220324</v>
      </c>
      <c r="I428">
        <f t="shared" si="88"/>
        <v>22829.475294407945</v>
      </c>
      <c r="J428" s="46">
        <f t="shared" si="89"/>
        <v>726.33248673678577</v>
      </c>
      <c r="K428">
        <f t="shared" si="90"/>
        <v>29.067390730394617</v>
      </c>
      <c r="L428">
        <f t="shared" si="91"/>
        <v>2.3119881118477594E-2</v>
      </c>
      <c r="M428" s="46">
        <f t="shared" si="92"/>
        <v>29.067418314328155</v>
      </c>
      <c r="N428" s="8">
        <f t="shared" si="93"/>
        <v>1.137998136376882E-6</v>
      </c>
      <c r="O428" s="5">
        <f>SUM($N$54:N428)*0.1+$O$30</f>
        <v>-5.9640783192923888E-3</v>
      </c>
      <c r="P428" s="5">
        <f>SUM($O$235:O428)</f>
        <v>-1.1592787409698884</v>
      </c>
      <c r="Q428" s="8">
        <f t="shared" si="94"/>
        <v>-7.5641889829432258E-6</v>
      </c>
      <c r="R428" s="5">
        <f>SUM($Q$54:Q428)*0.1+$O$8</f>
        <v>4.9858100042909193E-2</v>
      </c>
      <c r="S428" s="5">
        <f>SUM($R$235:R428)</f>
        <v>9.6842095980532665</v>
      </c>
      <c r="T428">
        <f t="shared" si="95"/>
        <v>5.021354767477991E-2</v>
      </c>
      <c r="U428">
        <f t="shared" si="96"/>
        <v>9.7533503340283918</v>
      </c>
      <c r="X428" s="1"/>
    </row>
    <row r="429" spans="2:24" x14ac:dyDescent="0.25">
      <c r="B429">
        <f t="shared" si="97"/>
        <v>37.500000000000263</v>
      </c>
      <c r="C429">
        <f t="shared" si="82"/>
        <v>-1396.6998684018731</v>
      </c>
      <c r="D429">
        <f t="shared" si="83"/>
        <v>-725.74654049904279</v>
      </c>
      <c r="E429">
        <f t="shared" si="84"/>
        <v>29.169165961926041</v>
      </c>
      <c r="F429">
        <f t="shared" si="85"/>
        <v>36287.327024952137</v>
      </c>
      <c r="G429">
        <f t="shared" si="86"/>
        <v>-3393.4533391922723</v>
      </c>
      <c r="H429">
        <f t="shared" si="87"/>
        <v>22635.769390595244</v>
      </c>
      <c r="I429">
        <f t="shared" si="88"/>
        <v>22888.721708943987</v>
      </c>
      <c r="J429" s="46">
        <f t="shared" si="89"/>
        <v>726.33248673678577</v>
      </c>
      <c r="K429">
        <f t="shared" si="90"/>
        <v>29.142825608265682</v>
      </c>
      <c r="L429">
        <f t="shared" si="91"/>
        <v>2.3119881118477594E-2</v>
      </c>
      <c r="M429" s="46">
        <f t="shared" si="92"/>
        <v>29.142853120799529</v>
      </c>
      <c r="N429" s="8">
        <f t="shared" si="93"/>
        <v>1.1370207854403123E-6</v>
      </c>
      <c r="O429" s="5">
        <f>SUM($N$54:N429)*0.1+$O$30</f>
        <v>-5.9639646172138447E-3</v>
      </c>
      <c r="P429" s="5">
        <f>SUM($O$235:O429)</f>
        <v>-1.1652427055871022</v>
      </c>
      <c r="Q429" s="8">
        <f t="shared" si="94"/>
        <v>-7.5844096614767414E-6</v>
      </c>
      <c r="R429" s="5">
        <f>SUM($Q$54:Q429)*0.1+$O$8</f>
        <v>4.985734160194305E-2</v>
      </c>
      <c r="S429" s="5">
        <f>SUM($R$235:R429)</f>
        <v>9.7340669396552091</v>
      </c>
      <c r="T429">
        <f t="shared" si="95"/>
        <v>5.02127810977267E-2</v>
      </c>
      <c r="U429">
        <f t="shared" si="96"/>
        <v>9.8035631149400206</v>
      </c>
      <c r="X429" s="1"/>
    </row>
    <row r="430" spans="2:24" x14ac:dyDescent="0.25">
      <c r="B430">
        <f t="shared" si="97"/>
        <v>37.600000000000264</v>
      </c>
      <c r="C430">
        <f t="shared" si="82"/>
        <v>-1396.6998684018731</v>
      </c>
      <c r="D430">
        <f t="shared" si="83"/>
        <v>-725.74654049904279</v>
      </c>
      <c r="E430">
        <f t="shared" si="84"/>
        <v>29.169165961926041</v>
      </c>
      <c r="F430">
        <f t="shared" si="85"/>
        <v>36287.327024952137</v>
      </c>
      <c r="G430">
        <f t="shared" si="86"/>
        <v>-3390.5364225960784</v>
      </c>
      <c r="H430">
        <f t="shared" si="87"/>
        <v>22696.118268970164</v>
      </c>
      <c r="I430">
        <f t="shared" si="88"/>
        <v>22947.974239832845</v>
      </c>
      <c r="J430" s="46">
        <f t="shared" si="89"/>
        <v>726.33248673678577</v>
      </c>
      <c r="K430">
        <f t="shared" si="90"/>
        <v>29.218268273719016</v>
      </c>
      <c r="L430">
        <f t="shared" si="91"/>
        <v>2.3119881118477594E-2</v>
      </c>
      <c r="M430" s="46">
        <f t="shared" si="92"/>
        <v>29.218295715214534</v>
      </c>
      <c r="N430" s="8">
        <f t="shared" si="93"/>
        <v>1.1360434345037415E-6</v>
      </c>
      <c r="O430" s="5">
        <f>SUM($N$54:N430)*0.1+$O$30</f>
        <v>-5.963851012870394E-3</v>
      </c>
      <c r="P430" s="5">
        <f>SUM($O$235:O430)</f>
        <v>-1.1712065565999725</v>
      </c>
      <c r="Q430" s="8">
        <f t="shared" si="94"/>
        <v>-7.6046303400102579E-6</v>
      </c>
      <c r="R430" s="5">
        <f>SUM($Q$54:Q430)*0.1+$O$8</f>
        <v>4.9856581138909048E-2</v>
      </c>
      <c r="S430" s="5">
        <f>SUM($R$235:R430)</f>
        <v>9.7839235207941186</v>
      </c>
      <c r="T430">
        <f t="shared" si="95"/>
        <v>5.0212012524537761E-2</v>
      </c>
      <c r="U430">
        <f t="shared" si="96"/>
        <v>9.8537751272784355</v>
      </c>
      <c r="X430" s="1"/>
    </row>
    <row r="431" spans="2:24" x14ac:dyDescent="0.25">
      <c r="B431">
        <f t="shared" si="97"/>
        <v>37.700000000000266</v>
      </c>
      <c r="C431">
        <f t="shared" si="82"/>
        <v>-1396.6998684018731</v>
      </c>
      <c r="D431">
        <f t="shared" si="83"/>
        <v>-725.74654049904279</v>
      </c>
      <c r="E431">
        <f t="shared" si="84"/>
        <v>29.169165961926041</v>
      </c>
      <c r="F431">
        <f t="shared" si="85"/>
        <v>36287.327024952137</v>
      </c>
      <c r="G431">
        <f t="shared" si="86"/>
        <v>-3387.6195059998863</v>
      </c>
      <c r="H431">
        <f t="shared" si="87"/>
        <v>22756.467147345087</v>
      </c>
      <c r="I431">
        <f t="shared" si="88"/>
        <v>23007.232839818596</v>
      </c>
      <c r="J431" s="46">
        <f t="shared" si="89"/>
        <v>726.33248673678577</v>
      </c>
      <c r="K431">
        <f t="shared" si="90"/>
        <v>29.293718666586518</v>
      </c>
      <c r="L431">
        <f t="shared" si="91"/>
        <v>2.3119881118477594E-2</v>
      </c>
      <c r="M431" s="46">
        <f t="shared" si="92"/>
        <v>29.293746037402389</v>
      </c>
      <c r="N431" s="8">
        <f t="shared" si="93"/>
        <v>1.1350660835671716E-6</v>
      </c>
      <c r="O431" s="5">
        <f>SUM($N$54:N431)*0.1+$O$30</f>
        <v>-5.9637375062620377E-3</v>
      </c>
      <c r="P431" s="5">
        <f>SUM($O$235:O431)</f>
        <v>-1.1771702941062345</v>
      </c>
      <c r="Q431" s="8">
        <f t="shared" si="94"/>
        <v>-7.6248510185437753E-6</v>
      </c>
      <c r="R431" s="5">
        <f>SUM($Q$54:Q431)*0.1+$O$8</f>
        <v>4.9855818653807192E-2</v>
      </c>
      <c r="S431" s="5">
        <f>SUM($R$235:R431)</f>
        <v>9.8337793394479256</v>
      </c>
      <c r="T431">
        <f t="shared" si="95"/>
        <v>5.0211241955212635E-2</v>
      </c>
      <c r="U431">
        <f t="shared" si="96"/>
        <v>9.9039863690475176</v>
      </c>
      <c r="X431" s="1"/>
    </row>
    <row r="432" spans="2:24" x14ac:dyDescent="0.25">
      <c r="B432">
        <f t="shared" si="97"/>
        <v>37.800000000000267</v>
      </c>
      <c r="C432">
        <f t="shared" si="82"/>
        <v>-1396.6998684018731</v>
      </c>
      <c r="D432">
        <f t="shared" si="83"/>
        <v>-725.74654049904279</v>
      </c>
      <c r="E432">
        <f t="shared" si="84"/>
        <v>29.169165961926041</v>
      </c>
      <c r="F432">
        <f t="shared" si="85"/>
        <v>36287.327024952137</v>
      </c>
      <c r="G432">
        <f t="shared" si="86"/>
        <v>-3384.7025894036933</v>
      </c>
      <c r="H432">
        <f t="shared" si="87"/>
        <v>22816.816025720007</v>
      </c>
      <c r="I432">
        <f t="shared" si="88"/>
        <v>23066.497462126092</v>
      </c>
      <c r="J432" s="46">
        <f t="shared" si="89"/>
        <v>726.33248673678577</v>
      </c>
      <c r="K432">
        <f t="shared" si="90"/>
        <v>29.369176727312212</v>
      </c>
      <c r="L432">
        <f t="shared" si="91"/>
        <v>2.3119881118477594E-2</v>
      </c>
      <c r="M432" s="46">
        <f t="shared" si="92"/>
        <v>29.369204027804468</v>
      </c>
      <c r="N432" s="8">
        <f t="shared" si="93"/>
        <v>1.1340887326306013E-6</v>
      </c>
      <c r="O432" s="5">
        <f>SUM($N$54:N432)*0.1+$O$30</f>
        <v>-5.963624097388774E-3</v>
      </c>
      <c r="P432" s="5">
        <f>SUM($O$235:O432)</f>
        <v>-1.1831339182036233</v>
      </c>
      <c r="Q432" s="8">
        <f t="shared" si="94"/>
        <v>-7.6450716970772918E-6</v>
      </c>
      <c r="R432" s="5">
        <f>SUM($Q$54:Q432)*0.1+$O$8</f>
        <v>4.9855054146637483E-2</v>
      </c>
      <c r="S432" s="5">
        <f>SUM($R$235:R432)</f>
        <v>9.8836343935945639</v>
      </c>
      <c r="T432">
        <f t="shared" si="95"/>
        <v>5.0210469389750892E-2</v>
      </c>
      <c r="U432">
        <f t="shared" si="96"/>
        <v>9.9541968382511534</v>
      </c>
      <c r="X432" s="1"/>
    </row>
    <row r="433" spans="2:24" x14ac:dyDescent="0.25">
      <c r="B433">
        <f t="shared" si="97"/>
        <v>37.900000000000269</v>
      </c>
      <c r="C433">
        <f t="shared" si="82"/>
        <v>-1396.6998684018731</v>
      </c>
      <c r="D433">
        <f t="shared" si="83"/>
        <v>-725.74654049904279</v>
      </c>
      <c r="E433">
        <f t="shared" si="84"/>
        <v>29.169165961926041</v>
      </c>
      <c r="F433">
        <f t="shared" si="85"/>
        <v>36287.327024952137</v>
      </c>
      <c r="G433">
        <f t="shared" si="86"/>
        <v>-3381.7856728075012</v>
      </c>
      <c r="H433">
        <f t="shared" si="87"/>
        <v>22877.164904094927</v>
      </c>
      <c r="I433">
        <f t="shared" si="88"/>
        <v>23125.768060454961</v>
      </c>
      <c r="J433" s="46">
        <f t="shared" si="89"/>
        <v>726.33248673678577</v>
      </c>
      <c r="K433">
        <f t="shared" si="90"/>
        <v>29.444642396944644</v>
      </c>
      <c r="L433">
        <f t="shared" si="91"/>
        <v>2.3119881118477594E-2</v>
      </c>
      <c r="M433" s="46">
        <f t="shared" si="92"/>
        <v>29.444669627466681</v>
      </c>
      <c r="N433" s="8">
        <f t="shared" si="93"/>
        <v>1.1331113816940312E-6</v>
      </c>
      <c r="O433" s="5">
        <f>SUM($N$54:N433)*0.1+$O$30</f>
        <v>-5.9635107862506045E-3</v>
      </c>
      <c r="P433" s="5">
        <f>SUM($O$235:O433)</f>
        <v>-1.1890974289898739</v>
      </c>
      <c r="Q433" s="8">
        <f t="shared" si="94"/>
        <v>-7.6652923756108066E-6</v>
      </c>
      <c r="R433" s="5">
        <f>SUM($Q$54:Q433)*0.1+$O$8</f>
        <v>4.985428761739992E-2</v>
      </c>
      <c r="S433" s="5">
        <f>SUM($R$235:R433)</f>
        <v>9.9334886812119638</v>
      </c>
      <c r="T433">
        <f t="shared" si="95"/>
        <v>5.0209694828152088E-2</v>
      </c>
      <c r="U433">
        <f t="shared" si="96"/>
        <v>10.004406532893219</v>
      </c>
      <c r="X433" s="1"/>
    </row>
    <row r="434" spans="2:24" x14ac:dyDescent="0.25">
      <c r="B434">
        <f t="shared" si="97"/>
        <v>38.00000000000027</v>
      </c>
      <c r="C434">
        <f t="shared" si="82"/>
        <v>-1396.6998684018731</v>
      </c>
      <c r="D434">
        <f t="shared" si="83"/>
        <v>-725.74654049904279</v>
      </c>
      <c r="E434">
        <f t="shared" si="84"/>
        <v>29.169165961926041</v>
      </c>
      <c r="F434">
        <f t="shared" si="85"/>
        <v>36287.327024952137</v>
      </c>
      <c r="G434">
        <f t="shared" si="86"/>
        <v>-3378.8687562113073</v>
      </c>
      <c r="H434">
        <f t="shared" si="87"/>
        <v>22937.51378246985</v>
      </c>
      <c r="I434">
        <f t="shared" si="88"/>
        <v>23185.044588973629</v>
      </c>
      <c r="J434" s="46">
        <f t="shared" si="89"/>
        <v>726.33248673678577</v>
      </c>
      <c r="K434">
        <f t="shared" si="90"/>
        <v>29.520115617129235</v>
      </c>
      <c r="L434">
        <f t="shared" si="91"/>
        <v>2.3119881118477594E-2</v>
      </c>
      <c r="M434" s="46">
        <f t="shared" si="92"/>
        <v>29.520142778031854</v>
      </c>
      <c r="N434" s="8">
        <f t="shared" si="93"/>
        <v>1.1321340307574606E-6</v>
      </c>
      <c r="O434" s="5">
        <f>SUM($N$54:N434)*0.1+$O$30</f>
        <v>-5.9633975728475295E-3</v>
      </c>
      <c r="P434" s="5">
        <f>SUM($O$235:O434)</f>
        <v>-1.1950608265627214</v>
      </c>
      <c r="Q434" s="8">
        <f t="shared" si="94"/>
        <v>-7.6855130541443247E-6</v>
      </c>
      <c r="R434" s="5">
        <f>SUM($Q$54:Q434)*0.1+$O$8</f>
        <v>4.9853519066094511E-2</v>
      </c>
      <c r="S434" s="5">
        <f>SUM($R$235:R434)</f>
        <v>9.9833422002780576</v>
      </c>
      <c r="T434">
        <f t="shared" si="95"/>
        <v>5.0208918270415792E-2</v>
      </c>
      <c r="U434">
        <f t="shared" si="96"/>
        <v>10.0546154509776</v>
      </c>
      <c r="X434" s="1"/>
    </row>
    <row r="435" spans="2:24" x14ac:dyDescent="0.25">
      <c r="B435">
        <f t="shared" si="97"/>
        <v>38.100000000000271</v>
      </c>
      <c r="C435">
        <f t="shared" si="82"/>
        <v>-1396.6998684018731</v>
      </c>
      <c r="D435">
        <f t="shared" si="83"/>
        <v>-725.74654049904279</v>
      </c>
      <c r="E435">
        <f t="shared" si="84"/>
        <v>29.169165961926041</v>
      </c>
      <c r="F435">
        <f t="shared" si="85"/>
        <v>36287.327024952137</v>
      </c>
      <c r="G435">
        <f t="shared" si="86"/>
        <v>-3375.9518396151161</v>
      </c>
      <c r="H435">
        <f t="shared" si="87"/>
        <v>22997.86266084477</v>
      </c>
      <c r="I435">
        <f t="shared" si="88"/>
        <v>23244.327002313465</v>
      </c>
      <c r="J435" s="46">
        <f t="shared" si="89"/>
        <v>726.33248673678577</v>
      </c>
      <c r="K435">
        <f t="shared" si="90"/>
        <v>29.595596330100847</v>
      </c>
      <c r="L435">
        <f t="shared" si="91"/>
        <v>2.3119881118477594E-2</v>
      </c>
      <c r="M435" s="46">
        <f t="shared" si="92"/>
        <v>29.595623421732267</v>
      </c>
      <c r="N435" s="8">
        <f t="shared" si="93"/>
        <v>1.1311566798208909E-6</v>
      </c>
      <c r="O435" s="5">
        <f>SUM($N$54:N435)*0.1+$O$30</f>
        <v>-5.9632844571795469E-3</v>
      </c>
      <c r="P435" s="5">
        <f>SUM($O$235:O435)</f>
        <v>-1.2010241110199009</v>
      </c>
      <c r="Q435" s="8">
        <f t="shared" si="94"/>
        <v>-7.7057337326778395E-6</v>
      </c>
      <c r="R435" s="5">
        <f>SUM($Q$54:Q435)*0.1+$O$8</f>
        <v>4.9852748492721241E-2</v>
      </c>
      <c r="S435" s="5">
        <f>SUM($R$235:R435)</f>
        <v>10.033194948770779</v>
      </c>
      <c r="T435">
        <f t="shared" si="95"/>
        <v>5.0208139716541568E-2</v>
      </c>
      <c r="U435">
        <f t="shared" si="96"/>
        <v>10.104823590508181</v>
      </c>
      <c r="X435" s="1"/>
    </row>
    <row r="436" spans="2:24" x14ac:dyDescent="0.25">
      <c r="B436">
        <f t="shared" si="97"/>
        <v>38.200000000000273</v>
      </c>
      <c r="C436">
        <f t="shared" si="82"/>
        <v>-1396.6998684018731</v>
      </c>
      <c r="D436">
        <f t="shared" si="83"/>
        <v>-725.74654049904279</v>
      </c>
      <c r="E436">
        <f t="shared" si="84"/>
        <v>29.169165961926041</v>
      </c>
      <c r="F436">
        <f t="shared" si="85"/>
        <v>36287.327024952137</v>
      </c>
      <c r="G436">
        <f t="shared" si="86"/>
        <v>-3373.034923018924</v>
      </c>
      <c r="H436">
        <f t="shared" si="87"/>
        <v>23058.21153921969</v>
      </c>
      <c r="I436">
        <f t="shared" si="88"/>
        <v>23303.615255563014</v>
      </c>
      <c r="J436" s="46">
        <f t="shared" si="89"/>
        <v>726.33248673678577</v>
      </c>
      <c r="K436">
        <f t="shared" si="90"/>
        <v>29.671084478676448</v>
      </c>
      <c r="L436">
        <f t="shared" si="91"/>
        <v>2.3119881118477594E-2</v>
      </c>
      <c r="M436" s="46">
        <f t="shared" si="92"/>
        <v>29.671111501382338</v>
      </c>
      <c r="N436" s="8">
        <f t="shared" si="93"/>
        <v>1.1301793288843208E-6</v>
      </c>
      <c r="O436" s="5">
        <f>SUM($N$54:N436)*0.1+$O$30</f>
        <v>-5.9631714392466588E-3</v>
      </c>
      <c r="P436" s="5">
        <f>SUM($O$235:O436)</f>
        <v>-1.2069872824591477</v>
      </c>
      <c r="Q436" s="8">
        <f t="shared" si="94"/>
        <v>-7.725954411211356E-6</v>
      </c>
      <c r="R436" s="5">
        <f>SUM($Q$54:Q436)*0.1+$O$8</f>
        <v>4.9851975897280118E-2</v>
      </c>
      <c r="S436" s="5">
        <f>SUM($R$235:R436)</f>
        <v>10.083046924668059</v>
      </c>
      <c r="T436">
        <f t="shared" si="95"/>
        <v>5.0207359166529013E-2</v>
      </c>
      <c r="U436">
        <f t="shared" si="96"/>
        <v>10.155030949488836</v>
      </c>
      <c r="X436" s="1"/>
    </row>
    <row r="437" spans="2:24" x14ac:dyDescent="0.25">
      <c r="B437">
        <f t="shared" si="97"/>
        <v>38.300000000000274</v>
      </c>
      <c r="C437">
        <f t="shared" si="82"/>
        <v>-1396.6998684018731</v>
      </c>
      <c r="D437">
        <f t="shared" si="83"/>
        <v>-725.74654049904279</v>
      </c>
      <c r="E437">
        <f t="shared" si="84"/>
        <v>29.169165961926041</v>
      </c>
      <c r="F437">
        <f t="shared" si="85"/>
        <v>36287.327024952137</v>
      </c>
      <c r="G437">
        <f t="shared" si="86"/>
        <v>-3370.1180064227301</v>
      </c>
      <c r="H437">
        <f t="shared" si="87"/>
        <v>23118.56041759461</v>
      </c>
      <c r="I437">
        <f t="shared" si="88"/>
        <v>23362.909304262321</v>
      </c>
      <c r="J437" s="46">
        <f t="shared" si="89"/>
        <v>726.33248673678577</v>
      </c>
      <c r="K437">
        <f t="shared" si="90"/>
        <v>29.746580006247857</v>
      </c>
      <c r="L437">
        <f t="shared" si="91"/>
        <v>2.3119881118477594E-2</v>
      </c>
      <c r="M437" s="46">
        <f t="shared" si="92"/>
        <v>29.746606960371356</v>
      </c>
      <c r="N437" s="8">
        <f t="shared" si="93"/>
        <v>1.1292019779477502E-6</v>
      </c>
      <c r="O437" s="5">
        <f>SUM($N$54:N437)*0.1+$O$30</f>
        <v>-5.963058519048864E-3</v>
      </c>
      <c r="P437" s="5">
        <f>SUM($O$235:O437)</f>
        <v>-1.2129503409781965</v>
      </c>
      <c r="Q437" s="8">
        <f t="shared" si="94"/>
        <v>-7.7461750897448725E-6</v>
      </c>
      <c r="R437" s="5">
        <f>SUM($Q$54:Q437)*0.1+$O$8</f>
        <v>4.9851201279771148E-2</v>
      </c>
      <c r="S437" s="5">
        <f>SUM($R$235:R437)</f>
        <v>10.132898125947831</v>
      </c>
      <c r="T437">
        <f t="shared" si="95"/>
        <v>5.020657662037771E-2</v>
      </c>
      <c r="U437">
        <f t="shared" si="96"/>
        <v>10.205237525923451</v>
      </c>
      <c r="X437" s="1"/>
    </row>
    <row r="438" spans="2:24" x14ac:dyDescent="0.25">
      <c r="B438">
        <f t="shared" si="97"/>
        <v>38.400000000000276</v>
      </c>
      <c r="C438">
        <f t="shared" si="82"/>
        <v>-1396.6998684018731</v>
      </c>
      <c r="D438">
        <f t="shared" si="83"/>
        <v>-725.74654049904279</v>
      </c>
      <c r="E438">
        <f t="shared" si="84"/>
        <v>29.169165961926041</v>
      </c>
      <c r="F438">
        <f t="shared" si="85"/>
        <v>36287.327024952137</v>
      </c>
      <c r="G438">
        <f t="shared" si="86"/>
        <v>-3367.2010898265389</v>
      </c>
      <c r="H438">
        <f t="shared" si="87"/>
        <v>23178.909295969534</v>
      </c>
      <c r="I438">
        <f t="shared" si="88"/>
        <v>23422.209104397301</v>
      </c>
      <c r="J438" s="46">
        <f t="shared" si="89"/>
        <v>726.33248673678577</v>
      </c>
      <c r="K438">
        <f t="shared" si="90"/>
        <v>29.822082856774607</v>
      </c>
      <c r="L438">
        <f t="shared" si="91"/>
        <v>2.3119881118477594E-2</v>
      </c>
      <c r="M438" s="46">
        <f t="shared" si="92"/>
        <v>29.822109742656348</v>
      </c>
      <c r="N438" s="8">
        <f t="shared" si="93"/>
        <v>1.1282246270111805E-6</v>
      </c>
      <c r="O438" s="5">
        <f>SUM($N$54:N438)*0.1+$O$30</f>
        <v>-5.9629456965861628E-3</v>
      </c>
      <c r="P438" s="5">
        <f>SUM($O$235:O438)</f>
        <v>-1.2189132866747827</v>
      </c>
      <c r="Q438" s="8">
        <f t="shared" si="94"/>
        <v>-7.766395768278389E-6</v>
      </c>
      <c r="R438" s="5">
        <f>SUM($Q$54:Q438)*0.1+$O$8</f>
        <v>4.9850424640194319E-2</v>
      </c>
      <c r="S438" s="5">
        <f>SUM($R$235:R438)</f>
        <v>10.182748550588025</v>
      </c>
      <c r="T438">
        <f t="shared" si="95"/>
        <v>5.0205792078087251E-2</v>
      </c>
      <c r="U438">
        <f t="shared" si="96"/>
        <v>10.255443317815903</v>
      </c>
      <c r="X438" s="1"/>
    </row>
    <row r="439" spans="2:24" x14ac:dyDescent="0.25">
      <c r="B439">
        <f t="shared" si="97"/>
        <v>38.500000000000277</v>
      </c>
      <c r="C439">
        <f t="shared" ref="C439:C502" si="98">IF(B439&lt;$B$41,0,IF(AND($B$41&lt;=B439,B439&lt;$B$41+$G$8),$B$15,$B$15+$B$12))</f>
        <v>-1396.6998684018731</v>
      </c>
      <c r="D439">
        <f t="shared" ref="D439:D502" si="99">IF(B439&lt;$B$41,$B$13,IF(AND($B$41&lt;=B439,B439&lt;$B$41+$G$8),$B$13+$B$16,$B$13+$B$16+$B$10))</f>
        <v>-725.74654049904279</v>
      </c>
      <c r="E439">
        <f t="shared" ref="E439:E502" si="100">IF(B439&lt;$B$41,$B$14,IF(AND($B$41&lt;=B439,B439&lt;$B$41+$G$8),$B$14+$B$17,$B$14+$B$17+$B$11))</f>
        <v>29.169165961926041</v>
      </c>
      <c r="F439">
        <f t="shared" ref="F439:F502" si="101">IF(B439&lt;$B$41,-$G$6*$B$13,IF(AND($B$41&lt;=B439,B439&lt;$B$41+$G$8),-$G$6*$B$13,-$G$6*$B$13-$G$5*$B$10))</f>
        <v>36287.327024952137</v>
      </c>
      <c r="G439">
        <f t="shared" ref="G439:G502" si="102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103">IF(B439&lt;$B$41,-$B$13*B439,IF(AND($B$41&lt;=B439,B439&lt;=$B$41+$G$8),-$B$13*B439+(-B439+B426)*B401,-$B$13*B439+(-B439+$B$41)*$B$16+(-B439+$B$41+$G$8)*$B$10))</f>
        <v>23239.258174344453</v>
      </c>
      <c r="I439">
        <f t="shared" ref="I439:I502" si="104">SQRT(SUMSQ(H439,G439))</f>
        <v>23481.514612394229</v>
      </c>
      <c r="J439" s="46">
        <f t="shared" ref="J439:J502" si="105">SQRT(SUMSQ(D439:E439))</f>
        <v>726.33248673678577</v>
      </c>
      <c r="K439">
        <f t="shared" ref="K439:K502" si="106">32*I439/(PI()*$G$13^3)</f>
        <v>29.897592974776902</v>
      </c>
      <c r="L439">
        <f t="shared" ref="L439:L502" si="107">16*J439/(PI()*$G$13^4)</f>
        <v>2.3119881118477594E-2</v>
      </c>
      <c r="M439" s="46">
        <f t="shared" ref="M439:M502" si="108">SQRT(K439^2+3*L439^2)</f>
        <v>29.897619792755041</v>
      </c>
      <c r="N439" s="8">
        <f t="shared" ref="N439:N502" si="109">-G439/($G$15*$B$42)</f>
        <v>1.12724727607461E-6</v>
      </c>
      <c r="O439" s="5">
        <f>SUM($N$54:N439)*0.1+$O$30</f>
        <v>-5.9628329718585549E-3</v>
      </c>
      <c r="P439" s="5">
        <f>SUM($O$235:O439)</f>
        <v>-1.2248761196466413</v>
      </c>
      <c r="Q439" s="8">
        <f t="shared" ref="Q439:Q502" si="110">-H439/($B$42*$G$15)</f>
        <v>-7.7866164468119055E-6</v>
      </c>
      <c r="R439" s="5">
        <f>SUM($Q$54:Q439)*0.1+$O$8</f>
        <v>4.9849645978549635E-2</v>
      </c>
      <c r="S439" s="5">
        <f>SUM($R$235:R439)</f>
        <v>10.232598196566574</v>
      </c>
      <c r="T439">
        <f t="shared" ref="T439:T502" si="111">SQRT(SUMSQ(O439,R439))</f>
        <v>5.0205005539657233E-2</v>
      </c>
      <c r="U439">
        <f t="shared" ref="U439:U502" si="112">SQRT(S439^2+P439^2)</f>
        <v>10.305648323170072</v>
      </c>
      <c r="X439" s="1"/>
    </row>
    <row r="440" spans="2:24" x14ac:dyDescent="0.25">
      <c r="B440">
        <f t="shared" si="97"/>
        <v>38.600000000000279</v>
      </c>
      <c r="C440">
        <f t="shared" si="98"/>
        <v>-1396.6998684018731</v>
      </c>
      <c r="D440">
        <f t="shared" si="99"/>
        <v>-725.74654049904279</v>
      </c>
      <c r="E440">
        <f t="shared" si="100"/>
        <v>29.169165961926041</v>
      </c>
      <c r="F440">
        <f t="shared" si="101"/>
        <v>36287.327024952137</v>
      </c>
      <c r="G440">
        <f t="shared" si="102"/>
        <v>-3361.3672566341538</v>
      </c>
      <c r="H440">
        <f t="shared" si="103"/>
        <v>23299.607052719373</v>
      </c>
      <c r="I440">
        <f t="shared" si="104"/>
        <v>23540.825785114306</v>
      </c>
      <c r="J440" s="46">
        <f t="shared" si="105"/>
        <v>726.33248673678577</v>
      </c>
      <c r="K440">
        <f t="shared" si="106"/>
        <v>29.973110305328721</v>
      </c>
      <c r="L440">
        <f t="shared" si="107"/>
        <v>2.3119881118477594E-2</v>
      </c>
      <c r="M440" s="46">
        <f t="shared" si="108"/>
        <v>29.973137055738952</v>
      </c>
      <c r="N440" s="8">
        <f t="shared" si="109"/>
        <v>1.1262699251380401E-6</v>
      </c>
      <c r="O440" s="5">
        <f>SUM($N$54:N440)*0.1+$O$30</f>
        <v>-5.9627203448660415E-3</v>
      </c>
      <c r="P440" s="5">
        <f>SUM($O$235:O440)</f>
        <v>-1.2308388399915073</v>
      </c>
      <c r="Q440" s="8">
        <f t="shared" si="110"/>
        <v>-7.806837125345422E-6</v>
      </c>
      <c r="R440" s="5">
        <f>SUM($Q$54:Q440)*0.1+$O$8</f>
        <v>4.9848865294837098E-2</v>
      </c>
      <c r="S440" s="5">
        <f>SUM($R$235:R440)</f>
        <v>10.282447061861411</v>
      </c>
      <c r="T440">
        <f t="shared" si="111"/>
        <v>5.0204217005087273E-2</v>
      </c>
      <c r="U440">
        <f t="shared" si="112"/>
        <v>10.35585253998984</v>
      </c>
      <c r="X440" s="1"/>
    </row>
    <row r="441" spans="2:24" x14ac:dyDescent="0.25">
      <c r="B441">
        <f t="shared" si="97"/>
        <v>38.70000000000028</v>
      </c>
      <c r="C441">
        <f t="shared" si="98"/>
        <v>-1396.6998684018731</v>
      </c>
      <c r="D441">
        <f t="shared" si="99"/>
        <v>-725.74654049904279</v>
      </c>
      <c r="E441">
        <f t="shared" si="100"/>
        <v>29.169165961926041</v>
      </c>
      <c r="F441">
        <f t="shared" si="101"/>
        <v>36287.327024952137</v>
      </c>
      <c r="G441">
        <f t="shared" si="102"/>
        <v>-3358.4503400379599</v>
      </c>
      <c r="H441">
        <f t="shared" si="103"/>
        <v>23359.955931094293</v>
      </c>
      <c r="I441">
        <f t="shared" si="104"/>
        <v>23600.142579848296</v>
      </c>
      <c r="J441" s="46">
        <f t="shared" si="105"/>
        <v>726.33248673678577</v>
      </c>
      <c r="K441">
        <f t="shared" si="106"/>
        <v>30.048634794050976</v>
      </c>
      <c r="L441">
        <f t="shared" si="107"/>
        <v>2.3119881118477594E-2</v>
      </c>
      <c r="M441" s="46">
        <f t="shared" si="108"/>
        <v>30.048661477226563</v>
      </c>
      <c r="N441" s="8">
        <f t="shared" si="109"/>
        <v>1.1252925742014695E-6</v>
      </c>
      <c r="O441" s="5">
        <f>SUM($N$54:N441)*0.1+$O$30</f>
        <v>-5.9626078156086214E-3</v>
      </c>
      <c r="P441" s="5">
        <f>SUM($O$235:O441)</f>
        <v>-1.2368014478071159</v>
      </c>
      <c r="Q441" s="8">
        <f t="shared" si="110"/>
        <v>-7.8270578038789368E-6</v>
      </c>
      <c r="R441" s="5">
        <f>SUM($Q$54:Q441)*0.1+$O$8</f>
        <v>4.9848082589056715E-2</v>
      </c>
      <c r="S441" s="5">
        <f>SUM($R$235:R441)</f>
        <v>10.332295144450468</v>
      </c>
      <c r="T441">
        <f t="shared" si="111"/>
        <v>5.0203426474376991E-2</v>
      </c>
      <c r="U441">
        <f t="shared" si="112"/>
        <v>10.406055966279082</v>
      </c>
      <c r="X441" s="1"/>
    </row>
    <row r="442" spans="2:24" x14ac:dyDescent="0.25">
      <c r="B442">
        <f t="shared" si="97"/>
        <v>38.800000000000281</v>
      </c>
      <c r="C442">
        <f t="shared" si="98"/>
        <v>-1396.6998684018731</v>
      </c>
      <c r="D442">
        <f t="shared" si="99"/>
        <v>-725.74654049904279</v>
      </c>
      <c r="E442">
        <f t="shared" si="100"/>
        <v>29.169165961926041</v>
      </c>
      <c r="F442">
        <f t="shared" si="101"/>
        <v>36287.327024952137</v>
      </c>
      <c r="G442">
        <f t="shared" si="102"/>
        <v>-3355.5334234417678</v>
      </c>
      <c r="H442">
        <f t="shared" si="103"/>
        <v>23420.304809469217</v>
      </c>
      <c r="I442">
        <f t="shared" si="104"/>
        <v>23659.464954311243</v>
      </c>
      <c r="J442" s="46">
        <f t="shared" si="105"/>
        <v>726.33248673678577</v>
      </c>
      <c r="K442">
        <f t="shared" si="106"/>
        <v>30.124166387104786</v>
      </c>
      <c r="L442">
        <f t="shared" si="107"/>
        <v>2.3119881118477594E-2</v>
      </c>
      <c r="M442" s="46">
        <f t="shared" si="108"/>
        <v>30.124193003376583</v>
      </c>
      <c r="N442" s="8">
        <f t="shared" si="109"/>
        <v>1.1243152232648996E-6</v>
      </c>
      <c r="O442" s="5">
        <f>SUM($N$54:N442)*0.1+$O$30</f>
        <v>-5.9624953840862948E-3</v>
      </c>
      <c r="P442" s="5">
        <f>SUM($O$235:O442)</f>
        <v>-1.2427639431912021</v>
      </c>
      <c r="Q442" s="8">
        <f t="shared" si="110"/>
        <v>-7.847278482412455E-6</v>
      </c>
      <c r="R442" s="5">
        <f>SUM($Q$54:Q442)*0.1+$O$8</f>
        <v>4.9847297861208471E-2</v>
      </c>
      <c r="S442" s="5">
        <f>SUM($R$235:R442)</f>
        <v>10.382142442311677</v>
      </c>
      <c r="T442">
        <f t="shared" si="111"/>
        <v>5.0202633947525992E-2</v>
      </c>
      <c r="U442">
        <f t="shared" si="112"/>
        <v>10.456258600041682</v>
      </c>
      <c r="X442" s="1"/>
    </row>
    <row r="443" spans="2:24" x14ac:dyDescent="0.25">
      <c r="B443">
        <f t="shared" si="97"/>
        <v>38.900000000000283</v>
      </c>
      <c r="C443">
        <f t="shared" si="98"/>
        <v>-1396.6998684018731</v>
      </c>
      <c r="D443">
        <f t="shared" si="99"/>
        <v>-725.74654049904279</v>
      </c>
      <c r="E443">
        <f t="shared" si="100"/>
        <v>29.169165961926041</v>
      </c>
      <c r="F443">
        <f t="shared" si="101"/>
        <v>36287.327024952137</v>
      </c>
      <c r="G443">
        <f t="shared" si="102"/>
        <v>-3352.6165068455748</v>
      </c>
      <c r="H443">
        <f t="shared" si="103"/>
        <v>23480.653687844137</v>
      </c>
      <c r="I443">
        <f t="shared" si="104"/>
        <v>23718.792866637246</v>
      </c>
      <c r="J443" s="46">
        <f t="shared" si="105"/>
        <v>726.33248673678577</v>
      </c>
      <c r="K443">
        <f t="shared" si="106"/>
        <v>30.199705031184834</v>
      </c>
      <c r="L443">
        <f t="shared" si="107"/>
        <v>2.3119881118477594E-2</v>
      </c>
      <c r="M443" s="46">
        <f t="shared" si="108"/>
        <v>30.199731580881302</v>
      </c>
      <c r="N443" s="8">
        <f t="shared" si="109"/>
        <v>1.1233378723283293E-6</v>
      </c>
      <c r="O443" s="5">
        <f>SUM($N$54:N443)*0.1+$O$30</f>
        <v>-5.9623830502990617E-3</v>
      </c>
      <c r="P443" s="5">
        <f>SUM($O$235:O443)</f>
        <v>-1.2487263262415011</v>
      </c>
      <c r="Q443" s="8">
        <f t="shared" si="110"/>
        <v>-7.8674991609459698E-6</v>
      </c>
      <c r="R443" s="5">
        <f>SUM($Q$54:Q443)*0.1+$O$8</f>
        <v>4.9846511111292381E-2</v>
      </c>
      <c r="S443" s="5">
        <f>SUM($R$235:R443)</f>
        <v>10.43198895342297</v>
      </c>
      <c r="T443">
        <f t="shared" si="111"/>
        <v>5.020183942453392E-2</v>
      </c>
      <c r="U443">
        <f t="shared" si="112"/>
        <v>10.506460439281511</v>
      </c>
      <c r="X443" s="1"/>
    </row>
    <row r="444" spans="2:24" x14ac:dyDescent="0.25">
      <c r="B444">
        <f t="shared" si="97"/>
        <v>39.000000000000284</v>
      </c>
      <c r="C444">
        <f t="shared" si="98"/>
        <v>-1396.6998684018731</v>
      </c>
      <c r="D444">
        <f t="shared" si="99"/>
        <v>-725.74654049904279</v>
      </c>
      <c r="E444">
        <f t="shared" si="100"/>
        <v>29.169165961926041</v>
      </c>
      <c r="F444">
        <f t="shared" si="101"/>
        <v>36287.327024952137</v>
      </c>
      <c r="G444">
        <f t="shared" si="102"/>
        <v>-3349.6995902493827</v>
      </c>
      <c r="H444">
        <f t="shared" si="103"/>
        <v>23541.002566219056</v>
      </c>
      <c r="I444">
        <f t="shared" si="104"/>
        <v>23778.126275374372</v>
      </c>
      <c r="J444" s="46">
        <f t="shared" si="105"/>
        <v>726.33248673678577</v>
      </c>
      <c r="K444">
        <f t="shared" si="106"/>
        <v>30.275250673512879</v>
      </c>
      <c r="L444">
        <f t="shared" si="107"/>
        <v>2.3119881118477594E-2</v>
      </c>
      <c r="M444" s="46">
        <f t="shared" si="108"/>
        <v>30.275277156960112</v>
      </c>
      <c r="N444" s="8">
        <f t="shared" si="109"/>
        <v>1.1223605213917592E-6</v>
      </c>
      <c r="O444" s="5">
        <f>SUM($N$54:N444)*0.1+$O$30</f>
        <v>-5.9622708142469229E-3</v>
      </c>
      <c r="P444" s="5">
        <f>SUM($O$235:O444)</f>
        <v>-1.254688597055748</v>
      </c>
      <c r="Q444" s="8">
        <f t="shared" si="110"/>
        <v>-7.8877198394794863E-6</v>
      </c>
      <c r="R444" s="5">
        <f>SUM($Q$54:Q444)*0.1+$O$8</f>
        <v>4.9845722339308431E-2</v>
      </c>
      <c r="S444" s="5">
        <f>SUM($R$235:R444)</f>
        <v>10.481834675762277</v>
      </c>
      <c r="T444">
        <f t="shared" si="111"/>
        <v>5.0201042905400402E-2</v>
      </c>
      <c r="U444">
        <f t="shared" si="112"/>
        <v>10.556661482002452</v>
      </c>
      <c r="X444" s="1"/>
    </row>
    <row r="445" spans="2:24" x14ac:dyDescent="0.25">
      <c r="B445">
        <f t="shared" si="97"/>
        <v>39.100000000000286</v>
      </c>
      <c r="C445">
        <f t="shared" si="98"/>
        <v>-1396.6998684018731</v>
      </c>
      <c r="D445">
        <f t="shared" si="99"/>
        <v>-725.74654049904279</v>
      </c>
      <c r="E445">
        <f t="shared" si="100"/>
        <v>29.169165961926041</v>
      </c>
      <c r="F445">
        <f t="shared" si="101"/>
        <v>36287.327024952137</v>
      </c>
      <c r="G445">
        <f t="shared" si="102"/>
        <v>-3346.7826736531888</v>
      </c>
      <c r="H445">
        <f t="shared" si="103"/>
        <v>23601.35144459398</v>
      </c>
      <c r="I445">
        <f t="shared" si="104"/>
        <v>23837.465139479566</v>
      </c>
      <c r="J445" s="46">
        <f t="shared" si="105"/>
        <v>726.33248673678577</v>
      </c>
      <c r="K445">
        <f t="shared" si="106"/>
        <v>30.350803261831278</v>
      </c>
      <c r="L445">
        <f t="shared" si="107"/>
        <v>2.3119881118477594E-2</v>
      </c>
      <c r="M445" s="46">
        <f t="shared" si="108"/>
        <v>30.350829679353033</v>
      </c>
      <c r="N445" s="8">
        <f t="shared" si="109"/>
        <v>1.1213831704551886E-6</v>
      </c>
      <c r="O445" s="5">
        <f>SUM($N$54:N445)*0.1+$O$30</f>
        <v>-5.9621586759298776E-3</v>
      </c>
      <c r="P445" s="5">
        <f>SUM($O$235:O445)</f>
        <v>-1.260650755731678</v>
      </c>
      <c r="Q445" s="8">
        <f t="shared" si="110"/>
        <v>-7.9079405180130027E-6</v>
      </c>
      <c r="R445" s="5">
        <f>SUM($Q$54:Q445)*0.1+$O$8</f>
        <v>4.9844931545256627E-2</v>
      </c>
      <c r="S445" s="5">
        <f>SUM($R$235:R445)</f>
        <v>10.531679607307534</v>
      </c>
      <c r="T445">
        <f t="shared" si="111"/>
        <v>5.0200244390125083E-2</v>
      </c>
      <c r="U445">
        <f t="shared" si="112"/>
        <v>10.606861726208381</v>
      </c>
      <c r="X445" s="1"/>
    </row>
    <row r="446" spans="2:24" x14ac:dyDescent="0.25">
      <c r="B446">
        <f t="shared" si="97"/>
        <v>39.200000000000287</v>
      </c>
      <c r="C446">
        <f t="shared" si="98"/>
        <v>-1396.6998684018731</v>
      </c>
      <c r="D446">
        <f t="shared" si="99"/>
        <v>-725.74654049904279</v>
      </c>
      <c r="E446">
        <f t="shared" si="100"/>
        <v>29.169165961926041</v>
      </c>
      <c r="F446">
        <f t="shared" si="101"/>
        <v>36287.327024952137</v>
      </c>
      <c r="G446">
        <f t="shared" si="102"/>
        <v>-3343.8657570569976</v>
      </c>
      <c r="H446">
        <f t="shared" si="103"/>
        <v>23661.7003229689</v>
      </c>
      <c r="I446">
        <f t="shared" si="104"/>
        <v>23896.809418313671</v>
      </c>
      <c r="J446" s="46">
        <f t="shared" si="105"/>
        <v>726.33248673678577</v>
      </c>
      <c r="K446">
        <f t="shared" si="106"/>
        <v>30.426362744396648</v>
      </c>
      <c r="L446">
        <f t="shared" si="107"/>
        <v>2.3119881118477594E-2</v>
      </c>
      <c r="M446" s="46">
        <f t="shared" si="108"/>
        <v>30.426389096314356</v>
      </c>
      <c r="N446" s="8">
        <f t="shared" si="109"/>
        <v>1.1204058195186189E-6</v>
      </c>
      <c r="O446" s="5">
        <f>SUM($N$54:N446)*0.1+$O$30</f>
        <v>-5.9620466353479257E-3</v>
      </c>
      <c r="P446" s="5">
        <f>SUM($O$235:O446)</f>
        <v>-1.2666128023670258</v>
      </c>
      <c r="Q446" s="8">
        <f t="shared" si="110"/>
        <v>-7.9281611965465192E-6</v>
      </c>
      <c r="R446" s="5">
        <f>SUM($Q$54:Q446)*0.1+$O$8</f>
        <v>4.9844138729136976E-2</v>
      </c>
      <c r="S446" s="5">
        <f>SUM($R$235:R446)</f>
        <v>10.581523746036671</v>
      </c>
      <c r="T446">
        <f t="shared" si="111"/>
        <v>5.0199443878707624E-2</v>
      </c>
      <c r="U446">
        <f t="shared" si="112"/>
        <v>10.657061169903173</v>
      </c>
      <c r="X446" s="1"/>
    </row>
    <row r="447" spans="2:24" x14ac:dyDescent="0.25">
      <c r="B447">
        <f t="shared" si="97"/>
        <v>39.300000000000288</v>
      </c>
      <c r="C447">
        <f t="shared" si="98"/>
        <v>-1396.6998684018731</v>
      </c>
      <c r="D447">
        <f t="shared" si="99"/>
        <v>-725.74654049904279</v>
      </c>
      <c r="E447">
        <f t="shared" si="100"/>
        <v>29.169165961926041</v>
      </c>
      <c r="F447">
        <f t="shared" si="101"/>
        <v>36287.327024952137</v>
      </c>
      <c r="G447">
        <f t="shared" si="102"/>
        <v>-3340.9488404608037</v>
      </c>
      <c r="H447">
        <f t="shared" si="103"/>
        <v>23722.04920134382</v>
      </c>
      <c r="I447">
        <f t="shared" si="104"/>
        <v>23956.159071636535</v>
      </c>
      <c r="J447" s="46">
        <f t="shared" si="105"/>
        <v>726.33248673678577</v>
      </c>
      <c r="K447">
        <f t="shared" si="106"/>
        <v>30.501929069973642</v>
      </c>
      <c r="L447">
        <f t="shared" si="107"/>
        <v>2.3119881118477594E-2</v>
      </c>
      <c r="M447" s="46">
        <f t="shared" si="108"/>
        <v>30.501955356606434</v>
      </c>
      <c r="N447" s="8">
        <f t="shared" si="109"/>
        <v>1.1194284685820482E-6</v>
      </c>
      <c r="O447" s="5">
        <f>SUM($N$54:N447)*0.1+$O$30</f>
        <v>-5.9619346925010672E-3</v>
      </c>
      <c r="P447" s="5">
        <f>SUM($O$235:O447)</f>
        <v>-1.2725747370595268</v>
      </c>
      <c r="Q447" s="8">
        <f t="shared" si="110"/>
        <v>-7.9483818750800357E-6</v>
      </c>
      <c r="R447" s="5">
        <f>SUM($Q$54:Q447)*0.1+$O$8</f>
        <v>4.9843343890949465E-2</v>
      </c>
      <c r="S447" s="5">
        <f>SUM($R$235:R447)</f>
        <v>10.63136708992762</v>
      </c>
      <c r="T447">
        <f t="shared" si="111"/>
        <v>5.0198641371147656E-2</v>
      </c>
      <c r="U447">
        <f t="shared" si="112"/>
        <v>10.707259811090706</v>
      </c>
      <c r="X447" s="1"/>
    </row>
    <row r="448" spans="2:24" x14ac:dyDescent="0.25">
      <c r="B448">
        <f t="shared" si="97"/>
        <v>39.40000000000029</v>
      </c>
      <c r="C448">
        <f t="shared" si="98"/>
        <v>-1396.6998684018731</v>
      </c>
      <c r="D448">
        <f t="shared" si="99"/>
        <v>-725.74654049904279</v>
      </c>
      <c r="E448">
        <f t="shared" si="100"/>
        <v>29.169165961926041</v>
      </c>
      <c r="F448">
        <f t="shared" si="101"/>
        <v>36287.327024952137</v>
      </c>
      <c r="G448">
        <f t="shared" si="102"/>
        <v>-3338.0319238646116</v>
      </c>
      <c r="H448">
        <f t="shared" si="103"/>
        <v>23782.398079718743</v>
      </c>
      <c r="I448">
        <f t="shared" si="104"/>
        <v>24015.514059602159</v>
      </c>
      <c r="J448" s="46">
        <f t="shared" si="105"/>
        <v>726.33248673678577</v>
      </c>
      <c r="K448">
        <f t="shared" si="106"/>
        <v>30.577502187828756</v>
      </c>
      <c r="L448">
        <f t="shared" si="107"/>
        <v>2.3119881118477594E-2</v>
      </c>
      <c r="M448" s="46">
        <f t="shared" si="108"/>
        <v>30.577528409493485</v>
      </c>
      <c r="N448" s="8">
        <f t="shared" si="109"/>
        <v>1.1184511176454783E-6</v>
      </c>
      <c r="O448" s="5">
        <f>SUM($N$54:N448)*0.1+$O$30</f>
        <v>-5.9618228473893023E-3</v>
      </c>
      <c r="P448" s="5">
        <f>SUM($O$235:O448)</f>
        <v>-1.2785365599069161</v>
      </c>
      <c r="Q448" s="8">
        <f t="shared" si="110"/>
        <v>-7.9686025536135522E-6</v>
      </c>
      <c r="R448" s="5">
        <f>SUM($Q$54:Q448)*0.1+$O$8</f>
        <v>4.9842547030694108E-2</v>
      </c>
      <c r="S448" s="5">
        <f>SUM($R$235:R448)</f>
        <v>10.681209636958314</v>
      </c>
      <c r="T448">
        <f t="shared" si="111"/>
        <v>5.0197836867444862E-2</v>
      </c>
      <c r="U448">
        <f t="shared" si="112"/>
        <v>10.757457647774858</v>
      </c>
      <c r="X448" s="1"/>
    </row>
    <row r="449" spans="2:24" x14ac:dyDescent="0.25">
      <c r="B449">
        <f t="shared" si="97"/>
        <v>39.500000000000291</v>
      </c>
      <c r="C449">
        <f t="shared" si="98"/>
        <v>-1396.6998684018731</v>
      </c>
      <c r="D449">
        <f t="shared" si="99"/>
        <v>-725.74654049904279</v>
      </c>
      <c r="E449">
        <f t="shared" si="100"/>
        <v>29.169165961926041</v>
      </c>
      <c r="F449">
        <f t="shared" si="101"/>
        <v>36287.327024952137</v>
      </c>
      <c r="G449">
        <f t="shared" si="102"/>
        <v>-3335.1150072684186</v>
      </c>
      <c r="H449">
        <f t="shared" si="103"/>
        <v>23842.746958093667</v>
      </c>
      <c r="I449">
        <f t="shared" si="104"/>
        <v>24074.874342753938</v>
      </c>
      <c r="J449" s="46">
        <f t="shared" si="105"/>
        <v>726.33248673678577</v>
      </c>
      <c r="K449">
        <f t="shared" si="106"/>
        <v>30.653082047724276</v>
      </c>
      <c r="L449">
        <f t="shared" si="107"/>
        <v>2.3119881118477594E-2</v>
      </c>
      <c r="M449" s="46">
        <f t="shared" si="108"/>
        <v>30.653108204735538</v>
      </c>
      <c r="N449" s="8">
        <f t="shared" si="109"/>
        <v>1.1174737667089079E-6</v>
      </c>
      <c r="O449" s="5">
        <f>SUM($N$54:N449)*0.1+$O$30</f>
        <v>-5.9617111000126316E-3</v>
      </c>
      <c r="P449" s="5">
        <f>SUM($O$235:O449)</f>
        <v>-1.2844982710069286</v>
      </c>
      <c r="Q449" s="8">
        <f t="shared" si="110"/>
        <v>-7.9888232321470704E-6</v>
      </c>
      <c r="R449" s="5">
        <f>SUM($Q$54:Q449)*0.1+$O$8</f>
        <v>4.984174814837089E-2</v>
      </c>
      <c r="S449" s="5">
        <f>SUM($R$235:R449)</f>
        <v>10.731051385106685</v>
      </c>
      <c r="T449">
        <f t="shared" si="111"/>
        <v>5.0197030367598906E-2</v>
      </c>
      <c r="U449">
        <f t="shared" si="112"/>
        <v>10.807654677959501</v>
      </c>
      <c r="X449" s="1"/>
    </row>
    <row r="450" spans="2:24" x14ac:dyDescent="0.25">
      <c r="B450">
        <f t="shared" si="97"/>
        <v>39.600000000000293</v>
      </c>
      <c r="C450">
        <f t="shared" si="98"/>
        <v>-1396.6998684018731</v>
      </c>
      <c r="D450">
        <f t="shared" si="99"/>
        <v>-725.74654049904279</v>
      </c>
      <c r="E450">
        <f t="shared" si="100"/>
        <v>29.169165961926041</v>
      </c>
      <c r="F450">
        <f t="shared" si="101"/>
        <v>36287.327024952137</v>
      </c>
      <c r="G450">
        <f t="shared" si="102"/>
        <v>-3332.1980906722265</v>
      </c>
      <c r="H450">
        <f t="shared" si="103"/>
        <v>23903.095836468587</v>
      </c>
      <c r="I450">
        <f t="shared" si="104"/>
        <v>24134.239882019931</v>
      </c>
      <c r="J450" s="46">
        <f t="shared" si="105"/>
        <v>726.33248673678577</v>
      </c>
      <c r="K450">
        <f t="shared" si="106"/>
        <v>30.728668599912265</v>
      </c>
      <c r="L450">
        <f t="shared" si="107"/>
        <v>2.3119881118477594E-2</v>
      </c>
      <c r="M450" s="46">
        <f t="shared" si="108"/>
        <v>30.728694692582419</v>
      </c>
      <c r="N450" s="8">
        <f t="shared" si="109"/>
        <v>1.1164964157723378E-6</v>
      </c>
      <c r="O450" s="5">
        <f>SUM($N$54:N450)*0.1+$O$30</f>
        <v>-5.9615994503710544E-3</v>
      </c>
      <c r="P450" s="5">
        <f>SUM($O$235:O450)</f>
        <v>-1.2904598704572996</v>
      </c>
      <c r="Q450" s="8">
        <f t="shared" si="110"/>
        <v>-8.0090439106805852E-6</v>
      </c>
      <c r="R450" s="5">
        <f>SUM($Q$54:Q450)*0.1+$O$8</f>
        <v>4.9840947243979819E-2</v>
      </c>
      <c r="S450" s="5">
        <f>SUM($R$235:R450)</f>
        <v>10.780892332350666</v>
      </c>
      <c r="T450">
        <f t="shared" si="111"/>
        <v>5.0196221871609464E-2</v>
      </c>
      <c r="U450">
        <f t="shared" si="112"/>
        <v>10.857850899648515</v>
      </c>
      <c r="X450" s="1"/>
    </row>
    <row r="451" spans="2:24" x14ac:dyDescent="0.25">
      <c r="B451">
        <f t="shared" si="97"/>
        <v>39.700000000000294</v>
      </c>
      <c r="C451">
        <f t="shared" si="98"/>
        <v>-1396.6998684018731</v>
      </c>
      <c r="D451">
        <f t="shared" si="99"/>
        <v>-725.74654049904279</v>
      </c>
      <c r="E451">
        <f t="shared" si="100"/>
        <v>29.169165961926041</v>
      </c>
      <c r="F451">
        <f t="shared" si="101"/>
        <v>36287.327024952137</v>
      </c>
      <c r="G451">
        <f t="shared" si="102"/>
        <v>-3329.2811740760326</v>
      </c>
      <c r="H451">
        <f t="shared" si="103"/>
        <v>23963.444714843507</v>
      </c>
      <c r="I451">
        <f t="shared" si="104"/>
        <v>24193.610638708276</v>
      </c>
      <c r="J451" s="46">
        <f t="shared" si="105"/>
        <v>726.33248673678577</v>
      </c>
      <c r="K451">
        <f t="shared" si="106"/>
        <v>30.804261795128717</v>
      </c>
      <c r="L451">
        <f t="shared" si="107"/>
        <v>2.3119881118477594E-2</v>
      </c>
      <c r="M451" s="46">
        <f t="shared" si="108"/>
        <v>30.804287823767904</v>
      </c>
      <c r="N451" s="8">
        <f t="shared" si="109"/>
        <v>1.1155190648357673E-6</v>
      </c>
      <c r="O451" s="5">
        <f>SUM($N$54:N451)*0.1+$O$30</f>
        <v>-5.9614878984645707E-3</v>
      </c>
      <c r="P451" s="5">
        <f>SUM($O$235:O451)</f>
        <v>-1.2964213583557642</v>
      </c>
      <c r="Q451" s="8">
        <f t="shared" si="110"/>
        <v>-8.0292645892141017E-6</v>
      </c>
      <c r="R451" s="5">
        <f>SUM($Q$54:Q451)*0.1+$O$8</f>
        <v>4.9840144317520901E-2</v>
      </c>
      <c r="S451" s="5">
        <f>SUM($R$235:R451)</f>
        <v>10.830732476668187</v>
      </c>
      <c r="T451">
        <f t="shared" si="111"/>
        <v>5.0195411379476217E-2</v>
      </c>
      <c r="U451">
        <f t="shared" si="112"/>
        <v>10.908046310845769</v>
      </c>
      <c r="X451" s="1"/>
    </row>
    <row r="452" spans="2:24" x14ac:dyDescent="0.25">
      <c r="B452">
        <f t="shared" si="97"/>
        <v>39.800000000000296</v>
      </c>
      <c r="C452">
        <f t="shared" si="98"/>
        <v>-1396.6998684018731</v>
      </c>
      <c r="D452">
        <f t="shared" si="99"/>
        <v>-725.74654049904279</v>
      </c>
      <c r="E452">
        <f t="shared" si="100"/>
        <v>29.169165961926041</v>
      </c>
      <c r="F452">
        <f t="shared" si="101"/>
        <v>36287.327024952137</v>
      </c>
      <c r="G452">
        <f t="shared" si="102"/>
        <v>-3326.3642574798414</v>
      </c>
      <c r="H452">
        <f t="shared" si="103"/>
        <v>24023.79359321843</v>
      </c>
      <c r="I452">
        <f t="shared" si="104"/>
        <v>24252.986574502578</v>
      </c>
      <c r="J452" s="46">
        <f t="shared" si="105"/>
        <v>726.33248673678577</v>
      </c>
      <c r="K452">
        <f t="shared" si="106"/>
        <v>30.87986158458768</v>
      </c>
      <c r="L452">
        <f t="shared" si="107"/>
        <v>2.3119881118477594E-2</v>
      </c>
      <c r="M452" s="46">
        <f t="shared" si="108"/>
        <v>30.879887549503849</v>
      </c>
      <c r="N452" s="8">
        <f t="shared" si="109"/>
        <v>1.1145417138991976E-6</v>
      </c>
      <c r="O452" s="5">
        <f>SUM($N$54:N452)*0.1+$O$30</f>
        <v>-5.9613764442931812E-3</v>
      </c>
      <c r="P452" s="5">
        <f>SUM($O$235:O452)</f>
        <v>-1.3023827348000574</v>
      </c>
      <c r="Q452" s="8">
        <f t="shared" si="110"/>
        <v>-8.0494852677476182E-6</v>
      </c>
      <c r="R452" s="5">
        <f>SUM($Q$54:Q452)*0.1+$O$8</f>
        <v>4.9839339368994123E-2</v>
      </c>
      <c r="S452" s="5">
        <f>SUM($R$235:R452)</f>
        <v>10.880571816037181</v>
      </c>
      <c r="T452">
        <f t="shared" si="111"/>
        <v>5.0194598891198858E-2</v>
      </c>
      <c r="U452">
        <f t="shared" si="112"/>
        <v>10.958240909555142</v>
      </c>
      <c r="X452" s="1"/>
    </row>
    <row r="453" spans="2:24" x14ac:dyDescent="0.25">
      <c r="B453">
        <f t="shared" si="97"/>
        <v>39.900000000000297</v>
      </c>
      <c r="C453">
        <f t="shared" si="98"/>
        <v>-1396.6998684018731</v>
      </c>
      <c r="D453">
        <f t="shared" si="99"/>
        <v>-725.74654049904279</v>
      </c>
      <c r="E453">
        <f t="shared" si="100"/>
        <v>29.169165961926041</v>
      </c>
      <c r="F453">
        <f t="shared" si="101"/>
        <v>36287.327024952137</v>
      </c>
      <c r="G453">
        <f t="shared" si="102"/>
        <v>-3323.4473408836475</v>
      </c>
      <c r="H453">
        <f t="shared" si="103"/>
        <v>24084.14247159335</v>
      </c>
      <c r="I453">
        <f t="shared" si="104"/>
        <v>24312.367651457422</v>
      </c>
      <c r="J453" s="46">
        <f t="shared" si="105"/>
        <v>726.33248673678577</v>
      </c>
      <c r="K453">
        <f t="shared" si="106"/>
        <v>30.955467919975547</v>
      </c>
      <c r="L453">
        <f t="shared" si="107"/>
        <v>2.3119881118477594E-2</v>
      </c>
      <c r="M453" s="46">
        <f t="shared" si="108"/>
        <v>30.955493821474469</v>
      </c>
      <c r="N453" s="8">
        <f t="shared" si="109"/>
        <v>1.113564362962627E-6</v>
      </c>
      <c r="O453" s="5">
        <f>SUM($N$54:N453)*0.1+$O$30</f>
        <v>-5.9612650878568844E-3</v>
      </c>
      <c r="P453" s="5">
        <f>SUM($O$235:O453)</f>
        <v>-1.3083439998879143</v>
      </c>
      <c r="Q453" s="8">
        <f t="shared" si="110"/>
        <v>-8.0697059462811347E-6</v>
      </c>
      <c r="R453" s="5">
        <f>SUM($Q$54:Q453)*0.1+$O$8</f>
        <v>4.9838532398399499E-2</v>
      </c>
      <c r="S453" s="5">
        <f>SUM($R$235:R453)</f>
        <v>10.930410348435581</v>
      </c>
      <c r="T453">
        <f t="shared" si="111"/>
        <v>5.0193784406777076E-2</v>
      </c>
      <c r="U453">
        <f t="shared" si="112"/>
        <v>11.008434693780508</v>
      </c>
      <c r="X453" s="1"/>
    </row>
    <row r="454" spans="2:24" x14ac:dyDescent="0.25">
      <c r="B454">
        <f t="shared" si="97"/>
        <v>40.000000000000298</v>
      </c>
      <c r="C454">
        <f t="shared" si="98"/>
        <v>-1396.6998684018731</v>
      </c>
      <c r="D454">
        <f t="shared" si="99"/>
        <v>-725.74654049904279</v>
      </c>
      <c r="E454">
        <f t="shared" si="100"/>
        <v>29.169165961926041</v>
      </c>
      <c r="F454">
        <f t="shared" si="101"/>
        <v>36287.327024952137</v>
      </c>
      <c r="G454">
        <f t="shared" si="102"/>
        <v>-3320.5304242874563</v>
      </c>
      <c r="H454">
        <f t="shared" si="103"/>
        <v>24144.49134996827</v>
      </c>
      <c r="I454">
        <f t="shared" si="104"/>
        <v>24371.753831993938</v>
      </c>
      <c r="J454" s="46">
        <f t="shared" si="105"/>
        <v>726.33248673678577</v>
      </c>
      <c r="K454">
        <f t="shared" si="106"/>
        <v>31.031080753445423</v>
      </c>
      <c r="L454">
        <f t="shared" si="107"/>
        <v>2.3119881118477594E-2</v>
      </c>
      <c r="M454" s="46">
        <f t="shared" si="108"/>
        <v>31.031106591830717</v>
      </c>
      <c r="N454" s="8">
        <f t="shared" si="109"/>
        <v>1.1125870120260571E-6</v>
      </c>
      <c r="O454" s="5">
        <f>SUM($N$54:N454)*0.1+$O$30</f>
        <v>-5.9611538291556819E-3</v>
      </c>
      <c r="P454" s="5">
        <f>SUM($O$235:O454)</f>
        <v>-1.31430515371707</v>
      </c>
      <c r="Q454" s="8">
        <f t="shared" si="110"/>
        <v>-8.0899266248146511E-6</v>
      </c>
      <c r="R454" s="5">
        <f>SUM($Q$54:Q454)*0.1+$O$8</f>
        <v>4.9837723405737014E-2</v>
      </c>
      <c r="S454" s="5">
        <f>SUM($R$235:R454)</f>
        <v>10.980248071841318</v>
      </c>
      <c r="T454">
        <f t="shared" si="111"/>
        <v>5.0192967926210579E-2</v>
      </c>
      <c r="U454">
        <f t="shared" si="112"/>
        <v>11.058627661525739</v>
      </c>
      <c r="X454" s="1"/>
    </row>
    <row r="455" spans="2:24" x14ac:dyDescent="0.25">
      <c r="B455">
        <f t="shared" si="97"/>
        <v>40.1000000000003</v>
      </c>
      <c r="C455">
        <f t="shared" si="98"/>
        <v>-1396.6998684018731</v>
      </c>
      <c r="D455">
        <f t="shared" si="99"/>
        <v>-725.74654049904279</v>
      </c>
      <c r="E455">
        <f t="shared" si="100"/>
        <v>29.169165961926041</v>
      </c>
      <c r="F455">
        <f t="shared" si="101"/>
        <v>36287.327024952137</v>
      </c>
      <c r="G455">
        <f t="shared" si="102"/>
        <v>-3317.6135076912624</v>
      </c>
      <c r="H455">
        <f t="shared" si="103"/>
        <v>24204.84022834319</v>
      </c>
      <c r="I455">
        <f t="shared" si="104"/>
        <v>24431.145078895428</v>
      </c>
      <c r="J455" s="46">
        <f t="shared" si="105"/>
        <v>726.33248673678577</v>
      </c>
      <c r="K455">
        <f t="shared" si="106"/>
        <v>31.106700037611528</v>
      </c>
      <c r="L455">
        <f t="shared" si="107"/>
        <v>2.3119881118477594E-2</v>
      </c>
      <c r="M455" s="46">
        <f t="shared" si="108"/>
        <v>31.106725813184678</v>
      </c>
      <c r="N455" s="8">
        <f t="shared" si="109"/>
        <v>1.1116096610894866E-6</v>
      </c>
      <c r="O455" s="5">
        <f>SUM($N$54:N455)*0.1+$O$30</f>
        <v>-5.9610426681895728E-3</v>
      </c>
      <c r="P455" s="5">
        <f>SUM($O$235:O455)</f>
        <v>-1.3202661963852595</v>
      </c>
      <c r="Q455" s="8">
        <f t="shared" si="110"/>
        <v>-8.1101473033481676E-6</v>
      </c>
      <c r="R455" s="5">
        <f>SUM($Q$54:Q455)*0.1+$O$8</f>
        <v>4.9836912391006682E-2</v>
      </c>
      <c r="S455" s="5">
        <f>SUM($R$235:R455)</f>
        <v>11.030084984232325</v>
      </c>
      <c r="T455">
        <f t="shared" si="111"/>
        <v>5.0192149449499096E-2</v>
      </c>
      <c r="U455">
        <f t="shared" si="112"/>
        <v>11.10881981079471</v>
      </c>
      <c r="X455" s="1"/>
    </row>
    <row r="456" spans="2:24" x14ac:dyDescent="0.25">
      <c r="B456">
        <f t="shared" si="97"/>
        <v>40.200000000000301</v>
      </c>
      <c r="C456">
        <f t="shared" si="98"/>
        <v>-1396.6998684018731</v>
      </c>
      <c r="D456">
        <f t="shared" si="99"/>
        <v>-725.74654049904279</v>
      </c>
      <c r="E456">
        <f t="shared" si="100"/>
        <v>29.169165961926041</v>
      </c>
      <c r="F456">
        <f t="shared" si="101"/>
        <v>36287.327024952137</v>
      </c>
      <c r="G456">
        <f t="shared" si="102"/>
        <v>-3314.6965910950703</v>
      </c>
      <c r="H456">
        <f t="shared" si="103"/>
        <v>24265.189106718113</v>
      </c>
      <c r="I456">
        <f t="shared" si="104"/>
        <v>24490.541355303041</v>
      </c>
      <c r="J456" s="46">
        <f t="shared" si="105"/>
        <v>726.33248673678577</v>
      </c>
      <c r="K456">
        <f t="shared" si="106"/>
        <v>31.18232572554372</v>
      </c>
      <c r="L456">
        <f t="shared" si="107"/>
        <v>2.3119881118477594E-2</v>
      </c>
      <c r="M456" s="46">
        <f t="shared" si="108"/>
        <v>31.182351438604091</v>
      </c>
      <c r="N456" s="8">
        <f t="shared" si="109"/>
        <v>1.1106323101529167E-6</v>
      </c>
      <c r="O456" s="5">
        <f>SUM($N$54:N456)*0.1+$O$30</f>
        <v>-5.9609316049585581E-3</v>
      </c>
      <c r="P456" s="5">
        <f>SUM($O$235:O456)</f>
        <v>-1.326227127990218</v>
      </c>
      <c r="Q456" s="8">
        <f t="shared" si="110"/>
        <v>-8.1303679818816841E-6</v>
      </c>
      <c r="R456" s="5">
        <f>SUM($Q$54:Q456)*0.1+$O$8</f>
        <v>4.9836099354208491E-2</v>
      </c>
      <c r="S456" s="5">
        <f>SUM($R$235:R456)</f>
        <v>11.079921083586534</v>
      </c>
      <c r="T456">
        <f t="shared" si="111"/>
        <v>5.0191328976642309E-2</v>
      </c>
      <c r="U456">
        <f t="shared" si="112"/>
        <v>11.159011139591293</v>
      </c>
      <c r="X456" s="1"/>
    </row>
    <row r="457" spans="2:24" x14ac:dyDescent="0.25">
      <c r="B457">
        <f t="shared" si="97"/>
        <v>40.300000000000303</v>
      </c>
      <c r="C457">
        <f t="shared" si="98"/>
        <v>-1396.6998684018731</v>
      </c>
      <c r="D457">
        <f t="shared" si="99"/>
        <v>-725.74654049904279</v>
      </c>
      <c r="E457">
        <f t="shared" si="100"/>
        <v>29.169165961926041</v>
      </c>
      <c r="F457">
        <f t="shared" si="101"/>
        <v>36287.327024952137</v>
      </c>
      <c r="G457">
        <f t="shared" si="102"/>
        <v>-3311.7796744988773</v>
      </c>
      <c r="H457">
        <f t="shared" si="103"/>
        <v>24325.537985093033</v>
      </c>
      <c r="I457">
        <f t="shared" si="104"/>
        <v>24549.942624711526</v>
      </c>
      <c r="J457" s="46">
        <f t="shared" si="105"/>
        <v>726.33248673678577</v>
      </c>
      <c r="K457">
        <f t="shared" si="106"/>
        <v>31.257957770762072</v>
      </c>
      <c r="L457">
        <f t="shared" si="107"/>
        <v>2.3119881118477594E-2</v>
      </c>
      <c r="M457" s="46">
        <f t="shared" si="108"/>
        <v>31.257983421606934</v>
      </c>
      <c r="N457" s="8">
        <f t="shared" si="109"/>
        <v>1.1096549592163463E-6</v>
      </c>
      <c r="O457" s="5">
        <f>SUM($N$54:N457)*0.1+$O$30</f>
        <v>-5.960820639462636E-3</v>
      </c>
      <c r="P457" s="5">
        <f>SUM($O$235:O457)</f>
        <v>-1.3321879486296806</v>
      </c>
      <c r="Q457" s="8">
        <f t="shared" si="110"/>
        <v>-8.1505886604152006E-6</v>
      </c>
      <c r="R457" s="5">
        <f>SUM($Q$54:Q457)*0.1+$O$8</f>
        <v>4.9835284295342452E-2</v>
      </c>
      <c r="S457" s="5">
        <f>SUM($R$235:R457)</f>
        <v>11.129756367881876</v>
      </c>
      <c r="T457">
        <f t="shared" si="111"/>
        <v>5.0190506507639968E-2</v>
      </c>
      <c r="U457">
        <f t="shared" si="112"/>
        <v>11.209201645919363</v>
      </c>
      <c r="X457" s="1"/>
    </row>
    <row r="458" spans="2:24" x14ac:dyDescent="0.25">
      <c r="B458">
        <f t="shared" si="97"/>
        <v>40.400000000000304</v>
      </c>
      <c r="C458">
        <f t="shared" si="98"/>
        <v>-1396.6998684018731</v>
      </c>
      <c r="D458">
        <f t="shared" si="99"/>
        <v>-725.74654049904279</v>
      </c>
      <c r="E458">
        <f t="shared" si="100"/>
        <v>29.169165961926041</v>
      </c>
      <c r="F458">
        <f t="shared" si="101"/>
        <v>36287.327024952137</v>
      </c>
      <c r="G458">
        <f t="shared" si="102"/>
        <v>-3308.8627579026852</v>
      </c>
      <c r="H458">
        <f t="shared" si="103"/>
        <v>24385.886863467953</v>
      </c>
      <c r="I458">
        <f t="shared" si="104"/>
        <v>24609.348850965038</v>
      </c>
      <c r="J458" s="46">
        <f t="shared" si="105"/>
        <v>726.33248673678577</v>
      </c>
      <c r="K458">
        <f t="shared" si="106"/>
        <v>31.333596127231527</v>
      </c>
      <c r="L458">
        <f t="shared" si="107"/>
        <v>2.3119881118477594E-2</v>
      </c>
      <c r="M458" s="46">
        <f t="shared" si="108"/>
        <v>31.33362171615607</v>
      </c>
      <c r="N458" s="8">
        <f t="shared" si="109"/>
        <v>1.1086776082797762E-6</v>
      </c>
      <c r="O458" s="5">
        <f>SUM($N$54:N458)*0.1+$O$30</f>
        <v>-5.9607097717018082E-3</v>
      </c>
      <c r="P458" s="5">
        <f>SUM($O$235:O458)</f>
        <v>-1.3381486584013824</v>
      </c>
      <c r="Q458" s="8">
        <f t="shared" si="110"/>
        <v>-8.1708093389487154E-6</v>
      </c>
      <c r="R458" s="5">
        <f>SUM($Q$54:Q458)*0.1+$O$8</f>
        <v>4.9834467214408554E-2</v>
      </c>
      <c r="S458" s="5">
        <f>SUM($R$235:R458)</f>
        <v>11.179590835096285</v>
      </c>
      <c r="T458">
        <f t="shared" si="111"/>
        <v>5.0189682042491787E-2</v>
      </c>
      <c r="U458">
        <f t="shared" si="112"/>
        <v>11.259391327782788</v>
      </c>
      <c r="X458" s="1"/>
    </row>
    <row r="459" spans="2:24" x14ac:dyDescent="0.25">
      <c r="B459">
        <f t="shared" si="97"/>
        <v>40.500000000000306</v>
      </c>
      <c r="C459">
        <f t="shared" si="98"/>
        <v>-1396.6998684018731</v>
      </c>
      <c r="D459">
        <f t="shared" si="99"/>
        <v>-725.74654049904279</v>
      </c>
      <c r="E459">
        <f t="shared" si="100"/>
        <v>29.169165961926041</v>
      </c>
      <c r="F459">
        <f t="shared" si="101"/>
        <v>36287.327024952137</v>
      </c>
      <c r="G459">
        <f t="shared" si="102"/>
        <v>-3305.9458413064913</v>
      </c>
      <c r="H459">
        <f t="shared" si="103"/>
        <v>24446.235741842873</v>
      </c>
      <c r="I459">
        <f t="shared" si="104"/>
        <v>24668.759998253005</v>
      </c>
      <c r="J459" s="46">
        <f t="shared" si="105"/>
        <v>726.33248673678577</v>
      </c>
      <c r="K459">
        <f t="shared" si="106"/>
        <v>31.409240749356652</v>
      </c>
      <c r="L459">
        <f t="shared" si="107"/>
        <v>2.3119881118477594E-2</v>
      </c>
      <c r="M459" s="46">
        <f t="shared" si="108"/>
        <v>31.409266276654016</v>
      </c>
      <c r="N459" s="8">
        <f t="shared" si="109"/>
        <v>1.1077002573432057E-6</v>
      </c>
      <c r="O459" s="5">
        <f>SUM($N$54:N459)*0.1+$O$30</f>
        <v>-5.9605990016760738E-3</v>
      </c>
      <c r="P459" s="5">
        <f>SUM($O$235:O459)</f>
        <v>-1.3441092574030584</v>
      </c>
      <c r="Q459" s="8">
        <f t="shared" si="110"/>
        <v>-8.1910300174822319E-6</v>
      </c>
      <c r="R459" s="5">
        <f>SUM($Q$54:Q459)*0.1+$O$8</f>
        <v>4.9833648111406809E-2</v>
      </c>
      <c r="S459" s="5">
        <f>SUM($R$235:R459)</f>
        <v>11.229424483207692</v>
      </c>
      <c r="T459">
        <f t="shared" si="111"/>
        <v>5.0188855581197518E-2</v>
      </c>
      <c r="U459">
        <f t="shared" si="112"/>
        <v>11.309580183185446</v>
      </c>
      <c r="X459" s="1"/>
    </row>
    <row r="460" spans="2:24" x14ac:dyDescent="0.25">
      <c r="B460">
        <f t="shared" si="97"/>
        <v>40.600000000000307</v>
      </c>
      <c r="C460">
        <f t="shared" si="98"/>
        <v>-1396.6998684018731</v>
      </c>
      <c r="D460">
        <f t="shared" si="99"/>
        <v>-725.74654049904279</v>
      </c>
      <c r="E460">
        <f t="shared" si="100"/>
        <v>29.169165961926041</v>
      </c>
      <c r="F460">
        <f t="shared" si="101"/>
        <v>36287.327024952137</v>
      </c>
      <c r="G460">
        <f t="shared" si="102"/>
        <v>-3303.0289247103001</v>
      </c>
      <c r="H460">
        <f t="shared" si="103"/>
        <v>24506.584620217796</v>
      </c>
      <c r="I460">
        <f t="shared" si="104"/>
        <v>24728.176031106064</v>
      </c>
      <c r="J460" s="46">
        <f t="shared" si="105"/>
        <v>726.33248673678577</v>
      </c>
      <c r="K460">
        <f t="shared" si="106"/>
        <v>31.484891591976449</v>
      </c>
      <c r="L460">
        <f t="shared" si="107"/>
        <v>2.3119881118477594E-2</v>
      </c>
      <c r="M460" s="46">
        <f t="shared" si="108"/>
        <v>31.484917057937729</v>
      </c>
      <c r="N460" s="8">
        <f t="shared" si="109"/>
        <v>1.106722906406636E-6</v>
      </c>
      <c r="O460" s="5">
        <f>SUM($N$54:N460)*0.1+$O$30</f>
        <v>-5.9604883293854338E-3</v>
      </c>
      <c r="P460" s="5">
        <f>SUM($O$235:O460)</f>
        <v>-1.3500697457324438</v>
      </c>
      <c r="Q460" s="8">
        <f t="shared" si="110"/>
        <v>-8.2112506960157484E-6</v>
      </c>
      <c r="R460" s="5">
        <f>SUM($Q$54:Q460)*0.1+$O$8</f>
        <v>4.983282698633721E-2</v>
      </c>
      <c r="S460" s="5">
        <f>SUM($R$235:R460)</f>
        <v>11.27925731019403</v>
      </c>
      <c r="T460">
        <f t="shared" si="111"/>
        <v>5.0188027123756904E-2</v>
      </c>
      <c r="U460">
        <f t="shared" si="112"/>
        <v>11.359768210131206</v>
      </c>
      <c r="X460" s="1"/>
    </row>
    <row r="461" spans="2:24" x14ac:dyDescent="0.25">
      <c r="B461">
        <f t="shared" si="97"/>
        <v>40.700000000000308</v>
      </c>
      <c r="C461">
        <f t="shared" si="98"/>
        <v>-1396.6998684018731</v>
      </c>
      <c r="D461">
        <f t="shared" si="99"/>
        <v>-725.74654049904279</v>
      </c>
      <c r="E461">
        <f t="shared" si="100"/>
        <v>29.169165961926041</v>
      </c>
      <c r="F461">
        <f t="shared" si="101"/>
        <v>36287.327024952137</v>
      </c>
      <c r="G461">
        <f t="shared" si="102"/>
        <v>-3300.1120081141062</v>
      </c>
      <c r="H461">
        <f t="shared" si="103"/>
        <v>24566.933498592716</v>
      </c>
      <c r="I461">
        <f t="shared" si="104"/>
        <v>24787.596914392005</v>
      </c>
      <c r="J461" s="46">
        <f t="shared" si="105"/>
        <v>726.33248673678577</v>
      </c>
      <c r="K461">
        <f t="shared" si="106"/>
        <v>31.560548610359202</v>
      </c>
      <c r="L461">
        <f t="shared" si="107"/>
        <v>2.3119881118477594E-2</v>
      </c>
      <c r="M461" s="46">
        <f t="shared" si="108"/>
        <v>31.56057401527347</v>
      </c>
      <c r="N461" s="8">
        <f t="shared" si="109"/>
        <v>1.1057455554700652E-6</v>
      </c>
      <c r="O461" s="5">
        <f>SUM($N$54:N461)*0.1+$O$30</f>
        <v>-5.9603777548298863E-3</v>
      </c>
      <c r="P461" s="5">
        <f>SUM($O$235:O461)</f>
        <v>-1.3560301234872736</v>
      </c>
      <c r="Q461" s="8">
        <f t="shared" si="110"/>
        <v>-8.2314713745492649E-6</v>
      </c>
      <c r="R461" s="5">
        <f>SUM($Q$54:Q461)*0.1+$O$8</f>
        <v>4.9832003839199751E-2</v>
      </c>
      <c r="S461" s="5">
        <f>SUM($R$235:R461)</f>
        <v>11.329089314033229</v>
      </c>
      <c r="T461">
        <f t="shared" si="111"/>
        <v>5.0187196670169673E-2</v>
      </c>
      <c r="U461">
        <f t="shared" si="112"/>
        <v>11.409955406623938</v>
      </c>
      <c r="X461" s="1"/>
    </row>
    <row r="462" spans="2:24" x14ac:dyDescent="0.25">
      <c r="B462">
        <f t="shared" si="97"/>
        <v>40.80000000000031</v>
      </c>
      <c r="C462">
        <f t="shared" si="98"/>
        <v>-1396.6998684018731</v>
      </c>
      <c r="D462">
        <f t="shared" si="99"/>
        <v>-725.74654049904279</v>
      </c>
      <c r="E462">
        <f t="shared" si="100"/>
        <v>29.169165961926041</v>
      </c>
      <c r="F462">
        <f t="shared" si="101"/>
        <v>36287.327024952137</v>
      </c>
      <c r="G462">
        <f t="shared" si="102"/>
        <v>-3297.1950915179141</v>
      </c>
      <c r="H462">
        <f t="shared" si="103"/>
        <v>24627.282376967636</v>
      </c>
      <c r="I462">
        <f t="shared" si="104"/>
        <v>24847.022613311852</v>
      </c>
      <c r="J462" s="46">
        <f t="shared" si="105"/>
        <v>726.33248673678577</v>
      </c>
      <c r="K462">
        <f t="shared" si="106"/>
        <v>31.636211760197479</v>
      </c>
      <c r="L462">
        <f t="shared" si="107"/>
        <v>2.3119881118477594E-2</v>
      </c>
      <c r="M462" s="46">
        <f t="shared" si="108"/>
        <v>31.636237104351807</v>
      </c>
      <c r="N462" s="8">
        <f t="shared" si="109"/>
        <v>1.1047682045334953E-6</v>
      </c>
      <c r="O462" s="5">
        <f>SUM($N$54:N462)*0.1+$O$30</f>
        <v>-5.9602672780094332E-3</v>
      </c>
      <c r="P462" s="5">
        <f>SUM($O$235:O462)</f>
        <v>-1.3619903907652831</v>
      </c>
      <c r="Q462" s="8">
        <f t="shared" si="110"/>
        <v>-8.2516920530827814E-6</v>
      </c>
      <c r="R462" s="5">
        <f>SUM($Q$54:Q462)*0.1+$O$8</f>
        <v>4.9831178669994446E-2</v>
      </c>
      <c r="S462" s="5">
        <f>SUM($R$235:R462)</f>
        <v>11.378920492703223</v>
      </c>
      <c r="T462">
        <f t="shared" si="111"/>
        <v>5.0186364220435604E-2</v>
      </c>
      <c r="U462">
        <f t="shared" si="112"/>
        <v>11.460141770667514</v>
      </c>
      <c r="X462" s="1"/>
    </row>
    <row r="463" spans="2:24" x14ac:dyDescent="0.25">
      <c r="B463">
        <f t="shared" si="97"/>
        <v>40.900000000000311</v>
      </c>
      <c r="C463">
        <f t="shared" si="98"/>
        <v>-1396.6998684018731</v>
      </c>
      <c r="D463">
        <f t="shared" si="99"/>
        <v>-725.74654049904279</v>
      </c>
      <c r="E463">
        <f t="shared" si="100"/>
        <v>29.169165961926041</v>
      </c>
      <c r="F463">
        <f t="shared" si="101"/>
        <v>36287.327024952137</v>
      </c>
      <c r="G463">
        <f t="shared" si="102"/>
        <v>-3294.2781749217229</v>
      </c>
      <c r="H463">
        <f t="shared" si="103"/>
        <v>24687.63125534256</v>
      </c>
      <c r="I463">
        <f t="shared" si="104"/>
        <v>24906.453093395947</v>
      </c>
      <c r="J463" s="46">
        <f t="shared" si="105"/>
        <v>726.33248673678577</v>
      </c>
      <c r="K463">
        <f t="shared" si="106"/>
        <v>31.711880997603142</v>
      </c>
      <c r="L463">
        <f t="shared" si="107"/>
        <v>2.3119881118477594E-2</v>
      </c>
      <c r="M463" s="46">
        <f t="shared" si="108"/>
        <v>31.711906281282619</v>
      </c>
      <c r="N463" s="8">
        <f t="shared" si="109"/>
        <v>1.1037908535969256E-6</v>
      </c>
      <c r="O463" s="5">
        <f>SUM($N$54:N463)*0.1+$O$30</f>
        <v>-5.9601568989240735E-3</v>
      </c>
      <c r="P463" s="5">
        <f>SUM($O$235:O463)</f>
        <v>-1.3679505476642071</v>
      </c>
      <c r="Q463" s="8">
        <f t="shared" si="110"/>
        <v>-8.2719127316162979E-6</v>
      </c>
      <c r="R463" s="5">
        <f>SUM($Q$54:Q463)*0.1+$O$8</f>
        <v>4.983035147872128E-2</v>
      </c>
      <c r="S463" s="5">
        <f>SUM($R$235:R463)</f>
        <v>11.428750844181945</v>
      </c>
      <c r="T463">
        <f t="shared" si="111"/>
        <v>5.0185529774554455E-2</v>
      </c>
      <c r="U463">
        <f t="shared" si="112"/>
        <v>11.510327300265805</v>
      </c>
      <c r="X463" s="1"/>
    </row>
    <row r="464" spans="2:24" x14ac:dyDescent="0.25">
      <c r="B464">
        <f t="shared" si="97"/>
        <v>41.000000000000313</v>
      </c>
      <c r="C464">
        <f t="shared" si="98"/>
        <v>-1396.6998684018731</v>
      </c>
      <c r="D464">
        <f t="shared" si="99"/>
        <v>-725.74654049904279</v>
      </c>
      <c r="E464">
        <f t="shared" si="100"/>
        <v>29.169165961926041</v>
      </c>
      <c r="F464">
        <f t="shared" si="101"/>
        <v>36287.327024952137</v>
      </c>
      <c r="G464">
        <f t="shared" si="102"/>
        <v>-3291.361258325529</v>
      </c>
      <c r="H464">
        <f t="shared" si="103"/>
        <v>24747.980133717479</v>
      </c>
      <c r="I464">
        <f t="shared" si="104"/>
        <v>24965.88832050006</v>
      </c>
      <c r="J464" s="46">
        <f t="shared" si="105"/>
        <v>726.33248673678577</v>
      </c>
      <c r="K464">
        <f t="shared" si="106"/>
        <v>31.787556279102414</v>
      </c>
      <c r="L464">
        <f t="shared" si="107"/>
        <v>2.3119881118477594E-2</v>
      </c>
      <c r="M464" s="46">
        <f t="shared" si="108"/>
        <v>31.787581502590161</v>
      </c>
      <c r="N464" s="8">
        <f t="shared" si="109"/>
        <v>1.1028135026603548E-6</v>
      </c>
      <c r="O464" s="5">
        <f>SUM($N$54:N464)*0.1+$O$30</f>
        <v>-5.9600466175738073E-3</v>
      </c>
      <c r="P464" s="5">
        <f>SUM($O$235:O464)</f>
        <v>-1.3739105942817809</v>
      </c>
      <c r="Q464" s="8">
        <f t="shared" si="110"/>
        <v>-8.2921334101498143E-6</v>
      </c>
      <c r="R464" s="5">
        <f>SUM($Q$54:Q464)*0.1+$O$8</f>
        <v>4.9829522265380267E-2</v>
      </c>
      <c r="S464" s="5">
        <f>SUM($R$235:R464)</f>
        <v>11.478580366447325</v>
      </c>
      <c r="T464">
        <f t="shared" si="111"/>
        <v>5.0184693332526016E-2</v>
      </c>
      <c r="U464">
        <f t="shared" si="112"/>
        <v>11.560511993422685</v>
      </c>
      <c r="X464" s="1"/>
    </row>
    <row r="465" spans="2:24" x14ac:dyDescent="0.25">
      <c r="B465">
        <f t="shared" si="97"/>
        <v>41.100000000000314</v>
      </c>
      <c r="C465">
        <f t="shared" si="98"/>
        <v>-1396.6998684018731</v>
      </c>
      <c r="D465">
        <f t="shared" si="99"/>
        <v>-725.74654049904279</v>
      </c>
      <c r="E465">
        <f t="shared" si="100"/>
        <v>29.169165961926041</v>
      </c>
      <c r="F465">
        <f t="shared" si="101"/>
        <v>36287.327024952137</v>
      </c>
      <c r="G465">
        <f t="shared" si="102"/>
        <v>-3288.4443417293369</v>
      </c>
      <c r="H465">
        <f t="shared" si="103"/>
        <v>24808.329012092399</v>
      </c>
      <c r="I465">
        <f t="shared" si="104"/>
        <v>25025.328260801638</v>
      </c>
      <c r="J465" s="46">
        <f t="shared" si="105"/>
        <v>726.33248673678577</v>
      </c>
      <c r="K465">
        <f t="shared" si="106"/>
        <v>31.863237561631081</v>
      </c>
      <c r="L465">
        <f t="shared" si="107"/>
        <v>2.3119881118477594E-2</v>
      </c>
      <c r="M465" s="46">
        <f t="shared" si="108"/>
        <v>31.863262725208269</v>
      </c>
      <c r="N465" s="8">
        <f t="shared" si="109"/>
        <v>1.1018361517237849E-6</v>
      </c>
      <c r="O465" s="5">
        <f>SUM($N$54:N465)*0.1+$O$30</f>
        <v>-5.9599364339586345E-3</v>
      </c>
      <c r="P465" s="5">
        <f>SUM($O$235:O465)</f>
        <v>-1.3798705307157395</v>
      </c>
      <c r="Q465" s="8">
        <f t="shared" si="110"/>
        <v>-8.3123540886833308E-6</v>
      </c>
      <c r="R465" s="5">
        <f>SUM($Q$54:Q465)*0.1+$O$8</f>
        <v>4.9828691029971402E-2</v>
      </c>
      <c r="S465" s="5">
        <f>SUM($R$235:R465)</f>
        <v>11.528409057477296</v>
      </c>
      <c r="T465">
        <f t="shared" si="111"/>
        <v>5.0183854894350038E-2</v>
      </c>
      <c r="U465">
        <f t="shared" si="112"/>
        <v>11.610695848142019</v>
      </c>
      <c r="X465" s="1"/>
    </row>
    <row r="466" spans="2:24" x14ac:dyDescent="0.25">
      <c r="B466">
        <f t="shared" si="97"/>
        <v>41.200000000000315</v>
      </c>
      <c r="C466">
        <f t="shared" si="98"/>
        <v>-1396.6998684018731</v>
      </c>
      <c r="D466">
        <f t="shared" si="99"/>
        <v>-725.74654049904279</v>
      </c>
      <c r="E466">
        <f t="shared" si="100"/>
        <v>29.169165961926041</v>
      </c>
      <c r="F466">
        <f t="shared" si="101"/>
        <v>36287.327024952137</v>
      </c>
      <c r="G466">
        <f t="shared" si="102"/>
        <v>-3285.5274251331439</v>
      </c>
      <c r="H466">
        <f t="shared" si="103"/>
        <v>24868.677890467319</v>
      </c>
      <c r="I466">
        <f t="shared" si="104"/>
        <v>25084.772880796034</v>
      </c>
      <c r="J466" s="46">
        <f t="shared" si="105"/>
        <v>726.33248673678577</v>
      </c>
      <c r="K466">
        <f t="shared" si="106"/>
        <v>31.938924802529701</v>
      </c>
      <c r="L466">
        <f t="shared" si="107"/>
        <v>2.3119881118477594E-2</v>
      </c>
      <c r="M466" s="46">
        <f t="shared" si="108"/>
        <v>31.938949906475571</v>
      </c>
      <c r="N466" s="8">
        <f t="shared" si="109"/>
        <v>1.1008588007872146E-6</v>
      </c>
      <c r="O466" s="5">
        <f>SUM($N$54:N466)*0.1+$O$30</f>
        <v>-5.9598263480785561E-3</v>
      </c>
      <c r="P466" s="5">
        <f>SUM($O$235:O466)</f>
        <v>-1.385830357063818</v>
      </c>
      <c r="Q466" s="8">
        <f t="shared" si="110"/>
        <v>-8.3325747672168456E-6</v>
      </c>
      <c r="R466" s="5">
        <f>SUM($Q$54:Q466)*0.1+$O$8</f>
        <v>4.9827857772494676E-2</v>
      </c>
      <c r="S466" s="5">
        <f>SUM($R$235:R466)</f>
        <v>11.578236915249791</v>
      </c>
      <c r="T466">
        <f t="shared" si="111"/>
        <v>5.0183014460026307E-2</v>
      </c>
      <c r="U466">
        <f t="shared" si="112"/>
        <v>11.660878862427678</v>
      </c>
      <c r="X466" s="1"/>
    </row>
    <row r="467" spans="2:24" x14ac:dyDescent="0.25">
      <c r="B467">
        <f t="shared" si="97"/>
        <v>41.300000000000317</v>
      </c>
      <c r="C467">
        <f t="shared" si="98"/>
        <v>-1396.6998684018731</v>
      </c>
      <c r="D467">
        <f t="shared" si="99"/>
        <v>-725.74654049904279</v>
      </c>
      <c r="E467">
        <f t="shared" si="100"/>
        <v>29.169165961926041</v>
      </c>
      <c r="F467">
        <f t="shared" si="101"/>
        <v>36287.327024952137</v>
      </c>
      <c r="G467">
        <f t="shared" si="102"/>
        <v>-3282.6105085369518</v>
      </c>
      <c r="H467">
        <f t="shared" si="103"/>
        <v>24929.026768842246</v>
      </c>
      <c r="I467">
        <f t="shared" si="104"/>
        <v>25144.222147292814</v>
      </c>
      <c r="J467" s="46">
        <f t="shared" si="105"/>
        <v>726.33248673678577</v>
      </c>
      <c r="K467">
        <f t="shared" si="106"/>
        <v>32.014617959538903</v>
      </c>
      <c r="L467">
        <f t="shared" si="107"/>
        <v>2.3119881118477594E-2</v>
      </c>
      <c r="M467" s="46">
        <f t="shared" si="108"/>
        <v>32.014643004130775</v>
      </c>
      <c r="N467" s="8">
        <f t="shared" si="109"/>
        <v>1.0998814498506445E-6</v>
      </c>
      <c r="O467" s="5">
        <f>SUM($N$54:N467)*0.1+$O$30</f>
        <v>-5.9597163599335711E-3</v>
      </c>
      <c r="P467" s="5">
        <f>SUM($O$235:O467)</f>
        <v>-1.3917900734237516</v>
      </c>
      <c r="Q467" s="8">
        <f t="shared" si="110"/>
        <v>-8.3527954457503638E-6</v>
      </c>
      <c r="R467" s="5">
        <f>SUM($Q$54:Q467)*0.1+$O$8</f>
        <v>4.9827022492950103E-2</v>
      </c>
      <c r="S467" s="5">
        <f>SUM($R$235:R467)</f>
        <v>11.628063937742741</v>
      </c>
      <c r="T467">
        <f t="shared" si="111"/>
        <v>5.0182172029554634E-2</v>
      </c>
      <c r="U467">
        <f t="shared" si="112"/>
        <v>11.711061034283535</v>
      </c>
      <c r="X467" s="1"/>
    </row>
    <row r="468" spans="2:24" x14ac:dyDescent="0.25">
      <c r="B468">
        <f t="shared" si="97"/>
        <v>41.400000000000318</v>
      </c>
      <c r="C468">
        <f t="shared" si="98"/>
        <v>-1396.6998684018731</v>
      </c>
      <c r="D468">
        <f t="shared" si="99"/>
        <v>-725.74654049904279</v>
      </c>
      <c r="E468">
        <f t="shared" si="100"/>
        <v>29.169165961926041</v>
      </c>
      <c r="F468">
        <f t="shared" si="101"/>
        <v>36287.327024952137</v>
      </c>
      <c r="G468">
        <f t="shared" si="102"/>
        <v>-3279.6935919407588</v>
      </c>
      <c r="H468">
        <f t="shared" si="103"/>
        <v>24989.375647217166</v>
      </c>
      <c r="I468">
        <f t="shared" si="104"/>
        <v>25203.676027412108</v>
      </c>
      <c r="J468" s="46">
        <f t="shared" si="105"/>
        <v>726.33248673678577</v>
      </c>
      <c r="K468">
        <f t="shared" si="106"/>
        <v>32.090316990794726</v>
      </c>
      <c r="L468">
        <f t="shared" si="107"/>
        <v>2.3119881118477594E-2</v>
      </c>
      <c r="M468" s="46">
        <f t="shared" si="108"/>
        <v>32.090341976308032</v>
      </c>
      <c r="N468" s="8">
        <f t="shared" si="109"/>
        <v>1.0989040989140741E-6</v>
      </c>
      <c r="O468" s="5">
        <f>SUM($N$54:N468)*0.1+$O$30</f>
        <v>-5.9596064695236796E-3</v>
      </c>
      <c r="P468" s="5">
        <f>SUM($O$235:O468)</f>
        <v>-1.3977496798932754</v>
      </c>
      <c r="Q468" s="8">
        <f t="shared" si="110"/>
        <v>-8.3730161242838803E-6</v>
      </c>
      <c r="R468" s="5">
        <f>SUM($Q$54:Q468)*0.1+$O$8</f>
        <v>4.9826185191337677E-2</v>
      </c>
      <c r="S468" s="5">
        <f>SUM($R$235:R468)</f>
        <v>11.677890122934079</v>
      </c>
      <c r="T468">
        <f t="shared" si="111"/>
        <v>5.0181327602934804E-2</v>
      </c>
      <c r="U468">
        <f t="shared" si="112"/>
        <v>11.761242361713453</v>
      </c>
      <c r="X468" s="1"/>
    </row>
    <row r="469" spans="2:24" x14ac:dyDescent="0.25">
      <c r="B469">
        <f t="shared" si="97"/>
        <v>41.50000000000032</v>
      </c>
      <c r="C469">
        <f t="shared" si="98"/>
        <v>-1396.6998684018731</v>
      </c>
      <c r="D469">
        <f t="shared" si="99"/>
        <v>-725.74654049904279</v>
      </c>
      <c r="E469">
        <f t="shared" si="100"/>
        <v>29.169165961926041</v>
      </c>
      <c r="F469">
        <f t="shared" si="101"/>
        <v>36287.327024952137</v>
      </c>
      <c r="G469">
        <f t="shared" si="102"/>
        <v>-3276.7766753445667</v>
      </c>
      <c r="H469">
        <f t="shared" si="103"/>
        <v>25049.724525592086</v>
      </c>
      <c r="I469">
        <f t="shared" si="104"/>
        <v>25263.134488581021</v>
      </c>
      <c r="J469" s="46">
        <f t="shared" si="105"/>
        <v>726.33248673678577</v>
      </c>
      <c r="K469">
        <f t="shared" si="106"/>
        <v>32.166021854824088</v>
      </c>
      <c r="L469">
        <f t="shared" si="107"/>
        <v>2.3119881118477594E-2</v>
      </c>
      <c r="M469" s="46">
        <f t="shared" si="108"/>
        <v>32.16604678153238</v>
      </c>
      <c r="N469" s="8">
        <f t="shared" si="109"/>
        <v>1.0979267479775042E-6</v>
      </c>
      <c r="O469" s="5">
        <f>SUM($N$54:N469)*0.1+$O$30</f>
        <v>-5.9594966768488815E-3</v>
      </c>
      <c r="P469" s="5">
        <f>SUM($O$235:O469)</f>
        <v>-1.4037091765701242</v>
      </c>
      <c r="Q469" s="8">
        <f t="shared" si="110"/>
        <v>-8.3932368028173968E-6</v>
      </c>
      <c r="R469" s="5">
        <f>SUM($Q$54:Q469)*0.1+$O$8</f>
        <v>4.982534586765739E-2</v>
      </c>
      <c r="S469" s="5">
        <f>SUM($R$235:R469)</f>
        <v>11.727715468801735</v>
      </c>
      <c r="T469">
        <f t="shared" si="111"/>
        <v>5.0180481180166617E-2</v>
      </c>
      <c r="U469">
        <f t="shared" si="112"/>
        <v>11.811422842721306</v>
      </c>
      <c r="X469" s="1"/>
    </row>
    <row r="470" spans="2:24" x14ac:dyDescent="0.25">
      <c r="B470">
        <f t="shared" si="97"/>
        <v>41.600000000000321</v>
      </c>
      <c r="C470">
        <f t="shared" si="98"/>
        <v>-1396.6998684018731</v>
      </c>
      <c r="D470">
        <f t="shared" si="99"/>
        <v>-725.74654049904279</v>
      </c>
      <c r="E470">
        <f t="shared" si="100"/>
        <v>29.169165961926041</v>
      </c>
      <c r="F470">
        <f t="shared" si="101"/>
        <v>36287.327024952137</v>
      </c>
      <c r="G470">
        <f t="shared" si="102"/>
        <v>-3273.8597587483728</v>
      </c>
      <c r="H470">
        <f t="shared" si="103"/>
        <v>25110.07340396701</v>
      </c>
      <c r="I470">
        <f t="shared" si="104"/>
        <v>25322.597498530111</v>
      </c>
      <c r="J470" s="46">
        <f t="shared" si="105"/>
        <v>726.33248673678577</v>
      </c>
      <c r="K470">
        <f t="shared" si="106"/>
        <v>32.241732510540253</v>
      </c>
      <c r="L470">
        <f t="shared" si="107"/>
        <v>2.3119881118477594E-2</v>
      </c>
      <c r="M470" s="46">
        <f t="shared" si="108"/>
        <v>32.241757378715214</v>
      </c>
      <c r="N470" s="8">
        <f t="shared" si="109"/>
        <v>1.0969493970409337E-6</v>
      </c>
      <c r="O470" s="5">
        <f>SUM($N$54:N470)*0.1+$O$30</f>
        <v>-5.9593869819091778E-3</v>
      </c>
      <c r="P470" s="5">
        <f>SUM($O$235:O470)</f>
        <v>-1.4096685635520334</v>
      </c>
      <c r="Q470" s="8">
        <f t="shared" si="110"/>
        <v>-8.4134574813509133E-6</v>
      </c>
      <c r="R470" s="5">
        <f>SUM($Q$54:Q470)*0.1+$O$8</f>
        <v>4.9824504521909257E-2</v>
      </c>
      <c r="S470" s="5">
        <f>SUM($R$235:R470)</f>
        <v>11.777539973323645</v>
      </c>
      <c r="T470">
        <f t="shared" si="111"/>
        <v>5.0179632761249905E-2</v>
      </c>
      <c r="U470">
        <f t="shared" si="112"/>
        <v>11.861602475310963</v>
      </c>
      <c r="X470" s="1"/>
    </row>
    <row r="471" spans="2:24" x14ac:dyDescent="0.25">
      <c r="B471">
        <f t="shared" si="97"/>
        <v>41.700000000000323</v>
      </c>
      <c r="C471">
        <f t="shared" si="98"/>
        <v>-1396.6998684018731</v>
      </c>
      <c r="D471">
        <f t="shared" si="99"/>
        <v>-725.74654049904279</v>
      </c>
      <c r="E471">
        <f t="shared" si="100"/>
        <v>29.169165961926041</v>
      </c>
      <c r="F471">
        <f t="shared" si="101"/>
        <v>36287.327024952137</v>
      </c>
      <c r="G471">
        <f t="shared" si="102"/>
        <v>-3270.9428421521816</v>
      </c>
      <c r="H471">
        <f t="shared" si="103"/>
        <v>25170.42228234193</v>
      </c>
      <c r="I471">
        <f t="shared" si="104"/>
        <v>25382.065025289838</v>
      </c>
      <c r="J471" s="46">
        <f t="shared" si="105"/>
        <v>726.33248673678577</v>
      </c>
      <c r="K471">
        <f t="shared" si="106"/>
        <v>32.31744891723833</v>
      </c>
      <c r="L471">
        <f t="shared" si="107"/>
        <v>2.3119881118477594E-2</v>
      </c>
      <c r="M471" s="46">
        <f t="shared" si="108"/>
        <v>32.317473727149803</v>
      </c>
      <c r="N471" s="8">
        <f t="shared" si="109"/>
        <v>1.095972046104364E-6</v>
      </c>
      <c r="O471" s="5">
        <f>SUM($N$54:N471)*0.1+$O$30</f>
        <v>-5.9592773847045675E-3</v>
      </c>
      <c r="P471" s="5">
        <f>SUM($O$235:O471)</f>
        <v>-1.415627840936738</v>
      </c>
      <c r="Q471" s="8">
        <f t="shared" si="110"/>
        <v>-8.4336781598844298E-6</v>
      </c>
      <c r="R471" s="5">
        <f>SUM($Q$54:Q471)*0.1+$O$8</f>
        <v>4.9823661154093271E-2</v>
      </c>
      <c r="S471" s="5">
        <f>SUM($R$235:R471)</f>
        <v>11.827363634477738</v>
      </c>
      <c r="T471">
        <f t="shared" si="111"/>
        <v>5.0178782346184468E-2</v>
      </c>
      <c r="U471">
        <f t="shared" si="112"/>
        <v>11.91178125748629</v>
      </c>
      <c r="X471" s="1"/>
    </row>
    <row r="472" spans="2:24" x14ac:dyDescent="0.25">
      <c r="B472">
        <f t="shared" si="97"/>
        <v>41.800000000000324</v>
      </c>
      <c r="C472">
        <f t="shared" si="98"/>
        <v>-1396.6998684018731</v>
      </c>
      <c r="D472">
        <f t="shared" si="99"/>
        <v>-725.74654049904279</v>
      </c>
      <c r="E472">
        <f t="shared" si="100"/>
        <v>29.169165961926041</v>
      </c>
      <c r="F472">
        <f t="shared" si="101"/>
        <v>36287.327024952137</v>
      </c>
      <c r="G472">
        <f t="shared" si="102"/>
        <v>-3268.0259255559877</v>
      </c>
      <c r="H472">
        <f t="shared" si="103"/>
        <v>25230.771160716849</v>
      </c>
      <c r="I472">
        <f t="shared" si="104"/>
        <v>25441.53703718718</v>
      </c>
      <c r="J472" s="46">
        <f t="shared" si="105"/>
        <v>726.33248673678577</v>
      </c>
      <c r="K472">
        <f t="shared" si="106"/>
        <v>32.393171034590985</v>
      </c>
      <c r="L472">
        <f t="shared" si="107"/>
        <v>2.3119881118477594E-2</v>
      </c>
      <c r="M472" s="46">
        <f t="shared" si="108"/>
        <v>32.393195786506979</v>
      </c>
      <c r="N472" s="8">
        <f t="shared" si="109"/>
        <v>1.0949946951677932E-6</v>
      </c>
      <c r="O472" s="5">
        <f>SUM($N$54:N472)*0.1+$O$30</f>
        <v>-5.9591678852350507E-3</v>
      </c>
      <c r="P472" s="5">
        <f>SUM($O$235:O472)</f>
        <v>-1.4215870088219731</v>
      </c>
      <c r="Q472" s="8">
        <f t="shared" si="110"/>
        <v>-8.4538988384179463E-6</v>
      </c>
      <c r="R472" s="5">
        <f>SUM($Q$54:Q472)*0.1+$O$8</f>
        <v>4.9822815764209424E-2</v>
      </c>
      <c r="S472" s="5">
        <f>SUM($R$235:R472)</f>
        <v>11.877186450241947</v>
      </c>
      <c r="T472">
        <f t="shared" si="111"/>
        <v>5.0177929934970132E-2</v>
      </c>
      <c r="U472">
        <f t="shared" si="112"/>
        <v>11.961959187251153</v>
      </c>
      <c r="X472" s="1"/>
    </row>
    <row r="473" spans="2:24" x14ac:dyDescent="0.25">
      <c r="B473">
        <f t="shared" si="97"/>
        <v>41.900000000000325</v>
      </c>
      <c r="C473">
        <f t="shared" si="98"/>
        <v>-1396.6998684018731</v>
      </c>
      <c r="D473">
        <f t="shared" si="99"/>
        <v>-725.74654049904279</v>
      </c>
      <c r="E473">
        <f t="shared" si="100"/>
        <v>29.169165961926041</v>
      </c>
      <c r="F473">
        <f t="shared" si="101"/>
        <v>36287.327024952137</v>
      </c>
      <c r="G473">
        <f t="shared" si="102"/>
        <v>-3265.1090089597956</v>
      </c>
      <c r="H473">
        <f t="shared" si="103"/>
        <v>25291.120039091769</v>
      </c>
      <c r="I473">
        <f t="shared" si="104"/>
        <v>25501.01350284219</v>
      </c>
      <c r="J473" s="46">
        <f t="shared" si="105"/>
        <v>726.33248673678577</v>
      </c>
      <c r="K473">
        <f t="shared" si="106"/>
        <v>32.468898822644029</v>
      </c>
      <c r="L473">
        <f t="shared" si="107"/>
        <v>2.3119881118477594E-2</v>
      </c>
      <c r="M473" s="46">
        <f t="shared" si="108"/>
        <v>32.468923516830728</v>
      </c>
      <c r="N473" s="8">
        <f t="shared" si="109"/>
        <v>1.0940173442312233E-6</v>
      </c>
      <c r="O473" s="5">
        <f>SUM($N$54:N473)*0.1+$O$30</f>
        <v>-5.9590584835006273E-3</v>
      </c>
      <c r="P473" s="5">
        <f>SUM($O$235:O473)</f>
        <v>-1.4275460673054736</v>
      </c>
      <c r="Q473" s="8">
        <f t="shared" si="110"/>
        <v>-8.4741195169514611E-6</v>
      </c>
      <c r="R473" s="5">
        <f>SUM($Q$54:Q473)*0.1+$O$8</f>
        <v>4.9821968352257731E-2</v>
      </c>
      <c r="S473" s="5">
        <f>SUM($R$235:R473)</f>
        <v>11.927008418594205</v>
      </c>
      <c r="T473">
        <f t="shared" si="111"/>
        <v>5.0177075527606745E-2</v>
      </c>
      <c r="U473">
        <f t="shared" si="112"/>
        <v>12.012136262609426</v>
      </c>
      <c r="X473" s="1"/>
    </row>
    <row r="474" spans="2:24" x14ac:dyDescent="0.25">
      <c r="B474">
        <f t="shared" si="97"/>
        <v>42.000000000000327</v>
      </c>
      <c r="C474">
        <f t="shared" si="98"/>
        <v>-1396.6998684018731</v>
      </c>
      <c r="D474">
        <f t="shared" si="99"/>
        <v>-725.74654049904279</v>
      </c>
      <c r="E474">
        <f t="shared" si="100"/>
        <v>29.169165961926041</v>
      </c>
      <c r="F474">
        <f t="shared" si="101"/>
        <v>36287.327024952137</v>
      </c>
      <c r="G474">
        <f t="shared" si="102"/>
        <v>-3262.1920923636026</v>
      </c>
      <c r="H474">
        <f t="shared" si="103"/>
        <v>25351.468917466693</v>
      </c>
      <c r="I474">
        <f t="shared" si="104"/>
        <v>25560.494391164651</v>
      </c>
      <c r="J474" s="46">
        <f t="shared" si="105"/>
        <v>726.33248673678577</v>
      </c>
      <c r="K474">
        <f t="shared" si="106"/>
        <v>32.544632241812167</v>
      </c>
      <c r="L474">
        <f t="shared" si="107"/>
        <v>2.3119881118477594E-2</v>
      </c>
      <c r="M474" s="46">
        <f t="shared" si="108"/>
        <v>32.544656878533978</v>
      </c>
      <c r="N474" s="8">
        <f t="shared" si="109"/>
        <v>1.093039993294653E-6</v>
      </c>
      <c r="O474" s="5">
        <f>SUM($N$54:N474)*0.1+$O$30</f>
        <v>-5.9589491795012982E-3</v>
      </c>
      <c r="P474" s="5">
        <f>SUM($O$235:O474)</f>
        <v>-1.433505016484975</v>
      </c>
      <c r="Q474" s="8">
        <f t="shared" si="110"/>
        <v>-8.4943401954849792E-6</v>
      </c>
      <c r="R474" s="5">
        <f>SUM($Q$54:Q474)*0.1+$O$8</f>
        <v>4.9821118918238184E-2</v>
      </c>
      <c r="S474" s="5">
        <f>SUM($R$235:R474)</f>
        <v>11.976829537512444</v>
      </c>
      <c r="T474">
        <f t="shared" si="111"/>
        <v>5.0176219124094132E-2</v>
      </c>
      <c r="U474">
        <f t="shared" si="112"/>
        <v>12.062312481564973</v>
      </c>
      <c r="X474" s="1"/>
    </row>
    <row r="475" spans="2:24" x14ac:dyDescent="0.25">
      <c r="B475">
        <f t="shared" si="97"/>
        <v>42.100000000000328</v>
      </c>
      <c r="C475">
        <f t="shared" si="98"/>
        <v>-1396.6998684018731</v>
      </c>
      <c r="D475">
        <f t="shared" si="99"/>
        <v>-725.74654049904279</v>
      </c>
      <c r="E475">
        <f t="shared" si="100"/>
        <v>29.169165961926041</v>
      </c>
      <c r="F475">
        <f t="shared" si="101"/>
        <v>36287.327024952137</v>
      </c>
      <c r="G475">
        <f t="shared" si="102"/>
        <v>-3259.2751757674105</v>
      </c>
      <c r="H475">
        <f t="shared" si="103"/>
        <v>25411.817795841613</v>
      </c>
      <c r="I475">
        <f t="shared" si="104"/>
        <v>25619.97967135076</v>
      </c>
      <c r="J475" s="46">
        <f t="shared" si="105"/>
        <v>726.33248673678577</v>
      </c>
      <c r="K475">
        <f t="shared" si="106"/>
        <v>32.620371252874769</v>
      </c>
      <c r="L475">
        <f t="shared" si="107"/>
        <v>2.3119881118477594E-2</v>
      </c>
      <c r="M475" s="46">
        <f t="shared" si="108"/>
        <v>32.620395832394301</v>
      </c>
      <c r="N475" s="8">
        <f t="shared" si="109"/>
        <v>1.0920626423580829E-6</v>
      </c>
      <c r="O475" s="5">
        <f>SUM($N$54:N475)*0.1+$O$30</f>
        <v>-5.9588399732370626E-3</v>
      </c>
      <c r="P475" s="5">
        <f>SUM($O$235:O475)</f>
        <v>-1.4394638564582121</v>
      </c>
      <c r="Q475" s="8">
        <f t="shared" si="110"/>
        <v>-8.514560874018494E-6</v>
      </c>
      <c r="R475" s="5">
        <f>SUM($Q$54:Q475)*0.1+$O$8</f>
        <v>4.9820267462150784E-2</v>
      </c>
      <c r="S475" s="5">
        <f>SUM($R$235:R475)</f>
        <v>12.026649804974594</v>
      </c>
      <c r="T475">
        <f t="shared" si="111"/>
        <v>5.0175360724432148E-2</v>
      </c>
      <c r="U475">
        <f t="shared" si="112"/>
        <v>12.112487842121658</v>
      </c>
      <c r="X475" s="1"/>
    </row>
    <row r="476" spans="2:24" x14ac:dyDescent="0.25">
      <c r="B476">
        <f t="shared" si="97"/>
        <v>42.20000000000033</v>
      </c>
      <c r="C476">
        <f t="shared" si="98"/>
        <v>-1396.6998684018731</v>
      </c>
      <c r="D476">
        <f t="shared" si="99"/>
        <v>-725.74654049904279</v>
      </c>
      <c r="E476">
        <f t="shared" si="100"/>
        <v>29.169165961926041</v>
      </c>
      <c r="F476">
        <f t="shared" si="101"/>
        <v>36287.327024952137</v>
      </c>
      <c r="G476">
        <f t="shared" si="102"/>
        <v>-3256.3582591712166</v>
      </c>
      <c r="H476">
        <f t="shared" si="103"/>
        <v>25472.166674216533</v>
      </c>
      <c r="I476">
        <f t="shared" si="104"/>
        <v>25679.46931287989</v>
      </c>
      <c r="J476" s="46">
        <f t="shared" si="105"/>
        <v>726.33248673678577</v>
      </c>
      <c r="K476">
        <f t="shared" si="106"/>
        <v>32.696115816971776</v>
      </c>
      <c r="L476">
        <f t="shared" si="107"/>
        <v>2.3119881118477594E-2</v>
      </c>
      <c r="M476" s="46">
        <f t="shared" si="108"/>
        <v>32.696140339549878</v>
      </c>
      <c r="N476" s="8">
        <f t="shared" si="109"/>
        <v>1.0910852914215123E-6</v>
      </c>
      <c r="O476" s="5">
        <f>SUM($N$54:N476)*0.1+$O$30</f>
        <v>-5.9587308647079205E-3</v>
      </c>
      <c r="P476" s="5">
        <f>SUM($O$235:O476)</f>
        <v>-1.4454225873229201</v>
      </c>
      <c r="Q476" s="8">
        <f t="shared" si="110"/>
        <v>-8.5347815525520105E-6</v>
      </c>
      <c r="R476" s="5">
        <f>SUM($Q$54:Q476)*0.1+$O$8</f>
        <v>4.9819413983995524E-2</v>
      </c>
      <c r="S476" s="5">
        <f>SUM($R$235:R476)</f>
        <v>12.076469218958589</v>
      </c>
      <c r="T476">
        <f t="shared" si="111"/>
        <v>5.0174500328620628E-2</v>
      </c>
      <c r="U476">
        <f t="shared" si="112"/>
        <v>12.162662342283353</v>
      </c>
      <c r="X476" s="1"/>
    </row>
    <row r="477" spans="2:24" x14ac:dyDescent="0.25">
      <c r="B477">
        <f t="shared" si="97"/>
        <v>42.300000000000331</v>
      </c>
      <c r="C477">
        <f t="shared" si="98"/>
        <v>-1396.6998684018731</v>
      </c>
      <c r="D477">
        <f t="shared" si="99"/>
        <v>-725.74654049904279</v>
      </c>
      <c r="E477">
        <f t="shared" si="100"/>
        <v>29.169165961926041</v>
      </c>
      <c r="F477">
        <f t="shared" si="101"/>
        <v>36287.327024952137</v>
      </c>
      <c r="G477">
        <f t="shared" si="102"/>
        <v>-3253.4413425750254</v>
      </c>
      <c r="H477">
        <f t="shared" si="103"/>
        <v>25532.515552591456</v>
      </c>
      <c r="I477">
        <f t="shared" si="104"/>
        <v>25738.963285511345</v>
      </c>
      <c r="J477" s="46">
        <f t="shared" si="105"/>
        <v>726.33248673678577</v>
      </c>
      <c r="K477">
        <f t="shared" si="106"/>
        <v>32.771865895599532</v>
      </c>
      <c r="L477">
        <f t="shared" si="107"/>
        <v>2.3119881118477594E-2</v>
      </c>
      <c r="M477" s="46">
        <f t="shared" si="108"/>
        <v>32.771890361495302</v>
      </c>
      <c r="N477" s="8">
        <f t="shared" si="109"/>
        <v>1.0901079404849426E-6</v>
      </c>
      <c r="O477" s="5">
        <f>SUM($N$54:N477)*0.1+$O$30</f>
        <v>-5.9586218539138718E-3</v>
      </c>
      <c r="P477" s="5">
        <f>SUM($O$235:O477)</f>
        <v>-1.4513812091768339</v>
      </c>
      <c r="Q477" s="8">
        <f t="shared" si="110"/>
        <v>-8.5550022310855287E-6</v>
      </c>
      <c r="R477" s="5">
        <f>SUM($Q$54:Q477)*0.1+$O$8</f>
        <v>4.9818558483772417E-2</v>
      </c>
      <c r="S477" s="5">
        <f>SUM($R$235:R477)</f>
        <v>12.126287777442363</v>
      </c>
      <c r="T477">
        <f t="shared" si="111"/>
        <v>5.0173637936659451E-2</v>
      </c>
      <c r="U477">
        <f t="shared" si="112"/>
        <v>12.212835980053923</v>
      </c>
      <c r="X477" s="1"/>
    </row>
    <row r="478" spans="2:24" x14ac:dyDescent="0.25">
      <c r="B478">
        <f t="shared" si="97"/>
        <v>42.400000000000333</v>
      </c>
      <c r="C478">
        <f t="shared" si="98"/>
        <v>-1396.6998684018731</v>
      </c>
      <c r="D478">
        <f t="shared" si="99"/>
        <v>-725.74654049904279</v>
      </c>
      <c r="E478">
        <f t="shared" si="100"/>
        <v>29.169165961926041</v>
      </c>
      <c r="F478">
        <f t="shared" si="101"/>
        <v>36287.327024952137</v>
      </c>
      <c r="G478">
        <f t="shared" si="102"/>
        <v>-3250.5244259788315</v>
      </c>
      <c r="H478">
        <f t="shared" si="103"/>
        <v>25592.864430966376</v>
      </c>
      <c r="I478">
        <f t="shared" si="104"/>
        <v>25798.461559281182</v>
      </c>
      <c r="J478" s="46">
        <f t="shared" si="105"/>
        <v>726.33248673678577</v>
      </c>
      <c r="K478">
        <f t="shared" si="106"/>
        <v>32.847621450606773</v>
      </c>
      <c r="L478">
        <f t="shared" si="107"/>
        <v>2.3119881118477594E-2</v>
      </c>
      <c r="M478" s="46">
        <f t="shared" si="108"/>
        <v>32.84764586007757</v>
      </c>
      <c r="N478" s="8">
        <f t="shared" si="109"/>
        <v>1.0891305895483719E-6</v>
      </c>
      <c r="O478" s="5">
        <f>SUM($N$54:N478)*0.1+$O$30</f>
        <v>-5.9585129408549166E-3</v>
      </c>
      <c r="P478" s="5">
        <f>SUM($O$235:O478)</f>
        <v>-1.4573397221176887</v>
      </c>
      <c r="Q478" s="8">
        <f t="shared" si="110"/>
        <v>-8.5752229096190435E-6</v>
      </c>
      <c r="R478" s="5">
        <f>SUM($Q$54:Q478)*0.1+$O$8</f>
        <v>4.9817700961481456E-2</v>
      </c>
      <c r="S478" s="5">
        <f>SUM($R$235:R478)</f>
        <v>12.176105478403844</v>
      </c>
      <c r="T478">
        <f t="shared" si="111"/>
        <v>5.0172773548548474E-2</v>
      </c>
      <c r="U478">
        <f t="shared" si="112"/>
        <v>12.263008753437232</v>
      </c>
      <c r="X478" s="1"/>
    </row>
    <row r="479" spans="2:24" x14ac:dyDescent="0.25">
      <c r="B479">
        <f t="shared" si="97"/>
        <v>42.500000000000334</v>
      </c>
      <c r="C479">
        <f t="shared" si="98"/>
        <v>-1396.6998684018731</v>
      </c>
      <c r="D479">
        <f t="shared" si="99"/>
        <v>-725.74654049904279</v>
      </c>
      <c r="E479">
        <f t="shared" si="100"/>
        <v>29.169165961926041</v>
      </c>
      <c r="F479">
        <f t="shared" si="101"/>
        <v>36287.327024952137</v>
      </c>
      <c r="G479">
        <f t="shared" si="102"/>
        <v>-3247.6075093826394</v>
      </c>
      <c r="H479">
        <f t="shared" si="103"/>
        <v>25653.213309341296</v>
      </c>
      <c r="I479">
        <f t="shared" si="104"/>
        <v>25857.9641044991</v>
      </c>
      <c r="J479" s="46">
        <f t="shared" si="105"/>
        <v>726.33248673678577</v>
      </c>
      <c r="K479">
        <f t="shared" si="106"/>
        <v>32.923382444190615</v>
      </c>
      <c r="L479">
        <f t="shared" si="107"/>
        <v>2.3119881118477594E-2</v>
      </c>
      <c r="M479" s="46">
        <f t="shared" si="108"/>
        <v>32.923406797492078</v>
      </c>
      <c r="N479" s="8">
        <f t="shared" si="109"/>
        <v>1.088153238611802E-6</v>
      </c>
      <c r="O479" s="5">
        <f>SUM($N$54:N479)*0.1+$O$30</f>
        <v>-5.9584041255310556E-3</v>
      </c>
      <c r="P479" s="5">
        <f>SUM($O$235:O479)</f>
        <v>-1.4632981262432196</v>
      </c>
      <c r="Q479" s="8">
        <f t="shared" si="110"/>
        <v>-8.59544358815256E-6</v>
      </c>
      <c r="R479" s="5">
        <f>SUM($Q$54:Q479)*0.1+$O$8</f>
        <v>4.9816841417122643E-2</v>
      </c>
      <c r="S479" s="5">
        <f>SUM($R$235:R479)</f>
        <v>12.225922319820967</v>
      </c>
      <c r="T479">
        <f t="shared" si="111"/>
        <v>5.0171907164287578E-2</v>
      </c>
      <c r="U479">
        <f t="shared" si="112"/>
        <v>12.313180660437148</v>
      </c>
      <c r="X479" s="1"/>
    </row>
    <row r="480" spans="2:24" x14ac:dyDescent="0.25">
      <c r="B480">
        <f t="shared" si="97"/>
        <v>42.600000000000335</v>
      </c>
      <c r="C480">
        <f t="shared" si="98"/>
        <v>-1396.6998684018731</v>
      </c>
      <c r="D480">
        <f t="shared" si="99"/>
        <v>-725.74654049904279</v>
      </c>
      <c r="E480">
        <f t="shared" si="100"/>
        <v>29.169165961926041</v>
      </c>
      <c r="F480">
        <f t="shared" si="101"/>
        <v>36287.327024952137</v>
      </c>
      <c r="G480">
        <f t="shared" si="102"/>
        <v>-3244.6905927864464</v>
      </c>
      <c r="H480">
        <f t="shared" si="103"/>
        <v>25713.562187716216</v>
      </c>
      <c r="I480">
        <f t="shared" si="104"/>
        <v>25917.470891745321</v>
      </c>
      <c r="J480" s="46">
        <f t="shared" si="105"/>
        <v>726.33248673678577</v>
      </c>
      <c r="K480">
        <f t="shared" si="106"/>
        <v>32.999148838892644</v>
      </c>
      <c r="L480">
        <f t="shared" si="107"/>
        <v>2.3119881118477594E-2</v>
      </c>
      <c r="M480" s="46">
        <f t="shared" si="108"/>
        <v>32.999173136278714</v>
      </c>
      <c r="N480" s="8">
        <f t="shared" si="109"/>
        <v>1.0871758876752316E-6</v>
      </c>
      <c r="O480" s="5">
        <f>SUM($N$54:N480)*0.1+$O$30</f>
        <v>-5.9582954079422882E-3</v>
      </c>
      <c r="P480" s="5">
        <f>SUM($O$235:O480)</f>
        <v>-1.4692564216511619</v>
      </c>
      <c r="Q480" s="8">
        <f t="shared" si="110"/>
        <v>-8.6156642666860765E-6</v>
      </c>
      <c r="R480" s="5">
        <f>SUM($Q$54:Q480)*0.1+$O$8</f>
        <v>4.9815979850695968E-2</v>
      </c>
      <c r="S480" s="5">
        <f>SUM($R$235:R480)</f>
        <v>12.275738299671662</v>
      </c>
      <c r="T480">
        <f t="shared" si="111"/>
        <v>5.0171038783876631E-2</v>
      </c>
      <c r="U480">
        <f t="shared" si="112"/>
        <v>12.363351699057537</v>
      </c>
      <c r="X480" s="1"/>
    </row>
    <row r="481" spans="2:24" x14ac:dyDescent="0.25">
      <c r="B481">
        <f t="shared" si="97"/>
        <v>42.700000000000337</v>
      </c>
      <c r="C481">
        <f t="shared" si="98"/>
        <v>-1396.6998684018731</v>
      </c>
      <c r="D481">
        <f t="shared" si="99"/>
        <v>-725.74654049904279</v>
      </c>
      <c r="E481">
        <f t="shared" si="100"/>
        <v>29.169165961926041</v>
      </c>
      <c r="F481">
        <f t="shared" si="101"/>
        <v>36287.327024952137</v>
      </c>
      <c r="G481">
        <f t="shared" si="102"/>
        <v>-3241.7736761902543</v>
      </c>
      <c r="H481">
        <f t="shared" si="103"/>
        <v>25773.911066091139</v>
      </c>
      <c r="I481">
        <f t="shared" si="104"/>
        <v>25976.981891867566</v>
      </c>
      <c r="J481" s="46">
        <f t="shared" si="105"/>
        <v>726.33248673678577</v>
      </c>
      <c r="K481">
        <f t="shared" si="106"/>
        <v>33.074920597595032</v>
      </c>
      <c r="L481">
        <f t="shared" si="107"/>
        <v>2.3119881118477594E-2</v>
      </c>
      <c r="M481" s="46">
        <f t="shared" si="108"/>
        <v>33.074944839317943</v>
      </c>
      <c r="N481" s="8">
        <f t="shared" si="109"/>
        <v>1.0861985367386615E-6</v>
      </c>
      <c r="O481" s="5">
        <f>SUM($N$54:N481)*0.1+$O$30</f>
        <v>-5.9581867880886142E-3</v>
      </c>
      <c r="P481" s="5">
        <f>SUM($O$235:O481)</f>
        <v>-1.4752146084392506</v>
      </c>
      <c r="Q481" s="8">
        <f t="shared" si="110"/>
        <v>-8.635884945219593E-6</v>
      </c>
      <c r="R481" s="5">
        <f>SUM($Q$54:Q481)*0.1+$O$8</f>
        <v>4.9815116262201448E-2</v>
      </c>
      <c r="S481" s="5">
        <f>SUM($R$235:R481)</f>
        <v>12.325553415933864</v>
      </c>
      <c r="T481">
        <f t="shared" si="111"/>
        <v>5.0170168407315523E-2</v>
      </c>
      <c r="U481">
        <f t="shared" si="112"/>
        <v>12.413521867302265</v>
      </c>
      <c r="X481" s="1"/>
    </row>
    <row r="482" spans="2:24" x14ac:dyDescent="0.25">
      <c r="B482">
        <f t="shared" si="97"/>
        <v>42.800000000000338</v>
      </c>
      <c r="C482">
        <f t="shared" si="98"/>
        <v>-1396.6998684018731</v>
      </c>
      <c r="D482">
        <f t="shared" si="99"/>
        <v>-725.74654049904279</v>
      </c>
      <c r="E482">
        <f t="shared" si="100"/>
        <v>29.169165961926041</v>
      </c>
      <c r="F482">
        <f t="shared" si="101"/>
        <v>36287.327024952137</v>
      </c>
      <c r="G482">
        <f t="shared" si="102"/>
        <v>-3238.8567595940613</v>
      </c>
      <c r="H482">
        <f t="shared" si="103"/>
        <v>25834.259944466059</v>
      </c>
      <c r="I482">
        <f t="shared" si="104"/>
        <v>26036.497075978012</v>
      </c>
      <c r="J482" s="46">
        <f t="shared" si="105"/>
        <v>726.33248673678577</v>
      </c>
      <c r="K482">
        <f t="shared" si="106"/>
        <v>33.15069768351664</v>
      </c>
      <c r="L482">
        <f t="shared" si="107"/>
        <v>2.3119881118477594E-2</v>
      </c>
      <c r="M482" s="46">
        <f t="shared" si="108"/>
        <v>33.150721869826974</v>
      </c>
      <c r="N482" s="8">
        <f t="shared" si="109"/>
        <v>1.0852211858020912E-6</v>
      </c>
      <c r="O482" s="5">
        <f>SUM($N$54:N482)*0.1+$O$30</f>
        <v>-5.9580782659700337E-3</v>
      </c>
      <c r="P482" s="5">
        <f>SUM($O$235:O482)</f>
        <v>-1.4811726867052206</v>
      </c>
      <c r="Q482" s="8">
        <f t="shared" si="110"/>
        <v>-8.6561056237531095E-6</v>
      </c>
      <c r="R482" s="5">
        <f>SUM($Q$54:Q482)*0.1+$O$8</f>
        <v>4.9814250651639073E-2</v>
      </c>
      <c r="S482" s="5">
        <f>SUM($R$235:R482)</f>
        <v>12.375367666585504</v>
      </c>
      <c r="T482">
        <f t="shared" si="111"/>
        <v>5.0169296034604155E-2</v>
      </c>
      <c r="U482">
        <f t="shared" si="112"/>
        <v>12.463691163175197</v>
      </c>
      <c r="X482" s="1"/>
    </row>
    <row r="483" spans="2:24" x14ac:dyDescent="0.25">
      <c r="B483">
        <f t="shared" si="97"/>
        <v>42.90000000000034</v>
      </c>
      <c r="C483">
        <f t="shared" si="98"/>
        <v>-1396.6998684018731</v>
      </c>
      <c r="D483">
        <f t="shared" si="99"/>
        <v>-725.74654049904279</v>
      </c>
      <c r="E483">
        <f t="shared" si="100"/>
        <v>29.169165961926041</v>
      </c>
      <c r="F483">
        <f t="shared" si="101"/>
        <v>36287.327024952137</v>
      </c>
      <c r="G483">
        <f t="shared" si="102"/>
        <v>-3235.9398429978692</v>
      </c>
      <c r="H483">
        <f t="shared" si="103"/>
        <v>25894.608822840979</v>
      </c>
      <c r="I483">
        <f t="shared" si="104"/>
        <v>26096.016415450365</v>
      </c>
      <c r="J483" s="46">
        <f t="shared" si="105"/>
        <v>726.33248673678577</v>
      </c>
      <c r="K483">
        <f t="shared" si="106"/>
        <v>33.226480060209362</v>
      </c>
      <c r="L483">
        <f t="shared" si="107"/>
        <v>2.3119881118477594E-2</v>
      </c>
      <c r="M483" s="46">
        <f t="shared" si="108"/>
        <v>33.226504191356021</v>
      </c>
      <c r="N483" s="8">
        <f t="shared" si="109"/>
        <v>1.0842438348655213E-6</v>
      </c>
      <c r="O483" s="5">
        <f>SUM($N$54:N483)*0.1+$O$30</f>
        <v>-5.9579698415865474E-3</v>
      </c>
      <c r="P483" s="5">
        <f>SUM($O$235:O483)</f>
        <v>-1.4871306565468072</v>
      </c>
      <c r="Q483" s="8">
        <f t="shared" si="110"/>
        <v>-8.6763263022866243E-6</v>
      </c>
      <c r="R483" s="5">
        <f>SUM($Q$54:Q483)*0.1+$O$8</f>
        <v>4.9813383019008846E-2</v>
      </c>
      <c r="S483" s="5">
        <f>SUM($R$235:R483)</f>
        <v>12.425181049604513</v>
      </c>
      <c r="T483">
        <f t="shared" si="111"/>
        <v>5.0168421665742417E-2</v>
      </c>
      <c r="U483">
        <f t="shared" si="112"/>
        <v>12.513859584680198</v>
      </c>
      <c r="X483" s="1"/>
    </row>
    <row r="484" spans="2:24" x14ac:dyDescent="0.25">
      <c r="B484">
        <f t="shared" si="97"/>
        <v>43.000000000000341</v>
      </c>
      <c r="C484">
        <f t="shared" si="98"/>
        <v>-1396.6998684018731</v>
      </c>
      <c r="D484">
        <f t="shared" si="99"/>
        <v>-725.74654049904279</v>
      </c>
      <c r="E484">
        <f t="shared" si="100"/>
        <v>29.169165961926041</v>
      </c>
      <c r="F484">
        <f t="shared" si="101"/>
        <v>36287.327024952137</v>
      </c>
      <c r="G484">
        <f t="shared" si="102"/>
        <v>-3233.0229264016752</v>
      </c>
      <c r="H484">
        <f t="shared" si="103"/>
        <v>25954.957701215899</v>
      </c>
      <c r="I484">
        <f t="shared" si="104"/>
        <v>26155.539881916895</v>
      </c>
      <c r="J484" s="46">
        <f t="shared" si="105"/>
        <v>726.33248673678577</v>
      </c>
      <c r="K484">
        <f t="shared" si="106"/>
        <v>33.302267691554263</v>
      </c>
      <c r="L484">
        <f t="shared" si="107"/>
        <v>2.3119881118477594E-2</v>
      </c>
      <c r="M484" s="46">
        <f t="shared" si="108"/>
        <v>33.30229176778451</v>
      </c>
      <c r="N484" s="8">
        <f t="shared" si="109"/>
        <v>1.0832664839289507E-6</v>
      </c>
      <c r="O484" s="5">
        <f>SUM($N$54:N484)*0.1+$O$30</f>
        <v>-5.9578615149381547E-3</v>
      </c>
      <c r="P484" s="5">
        <f>SUM($O$235:O484)</f>
        <v>-1.4930885180617453</v>
      </c>
      <c r="Q484" s="8">
        <f t="shared" si="110"/>
        <v>-8.6965469808201407E-6</v>
      </c>
      <c r="R484" s="5">
        <f>SUM($Q$54:Q484)*0.1+$O$8</f>
        <v>4.9812513364310765E-2</v>
      </c>
      <c r="S484" s="5">
        <f>SUM($R$235:R484)</f>
        <v>12.474993562968823</v>
      </c>
      <c r="T484">
        <f t="shared" si="111"/>
        <v>5.0167545300730233E-2</v>
      </c>
      <c r="U484">
        <f t="shared" si="112"/>
        <v>12.564027129821131</v>
      </c>
      <c r="X484" s="1"/>
    </row>
    <row r="485" spans="2:24" x14ac:dyDescent="0.25">
      <c r="B485">
        <f t="shared" si="97"/>
        <v>43.100000000000342</v>
      </c>
      <c r="C485">
        <f t="shared" si="98"/>
        <v>-1396.6998684018731</v>
      </c>
      <c r="D485">
        <f t="shared" si="99"/>
        <v>-725.74654049904279</v>
      </c>
      <c r="E485">
        <f t="shared" si="100"/>
        <v>29.169165961926041</v>
      </c>
      <c r="F485">
        <f t="shared" si="101"/>
        <v>36287.327024952137</v>
      </c>
      <c r="G485">
        <f t="shared" si="102"/>
        <v>-3230.1060098054841</v>
      </c>
      <c r="H485">
        <f t="shared" si="103"/>
        <v>26015.306579590822</v>
      </c>
      <c r="I485">
        <f t="shared" si="104"/>
        <v>26215.06744726557</v>
      </c>
      <c r="J485" s="46">
        <f t="shared" si="105"/>
        <v>726.33248673678577</v>
      </c>
      <c r="K485">
        <f t="shared" si="106"/>
        <v>33.378060541758003</v>
      </c>
      <c r="L485">
        <f t="shared" si="107"/>
        <v>2.3119881118477594E-2</v>
      </c>
      <c r="M485" s="46">
        <f t="shared" si="108"/>
        <v>33.378084563317458</v>
      </c>
      <c r="N485" s="8">
        <f t="shared" si="109"/>
        <v>1.082289132992381E-6</v>
      </c>
      <c r="O485" s="5">
        <f>SUM($N$54:N485)*0.1+$O$30</f>
        <v>-5.9577532860248554E-3</v>
      </c>
      <c r="P485" s="5">
        <f>SUM($O$235:O485)</f>
        <v>-1.4990462713477701</v>
      </c>
      <c r="Q485" s="8">
        <f t="shared" si="110"/>
        <v>-8.7167676593536589E-6</v>
      </c>
      <c r="R485" s="5">
        <f>SUM($Q$54:Q485)*0.1+$O$8</f>
        <v>4.981164168754483E-2</v>
      </c>
      <c r="S485" s="5">
        <f>SUM($R$235:R485)</f>
        <v>12.524805204656367</v>
      </c>
      <c r="T485">
        <f t="shared" si="111"/>
        <v>5.0166666939567492E-2</v>
      </c>
      <c r="U485">
        <f t="shared" si="112"/>
        <v>12.61419379660186</v>
      </c>
      <c r="X485" s="1"/>
    </row>
    <row r="486" spans="2:24" x14ac:dyDescent="0.25">
      <c r="B486">
        <f t="shared" si="97"/>
        <v>43.200000000000344</v>
      </c>
      <c r="C486">
        <f t="shared" si="98"/>
        <v>-1396.6998684018731</v>
      </c>
      <c r="D486">
        <f t="shared" si="99"/>
        <v>-725.74654049904279</v>
      </c>
      <c r="E486">
        <f t="shared" si="100"/>
        <v>29.169165961926041</v>
      </c>
      <c r="F486">
        <f t="shared" si="101"/>
        <v>36287.327024952137</v>
      </c>
      <c r="G486">
        <f t="shared" si="102"/>
        <v>-3227.1890932092901</v>
      </c>
      <c r="H486">
        <f t="shared" si="103"/>
        <v>26075.655457965746</v>
      </c>
      <c r="I486">
        <f t="shared" si="104"/>
        <v>26274.599083637178</v>
      </c>
      <c r="J486" s="46">
        <f t="shared" si="105"/>
        <v>726.33248673678577</v>
      </c>
      <c r="K486">
        <f t="shared" si="106"/>
        <v>33.45385857534913</v>
      </c>
      <c r="L486">
        <f t="shared" si="107"/>
        <v>2.3119881118477594E-2</v>
      </c>
      <c r="M486" s="46">
        <f t="shared" si="108"/>
        <v>33.453882542481814</v>
      </c>
      <c r="N486" s="8">
        <f t="shared" si="109"/>
        <v>1.0813117820558103E-6</v>
      </c>
      <c r="O486" s="5">
        <f>SUM($N$54:N486)*0.1+$O$30</f>
        <v>-5.9576451548466495E-3</v>
      </c>
      <c r="P486" s="5">
        <f>SUM($O$235:O486)</f>
        <v>-1.5050039165026168</v>
      </c>
      <c r="Q486" s="8">
        <f t="shared" si="110"/>
        <v>-8.7369883378871754E-6</v>
      </c>
      <c r="R486" s="5">
        <f>SUM($Q$54:Q486)*0.1+$O$8</f>
        <v>4.9810767988711042E-2</v>
      </c>
      <c r="S486" s="5">
        <f>SUM($R$235:R486)</f>
        <v>12.574615972645079</v>
      </c>
      <c r="T486">
        <f t="shared" si="111"/>
        <v>5.0165786582254131E-2</v>
      </c>
      <c r="U486">
        <f t="shared" si="112"/>
        <v>12.664359583026256</v>
      </c>
      <c r="X486" s="1"/>
    </row>
    <row r="487" spans="2:24" x14ac:dyDescent="0.25">
      <c r="B487">
        <f t="shared" si="97"/>
        <v>43.300000000000345</v>
      </c>
      <c r="C487">
        <f t="shared" si="98"/>
        <v>-1396.6998684018731</v>
      </c>
      <c r="D487">
        <f t="shared" si="99"/>
        <v>-725.74654049904279</v>
      </c>
      <c r="E487">
        <f t="shared" si="100"/>
        <v>29.169165961926041</v>
      </c>
      <c r="F487">
        <f t="shared" si="101"/>
        <v>36287.327024952137</v>
      </c>
      <c r="G487">
        <f t="shared" si="102"/>
        <v>-3224.2721766130981</v>
      </c>
      <c r="H487">
        <f t="shared" si="103"/>
        <v>26136.004336340666</v>
      </c>
      <c r="I487">
        <f t="shared" si="104"/>
        <v>26334.134763422539</v>
      </c>
      <c r="J487" s="46">
        <f t="shared" si="105"/>
        <v>726.33248673678577</v>
      </c>
      <c r="K487">
        <f t="shared" si="106"/>
        <v>33.529661757174537</v>
      </c>
      <c r="L487">
        <f t="shared" si="107"/>
        <v>2.3119881118477594E-2</v>
      </c>
      <c r="M487" s="46">
        <f t="shared" si="108"/>
        <v>33.529685670122852</v>
      </c>
      <c r="N487" s="8">
        <f t="shared" si="109"/>
        <v>1.0803344311192403E-6</v>
      </c>
      <c r="O487" s="5">
        <f>SUM($N$54:N487)*0.1+$O$30</f>
        <v>-5.957537121403538E-3</v>
      </c>
      <c r="P487" s="5">
        <f>SUM($O$235:O487)</f>
        <v>-1.5109614536240203</v>
      </c>
      <c r="Q487" s="8">
        <f t="shared" si="110"/>
        <v>-8.7572090164206919E-6</v>
      </c>
      <c r="R487" s="5">
        <f>SUM($Q$54:Q487)*0.1+$O$8</f>
        <v>4.9809892267809394E-2</v>
      </c>
      <c r="S487" s="5">
        <f>SUM($R$235:R487)</f>
        <v>12.624425864912888</v>
      </c>
      <c r="T487">
        <f t="shared" si="111"/>
        <v>5.0164904228790066E-2</v>
      </c>
      <c r="U487">
        <f t="shared" si="112"/>
        <v>12.714524487098176</v>
      </c>
      <c r="X487" s="1"/>
    </row>
    <row r="488" spans="2:24" x14ac:dyDescent="0.25">
      <c r="B488">
        <f t="shared" si="97"/>
        <v>43.400000000000347</v>
      </c>
      <c r="C488">
        <f t="shared" si="98"/>
        <v>-1396.6998684018731</v>
      </c>
      <c r="D488">
        <f t="shared" si="99"/>
        <v>-725.74654049904279</v>
      </c>
      <c r="E488">
        <f t="shared" si="100"/>
        <v>29.169165961926041</v>
      </c>
      <c r="F488">
        <f t="shared" si="101"/>
        <v>36287.327024952137</v>
      </c>
      <c r="G488">
        <f t="shared" si="102"/>
        <v>-3221.3552600169069</v>
      </c>
      <c r="H488">
        <f t="shared" si="103"/>
        <v>26196.353214715589</v>
      </c>
      <c r="I488">
        <f t="shared" si="104"/>
        <v>26393.674459259713</v>
      </c>
      <c r="J488" s="46">
        <f t="shared" si="105"/>
        <v>726.33248673678577</v>
      </c>
      <c r="K488">
        <f t="shared" si="106"/>
        <v>33.60547005239593</v>
      </c>
      <c r="L488">
        <f t="shared" si="107"/>
        <v>2.3119881118477594E-2</v>
      </c>
      <c r="M488" s="46">
        <f t="shared" si="108"/>
        <v>33.605493911400686</v>
      </c>
      <c r="N488" s="8">
        <f t="shared" si="109"/>
        <v>1.0793570801826706E-6</v>
      </c>
      <c r="O488" s="5">
        <f>SUM($N$54:N488)*0.1+$O$30</f>
        <v>-5.9574291856955199E-3</v>
      </c>
      <c r="P488" s="5">
        <f>SUM($O$235:O488)</f>
        <v>-1.5169188828097158</v>
      </c>
      <c r="Q488" s="8">
        <f t="shared" si="110"/>
        <v>-8.7774296949542084E-6</v>
      </c>
      <c r="R488" s="5">
        <f>SUM($Q$54:Q488)*0.1+$O$8</f>
        <v>4.9809014524839899E-2</v>
      </c>
      <c r="S488" s="5">
        <f>SUM($R$235:R488)</f>
        <v>12.674234879437728</v>
      </c>
      <c r="T488">
        <f t="shared" si="111"/>
        <v>5.0164019879175244E-2</v>
      </c>
      <c r="U488">
        <f t="shared" si="112"/>
        <v>12.764688506821487</v>
      </c>
      <c r="X488" s="1"/>
    </row>
    <row r="489" spans="2:24" x14ac:dyDescent="0.25">
      <c r="B489">
        <f t="shared" si="97"/>
        <v>43.500000000000348</v>
      </c>
      <c r="C489">
        <f t="shared" si="98"/>
        <v>-1396.6998684018731</v>
      </c>
      <c r="D489">
        <f t="shared" si="99"/>
        <v>-725.74654049904279</v>
      </c>
      <c r="E489">
        <f t="shared" si="100"/>
        <v>29.169165961926041</v>
      </c>
      <c r="F489">
        <f t="shared" si="101"/>
        <v>36287.327024952137</v>
      </c>
      <c r="G489">
        <f t="shared" si="102"/>
        <v>-3218.438343420713</v>
      </c>
      <c r="H489">
        <f t="shared" si="103"/>
        <v>26256.702093090509</v>
      </c>
      <c r="I489">
        <f t="shared" si="104"/>
        <v>26453.218144031252</v>
      </c>
      <c r="J489" s="46">
        <f t="shared" si="105"/>
        <v>726.33248673678577</v>
      </c>
      <c r="K489">
        <f t="shared" si="106"/>
        <v>33.681283426486303</v>
      </c>
      <c r="L489">
        <f t="shared" si="107"/>
        <v>2.3119881118477594E-2</v>
      </c>
      <c r="M489" s="46">
        <f t="shared" si="108"/>
        <v>33.681307231786739</v>
      </c>
      <c r="N489" s="8">
        <f t="shared" si="109"/>
        <v>1.0783797292460999E-6</v>
      </c>
      <c r="O489" s="5">
        <f>SUM($N$54:N489)*0.1+$O$30</f>
        <v>-5.9573213477225953E-3</v>
      </c>
      <c r="P489" s="5">
        <f>SUM($O$235:O489)</f>
        <v>-1.5228762041574384</v>
      </c>
      <c r="Q489" s="8">
        <f t="shared" si="110"/>
        <v>-8.7976503734877249E-6</v>
      </c>
      <c r="R489" s="5">
        <f>SUM($Q$54:Q489)*0.1+$O$8</f>
        <v>4.9808134759802551E-2</v>
      </c>
      <c r="S489" s="5">
        <f>SUM($R$235:R489)</f>
        <v>12.72404301419753</v>
      </c>
      <c r="T489">
        <f t="shared" si="111"/>
        <v>5.01631335334096E-2</v>
      </c>
      <c r="U489">
        <f t="shared" si="112"/>
        <v>12.81485164020005</v>
      </c>
      <c r="X489" s="1"/>
    </row>
    <row r="490" spans="2:24" x14ac:dyDescent="0.25">
      <c r="B490">
        <f t="shared" si="97"/>
        <v>43.60000000000035</v>
      </c>
      <c r="C490">
        <f t="shared" si="98"/>
        <v>-1396.6998684018731</v>
      </c>
      <c r="D490">
        <f t="shared" si="99"/>
        <v>-725.74654049904279</v>
      </c>
      <c r="E490">
        <f t="shared" si="100"/>
        <v>29.169165961926041</v>
      </c>
      <c r="F490">
        <f t="shared" si="101"/>
        <v>36287.327024952137</v>
      </c>
      <c r="G490">
        <f t="shared" si="102"/>
        <v>-3215.5214268245209</v>
      </c>
      <c r="H490">
        <f t="shared" si="103"/>
        <v>26317.050971465429</v>
      </c>
      <c r="I490">
        <f t="shared" si="104"/>
        <v>26512.765790861526</v>
      </c>
      <c r="J490" s="46">
        <f t="shared" si="105"/>
        <v>726.33248673678577</v>
      </c>
      <c r="K490">
        <f t="shared" si="106"/>
        <v>33.757101845226529</v>
      </c>
      <c r="L490">
        <f t="shared" si="107"/>
        <v>2.3119881118477594E-2</v>
      </c>
      <c r="M490" s="46">
        <f t="shared" si="108"/>
        <v>33.757125597060323</v>
      </c>
      <c r="N490" s="8">
        <f t="shared" si="109"/>
        <v>1.07740237830953E-6</v>
      </c>
      <c r="O490" s="5">
        <f>SUM($N$54:N490)*0.1+$O$30</f>
        <v>-5.9572136074847641E-3</v>
      </c>
      <c r="P490" s="5">
        <f>SUM($O$235:O490)</f>
        <v>-1.5288334177649232</v>
      </c>
      <c r="Q490" s="8">
        <f t="shared" si="110"/>
        <v>-8.8178710520212397E-6</v>
      </c>
      <c r="R490" s="5">
        <f>SUM($Q$54:Q490)*0.1+$O$8</f>
        <v>4.980725297269735E-2</v>
      </c>
      <c r="S490" s="5">
        <f>SUM($R$235:R490)</f>
        <v>12.773850267170227</v>
      </c>
      <c r="T490">
        <f t="shared" si="111"/>
        <v>5.0162245191493079E-2</v>
      </c>
      <c r="U490">
        <f t="shared" si="112"/>
        <v>12.865013885237733</v>
      </c>
      <c r="X490" s="1"/>
    </row>
    <row r="491" spans="2:24" x14ac:dyDescent="0.25">
      <c r="B491">
        <f t="shared" ref="B491:B554" si="113">B490+0.1</f>
        <v>43.700000000000351</v>
      </c>
      <c r="C491">
        <f t="shared" si="98"/>
        <v>-1396.6998684018731</v>
      </c>
      <c r="D491">
        <f t="shared" si="99"/>
        <v>-725.74654049904279</v>
      </c>
      <c r="E491">
        <f t="shared" si="100"/>
        <v>29.169165961926041</v>
      </c>
      <c r="F491">
        <f t="shared" si="101"/>
        <v>36287.327024952137</v>
      </c>
      <c r="G491">
        <f t="shared" si="102"/>
        <v>-3212.6045102283279</v>
      </c>
      <c r="H491">
        <f t="shared" si="103"/>
        <v>26377.399849840349</v>
      </c>
      <c r="I491">
        <f t="shared" si="104"/>
        <v>26572.31737311402</v>
      </c>
      <c r="J491" s="46">
        <f t="shared" si="105"/>
        <v>726.33248673678577</v>
      </c>
      <c r="K491">
        <f t="shared" si="106"/>
        <v>33.83292527470195</v>
      </c>
      <c r="L491">
        <f t="shared" si="107"/>
        <v>2.3119881118477594E-2</v>
      </c>
      <c r="M491" s="46">
        <f t="shared" si="108"/>
        <v>33.832948973305221</v>
      </c>
      <c r="N491" s="8">
        <f t="shared" si="109"/>
        <v>1.0764250273729596E-6</v>
      </c>
      <c r="O491" s="5">
        <f>SUM($N$54:N491)*0.1+$O$30</f>
        <v>-5.9571059649820264E-3</v>
      </c>
      <c r="P491" s="5">
        <f>SUM($O$235:O491)</f>
        <v>-1.5347905237299053</v>
      </c>
      <c r="Q491" s="8">
        <f t="shared" si="110"/>
        <v>-8.8380917305547562E-6</v>
      </c>
      <c r="R491" s="5">
        <f>SUM($Q$54:Q491)*0.1+$O$8</f>
        <v>4.9806369163524294E-2</v>
      </c>
      <c r="S491" s="5">
        <f>SUM($R$235:R491)</f>
        <v>12.823656636333752</v>
      </c>
      <c r="T491">
        <f t="shared" si="111"/>
        <v>5.0161354853425641E-2</v>
      </c>
      <c r="U491">
        <f t="shared" si="112"/>
        <v>12.915175239938396</v>
      </c>
      <c r="X491" s="1"/>
    </row>
    <row r="492" spans="2:24" x14ac:dyDescent="0.25">
      <c r="B492">
        <f t="shared" si="113"/>
        <v>43.800000000000352</v>
      </c>
      <c r="C492">
        <f t="shared" si="98"/>
        <v>-1396.6998684018731</v>
      </c>
      <c r="D492">
        <f t="shared" si="99"/>
        <v>-725.74654049904279</v>
      </c>
      <c r="E492">
        <f t="shared" si="100"/>
        <v>29.169165961926041</v>
      </c>
      <c r="F492">
        <f t="shared" si="101"/>
        <v>36287.327024952137</v>
      </c>
      <c r="G492">
        <f t="shared" si="102"/>
        <v>-3209.6875936321358</v>
      </c>
      <c r="H492">
        <f t="shared" si="103"/>
        <v>26437.748728215272</v>
      </c>
      <c r="I492">
        <f t="shared" si="104"/>
        <v>26631.872864388723</v>
      </c>
      <c r="J492" s="46">
        <f t="shared" si="105"/>
        <v>726.33248673678577</v>
      </c>
      <c r="K492">
        <f t="shared" si="106"/>
        <v>33.908753681299032</v>
      </c>
      <c r="L492">
        <f t="shared" si="107"/>
        <v>2.3119881118477594E-2</v>
      </c>
      <c r="M492" s="46">
        <f t="shared" si="108"/>
        <v>33.908777326906367</v>
      </c>
      <c r="N492" s="8">
        <f t="shared" si="109"/>
        <v>1.0754476764363895E-6</v>
      </c>
      <c r="O492" s="5">
        <f>SUM($N$54:N492)*0.1+$O$30</f>
        <v>-5.9569984202143831E-3</v>
      </c>
      <c r="P492" s="5">
        <f>SUM($O$235:O492)</f>
        <v>-1.5407475221501197</v>
      </c>
      <c r="Q492" s="8">
        <f t="shared" si="110"/>
        <v>-8.8583124090882744E-6</v>
      </c>
      <c r="R492" s="5">
        <f>SUM($Q$54:Q492)*0.1+$O$8</f>
        <v>4.9805483332283386E-2</v>
      </c>
      <c r="S492" s="5">
        <f>SUM($R$235:R492)</f>
        <v>12.873462119666035</v>
      </c>
      <c r="T492">
        <f t="shared" si="111"/>
        <v>5.0160462519207243E-2</v>
      </c>
      <c r="U492">
        <f t="shared" si="112"/>
        <v>12.965335702305902</v>
      </c>
      <c r="X492" s="1"/>
    </row>
    <row r="493" spans="2:24" x14ac:dyDescent="0.25">
      <c r="B493">
        <f t="shared" si="113"/>
        <v>43.900000000000354</v>
      </c>
      <c r="C493">
        <f t="shared" si="98"/>
        <v>-1396.6998684018731</v>
      </c>
      <c r="D493">
        <f t="shared" si="99"/>
        <v>-725.74654049904279</v>
      </c>
      <c r="E493">
        <f t="shared" si="100"/>
        <v>29.169165961926041</v>
      </c>
      <c r="F493">
        <f t="shared" si="101"/>
        <v>36287.327024952137</v>
      </c>
      <c r="G493">
        <f t="shared" si="102"/>
        <v>-3206.7706770359418</v>
      </c>
      <c r="H493">
        <f t="shared" si="103"/>
        <v>26498.097606590192</v>
      </c>
      <c r="I493">
        <f t="shared" si="104"/>
        <v>26691.432238519508</v>
      </c>
      <c r="J493" s="46">
        <f t="shared" si="105"/>
        <v>726.33248673678577</v>
      </c>
      <c r="K493">
        <f t="shared" si="106"/>
        <v>33.984587031702027</v>
      </c>
      <c r="L493">
        <f t="shared" si="107"/>
        <v>2.3119881118477594E-2</v>
      </c>
      <c r="M493" s="46">
        <f t="shared" si="108"/>
        <v>33.984610624546491</v>
      </c>
      <c r="N493" s="8">
        <f t="shared" si="109"/>
        <v>1.074470325499819E-6</v>
      </c>
      <c r="O493" s="5">
        <f>SUM($N$54:N493)*0.1+$O$30</f>
        <v>-5.9568909731818331E-3</v>
      </c>
      <c r="P493" s="5">
        <f>SUM($O$235:O493)</f>
        <v>-1.5467044131233014</v>
      </c>
      <c r="Q493" s="8">
        <f t="shared" si="110"/>
        <v>-8.8785330876217892E-6</v>
      </c>
      <c r="R493" s="5">
        <f>SUM($Q$54:Q493)*0.1+$O$8</f>
        <v>4.9804595478974624E-2</v>
      </c>
      <c r="S493" s="5">
        <f>SUM($R$235:R493)</f>
        <v>12.92326671514501</v>
      </c>
      <c r="T493">
        <f t="shared" si="111"/>
        <v>5.0159568188837857E-2</v>
      </c>
      <c r="U493">
        <f t="shared" si="112"/>
        <v>13.015495270344113</v>
      </c>
      <c r="X493" s="1"/>
    </row>
    <row r="494" spans="2:24" x14ac:dyDescent="0.25">
      <c r="B494">
        <f t="shared" si="113"/>
        <v>44.000000000000355</v>
      </c>
      <c r="C494">
        <f t="shared" si="98"/>
        <v>-1396.6998684018731</v>
      </c>
      <c r="D494">
        <f t="shared" si="99"/>
        <v>-725.74654049904279</v>
      </c>
      <c r="E494">
        <f t="shared" si="100"/>
        <v>29.169165961926041</v>
      </c>
      <c r="F494">
        <f t="shared" si="101"/>
        <v>36287.327024952137</v>
      </c>
      <c r="G494">
        <f t="shared" si="102"/>
        <v>-3203.8537604397507</v>
      </c>
      <c r="H494">
        <f t="shared" si="103"/>
        <v>26558.446484965112</v>
      </c>
      <c r="I494">
        <f t="shared" si="104"/>
        <v>26750.995469571586</v>
      </c>
      <c r="J494" s="46">
        <f t="shared" si="105"/>
        <v>726.33248673678577</v>
      </c>
      <c r="K494">
        <f t="shared" si="106"/>
        <v>34.060425292889732</v>
      </c>
      <c r="L494">
        <f t="shared" si="107"/>
        <v>2.3119881118477594E-2</v>
      </c>
      <c r="M494" s="46">
        <f t="shared" si="108"/>
        <v>34.060448833202877</v>
      </c>
      <c r="N494" s="8">
        <f t="shared" si="109"/>
        <v>1.0734929745632493E-6</v>
      </c>
      <c r="O494" s="5">
        <f>SUM($N$54:N494)*0.1+$O$30</f>
        <v>-5.9567836238843767E-3</v>
      </c>
      <c r="P494" s="5">
        <f>SUM($O$235:O494)</f>
        <v>-1.5526611967471857</v>
      </c>
      <c r="Q494" s="8">
        <f t="shared" si="110"/>
        <v>-8.8987537661553056E-6</v>
      </c>
      <c r="R494" s="5">
        <f>SUM($Q$54:Q494)*0.1+$O$8</f>
        <v>4.9803705603598009E-2</v>
      </c>
      <c r="S494" s="5">
        <f>SUM($R$235:R494)</f>
        <v>12.973070420748607</v>
      </c>
      <c r="T494">
        <f t="shared" si="111"/>
        <v>5.0158671862317455E-2</v>
      </c>
      <c r="U494">
        <f t="shared" si="112"/>
        <v>13.065653942056894</v>
      </c>
      <c r="X494" s="1"/>
    </row>
    <row r="495" spans="2:24" x14ac:dyDescent="0.25">
      <c r="B495">
        <f t="shared" si="113"/>
        <v>44.100000000000357</v>
      </c>
      <c r="C495">
        <f t="shared" si="98"/>
        <v>-1396.6998684018731</v>
      </c>
      <c r="D495">
        <f t="shared" si="99"/>
        <v>-725.74654049904279</v>
      </c>
      <c r="E495">
        <f t="shared" si="100"/>
        <v>29.169165961926041</v>
      </c>
      <c r="F495">
        <f t="shared" si="101"/>
        <v>36287.327024952137</v>
      </c>
      <c r="G495">
        <f t="shared" si="102"/>
        <v>-3200.9368438435567</v>
      </c>
      <c r="H495">
        <f t="shared" si="103"/>
        <v>26618.795363340036</v>
      </c>
      <c r="I495">
        <f t="shared" si="104"/>
        <v>26810.562531838979</v>
      </c>
      <c r="J495" s="46">
        <f t="shared" si="105"/>
        <v>726.33248673678577</v>
      </c>
      <c r="K495">
        <f t="shared" si="106"/>
        <v>34.136268432132276</v>
      </c>
      <c r="L495">
        <f t="shared" si="107"/>
        <v>2.3119881118477594E-2</v>
      </c>
      <c r="M495" s="46">
        <f t="shared" si="108"/>
        <v>34.13629192014416</v>
      </c>
      <c r="N495" s="8">
        <f t="shared" si="109"/>
        <v>1.0725156236266785E-6</v>
      </c>
      <c r="O495" s="5">
        <f>SUM($N$54:N495)*0.1+$O$30</f>
        <v>-5.9566763723220137E-3</v>
      </c>
      <c r="P495" s="5">
        <f>SUM($O$235:O495)</f>
        <v>-1.5586178731195077</v>
      </c>
      <c r="Q495" s="8">
        <f t="shared" si="110"/>
        <v>-8.9189744446888221E-6</v>
      </c>
      <c r="R495" s="5">
        <f>SUM($Q$54:Q495)*0.1+$O$8</f>
        <v>4.980281370615354E-2</v>
      </c>
      <c r="S495" s="5">
        <f>SUM($R$235:R495)</f>
        <v>13.02287323445476</v>
      </c>
      <c r="T495">
        <f t="shared" si="111"/>
        <v>5.0157773539646018E-2</v>
      </c>
      <c r="U495">
        <f t="shared" si="112"/>
        <v>13.115811715448105</v>
      </c>
      <c r="X495" s="1"/>
    </row>
    <row r="496" spans="2:24" x14ac:dyDescent="0.25">
      <c r="B496">
        <f t="shared" si="113"/>
        <v>44.200000000000358</v>
      </c>
      <c r="C496">
        <f t="shared" si="98"/>
        <v>-1396.6998684018731</v>
      </c>
      <c r="D496">
        <f t="shared" si="99"/>
        <v>-725.74654049904279</v>
      </c>
      <c r="E496">
        <f t="shared" si="100"/>
        <v>29.169165961926041</v>
      </c>
      <c r="F496">
        <f t="shared" si="101"/>
        <v>36287.327024952137</v>
      </c>
      <c r="G496">
        <f t="shared" si="102"/>
        <v>-3198.0199272473656</v>
      </c>
      <c r="H496">
        <f t="shared" si="103"/>
        <v>26679.144241714956</v>
      </c>
      <c r="I496">
        <f t="shared" si="104"/>
        <v>26870.13339984198</v>
      </c>
      <c r="J496" s="46">
        <f t="shared" si="105"/>
        <v>726.33248673678577</v>
      </c>
      <c r="K496">
        <f t="shared" si="106"/>
        <v>34.212116416987897</v>
      </c>
      <c r="L496">
        <f t="shared" si="107"/>
        <v>2.3119881118477594E-2</v>
      </c>
      <c r="M496" s="46">
        <f t="shared" si="108"/>
        <v>34.212139852927081</v>
      </c>
      <c r="N496" s="8">
        <f t="shared" si="109"/>
        <v>1.0715382726901088E-6</v>
      </c>
      <c r="O496" s="5">
        <f>SUM($N$54:N496)*0.1+$O$30</f>
        <v>-5.956569218494745E-3</v>
      </c>
      <c r="P496" s="5">
        <f>SUM($O$235:O496)</f>
        <v>-1.5645744423380026</v>
      </c>
      <c r="Q496" s="8">
        <f t="shared" si="110"/>
        <v>-8.9391951232223386E-6</v>
      </c>
      <c r="R496" s="5">
        <f>SUM($Q$54:Q496)*0.1+$O$8</f>
        <v>4.9801919786641217E-2</v>
      </c>
      <c r="S496" s="5">
        <f>SUM($R$235:R496)</f>
        <v>13.072675154241402</v>
      </c>
      <c r="T496">
        <f t="shared" si="111"/>
        <v>5.0156873220823538E-2</v>
      </c>
      <c r="U496">
        <f t="shared" si="112"/>
        <v>13.16596858852161</v>
      </c>
      <c r="X496" s="1"/>
    </row>
    <row r="497" spans="2:24" x14ac:dyDescent="0.25">
      <c r="B497">
        <f t="shared" si="113"/>
        <v>44.30000000000036</v>
      </c>
      <c r="C497">
        <f t="shared" si="98"/>
        <v>-1396.6998684018731</v>
      </c>
      <c r="D497">
        <f t="shared" si="99"/>
        <v>-725.74654049904279</v>
      </c>
      <c r="E497">
        <f t="shared" si="100"/>
        <v>29.169165961926041</v>
      </c>
      <c r="F497">
        <f t="shared" si="101"/>
        <v>36287.327024952137</v>
      </c>
      <c r="G497">
        <f t="shared" si="102"/>
        <v>-3195.1030106511716</v>
      </c>
      <c r="H497">
        <f t="shared" si="103"/>
        <v>26739.493120089875</v>
      </c>
      <c r="I497">
        <f t="shared" si="104"/>
        <v>26929.708048324734</v>
      </c>
      <c r="J497" s="46">
        <f t="shared" si="105"/>
        <v>726.33248673678577</v>
      </c>
      <c r="K497">
        <f t="shared" si="106"/>
        <v>34.287969215299832</v>
      </c>
      <c r="L497">
        <f t="shared" si="107"/>
        <v>2.3119881118477594E-2</v>
      </c>
      <c r="M497" s="46">
        <f t="shared" si="108"/>
        <v>34.287992599393419</v>
      </c>
      <c r="N497" s="8">
        <f t="shared" si="109"/>
        <v>1.0705609217535383E-6</v>
      </c>
      <c r="O497" s="5">
        <f>SUM($N$54:N497)*0.1+$O$30</f>
        <v>-5.9564621624025697E-3</v>
      </c>
      <c r="P497" s="5">
        <f>SUM($O$235:O497)</f>
        <v>-1.5705309045004052</v>
      </c>
      <c r="Q497" s="8">
        <f t="shared" si="110"/>
        <v>-8.9594158017558551E-6</v>
      </c>
      <c r="R497" s="5">
        <f>SUM($Q$54:Q497)*0.1+$O$8</f>
        <v>4.9801023845061042E-2</v>
      </c>
      <c r="S497" s="5">
        <f>SUM($R$235:R497)</f>
        <v>13.122476178086464</v>
      </c>
      <c r="T497">
        <f t="shared" si="111"/>
        <v>5.015597090585E-2</v>
      </c>
      <c r="U497">
        <f t="shared" si="112"/>
        <v>13.216124559281271</v>
      </c>
      <c r="X497" s="1"/>
    </row>
    <row r="498" spans="2:24" x14ac:dyDescent="0.25">
      <c r="B498">
        <f t="shared" si="113"/>
        <v>44.400000000000361</v>
      </c>
      <c r="C498">
        <f t="shared" si="98"/>
        <v>-1396.6998684018731</v>
      </c>
      <c r="D498">
        <f t="shared" si="99"/>
        <v>-725.74654049904279</v>
      </c>
      <c r="E498">
        <f t="shared" si="100"/>
        <v>29.169165961926041</v>
      </c>
      <c r="F498">
        <f t="shared" si="101"/>
        <v>36287.327024952137</v>
      </c>
      <c r="G498">
        <f t="shared" si="102"/>
        <v>-3192.1860940549795</v>
      </c>
      <c r="H498">
        <f t="shared" si="103"/>
        <v>26799.841998464795</v>
      </c>
      <c r="I498">
        <f t="shared" si="104"/>
        <v>26989.286452252782</v>
      </c>
      <c r="J498" s="46">
        <f t="shared" si="105"/>
        <v>726.33248673678577</v>
      </c>
      <c r="K498">
        <f t="shared" si="106"/>
        <v>34.363826795193226</v>
      </c>
      <c r="L498">
        <f t="shared" si="107"/>
        <v>2.3119881118477594E-2</v>
      </c>
      <c r="M498" s="46">
        <f t="shared" si="108"/>
        <v>34.363850127666851</v>
      </c>
      <c r="N498" s="8">
        <f t="shared" si="109"/>
        <v>1.0695835708169682E-6</v>
      </c>
      <c r="O498" s="5">
        <f>SUM($N$54:N498)*0.1+$O$30</f>
        <v>-5.956355204045488E-3</v>
      </c>
      <c r="P498" s="5">
        <f>SUM($O$235:O498)</f>
        <v>-1.5764872597044508</v>
      </c>
      <c r="Q498" s="8">
        <f t="shared" si="110"/>
        <v>-8.9796364802893699E-6</v>
      </c>
      <c r="R498" s="5">
        <f>SUM($Q$54:Q498)*0.1+$O$8</f>
        <v>4.9800125881413013E-2</v>
      </c>
      <c r="S498" s="5">
        <f>SUM($R$235:R498)</f>
        <v>13.172276303967877</v>
      </c>
      <c r="T498">
        <f t="shared" si="111"/>
        <v>5.015506659472542E-2</v>
      </c>
      <c r="U498">
        <f t="shared" si="112"/>
        <v>13.266279625730949</v>
      </c>
      <c r="X498" s="1"/>
    </row>
    <row r="499" spans="2:24" x14ac:dyDescent="0.25">
      <c r="B499">
        <f t="shared" si="113"/>
        <v>44.500000000000362</v>
      </c>
      <c r="C499">
        <f t="shared" si="98"/>
        <v>-1396.6998684018731</v>
      </c>
      <c r="D499">
        <f t="shared" si="99"/>
        <v>-725.74654049904279</v>
      </c>
      <c r="E499">
        <f t="shared" si="100"/>
        <v>29.169165961926041</v>
      </c>
      <c r="F499">
        <f t="shared" si="101"/>
        <v>36287.327024952137</v>
      </c>
      <c r="G499">
        <f t="shared" si="102"/>
        <v>-3189.2691774587865</v>
      </c>
      <c r="H499">
        <f t="shared" si="103"/>
        <v>26860.190876839719</v>
      </c>
      <c r="I499">
        <f t="shared" si="104"/>
        <v>27048.868586810655</v>
      </c>
      <c r="J499" s="46">
        <f t="shared" si="105"/>
        <v>726.33248673678577</v>
      </c>
      <c r="K499">
        <f t="shared" si="106"/>
        <v>34.439689125072043</v>
      </c>
      <c r="L499">
        <f t="shared" si="107"/>
        <v>2.3119881118477594E-2</v>
      </c>
      <c r="M499" s="46">
        <f t="shared" si="108"/>
        <v>34.439712406149887</v>
      </c>
      <c r="N499" s="8">
        <f t="shared" si="109"/>
        <v>1.068606219880398E-6</v>
      </c>
      <c r="O499" s="5">
        <f>SUM($N$54:N499)*0.1+$O$30</f>
        <v>-5.9562483434234996E-3</v>
      </c>
      <c r="P499" s="5">
        <f>SUM($O$235:O499)</f>
        <v>-1.5824435080478743</v>
      </c>
      <c r="Q499" s="8">
        <f t="shared" si="110"/>
        <v>-8.9998571588228881E-6</v>
      </c>
      <c r="R499" s="5">
        <f>SUM($Q$54:Q499)*0.1+$O$8</f>
        <v>4.979922589569713E-2</v>
      </c>
      <c r="S499" s="5">
        <f>SUM($R$235:R499)</f>
        <v>13.222075529863574</v>
      </c>
      <c r="T499">
        <f t="shared" si="111"/>
        <v>5.0154160287449803E-2</v>
      </c>
      <c r="U499">
        <f t="shared" si="112"/>
        <v>13.316433785874503</v>
      </c>
      <c r="X499" s="1"/>
    </row>
    <row r="500" spans="2:24" x14ac:dyDescent="0.25">
      <c r="B500">
        <f t="shared" si="113"/>
        <v>44.600000000000364</v>
      </c>
      <c r="C500">
        <f t="shared" si="98"/>
        <v>-1396.6998684018731</v>
      </c>
      <c r="D500">
        <f t="shared" si="99"/>
        <v>-725.74654049904279</v>
      </c>
      <c r="E500">
        <f t="shared" si="100"/>
        <v>29.169165961926041</v>
      </c>
      <c r="F500">
        <f t="shared" si="101"/>
        <v>36287.327024952137</v>
      </c>
      <c r="G500">
        <f t="shared" si="102"/>
        <v>-3186.3522608625944</v>
      </c>
      <c r="H500">
        <f t="shared" si="103"/>
        <v>26920.539755214639</v>
      </c>
      <c r="I500">
        <f t="shared" si="104"/>
        <v>27108.454427399505</v>
      </c>
      <c r="J500" s="46">
        <f t="shared" si="105"/>
        <v>726.33248673678577</v>
      </c>
      <c r="K500">
        <f t="shared" si="106"/>
        <v>34.515556173616055</v>
      </c>
      <c r="L500">
        <f t="shared" si="107"/>
        <v>2.3119881118477594E-2</v>
      </c>
      <c r="M500" s="46">
        <f t="shared" si="108"/>
        <v>34.515579403520874</v>
      </c>
      <c r="N500" s="8">
        <f t="shared" si="109"/>
        <v>1.0676288689438279E-6</v>
      </c>
      <c r="O500" s="5">
        <f>SUM($N$54:N500)*0.1+$O$30</f>
        <v>-5.9561415805366056E-3</v>
      </c>
      <c r="P500" s="5">
        <f>SUM($O$235:O500)</f>
        <v>-1.588399649628411</v>
      </c>
      <c r="Q500" s="8">
        <f t="shared" si="110"/>
        <v>-9.0200778373564046E-6</v>
      </c>
      <c r="R500" s="5">
        <f>SUM($Q$54:Q500)*0.1+$O$8</f>
        <v>4.9798323887913394E-2</v>
      </c>
      <c r="S500" s="5">
        <f>SUM($R$235:R500)</f>
        <v>13.271873853751487</v>
      </c>
      <c r="T500">
        <f t="shared" si="111"/>
        <v>5.0153251984023157E-2</v>
      </c>
      <c r="U500">
        <f t="shared" si="112"/>
        <v>13.366587037715799</v>
      </c>
      <c r="X500" s="1"/>
    </row>
    <row r="501" spans="2:24" x14ac:dyDescent="0.25">
      <c r="B501">
        <f t="shared" si="113"/>
        <v>44.700000000000365</v>
      </c>
      <c r="C501">
        <f t="shared" si="98"/>
        <v>-1396.6998684018731</v>
      </c>
      <c r="D501">
        <f t="shared" si="99"/>
        <v>-725.74654049904279</v>
      </c>
      <c r="E501">
        <f t="shared" si="100"/>
        <v>29.169165961926041</v>
      </c>
      <c r="F501">
        <f t="shared" si="101"/>
        <v>36287.327024952137</v>
      </c>
      <c r="G501">
        <f t="shared" si="102"/>
        <v>-3183.4353442664005</v>
      </c>
      <c r="H501">
        <f t="shared" si="103"/>
        <v>26980.888633589559</v>
      </c>
      <c r="I501">
        <f t="shared" si="104"/>
        <v>27168.043949634775</v>
      </c>
      <c r="J501" s="46">
        <f t="shared" si="105"/>
        <v>726.33248673678577</v>
      </c>
      <c r="K501">
        <f t="shared" si="106"/>
        <v>34.591427909777877</v>
      </c>
      <c r="L501">
        <f t="shared" si="107"/>
        <v>2.3119881118477594E-2</v>
      </c>
      <c r="M501" s="46">
        <f t="shared" si="108"/>
        <v>34.591451088730992</v>
      </c>
      <c r="N501" s="8">
        <f t="shared" si="109"/>
        <v>1.0666515180072574E-6</v>
      </c>
      <c r="O501" s="5">
        <f>SUM($N$54:N501)*0.1+$O$30</f>
        <v>-5.9560349153848051E-3</v>
      </c>
      <c r="P501" s="5">
        <f>SUM($O$235:O501)</f>
        <v>-1.5943556845437958</v>
      </c>
      <c r="Q501" s="8">
        <f t="shared" si="110"/>
        <v>-9.0402985158899194E-6</v>
      </c>
      <c r="R501" s="5">
        <f>SUM($Q$54:Q501)*0.1+$O$8</f>
        <v>4.9797419858061805E-2</v>
      </c>
      <c r="S501" s="5">
        <f>SUM($R$235:R501)</f>
        <v>13.321671273609548</v>
      </c>
      <c r="T501">
        <f t="shared" si="111"/>
        <v>5.0152341684445517E-2</v>
      </c>
      <c r="U501">
        <f t="shared" si="112"/>
        <v>13.416739379258694</v>
      </c>
      <c r="X501" s="1"/>
    </row>
    <row r="502" spans="2:24" x14ac:dyDescent="0.25">
      <c r="B502">
        <f t="shared" si="113"/>
        <v>44.800000000000367</v>
      </c>
      <c r="C502">
        <f t="shared" si="98"/>
        <v>-1396.6998684018731</v>
      </c>
      <c r="D502">
        <f t="shared" si="99"/>
        <v>-725.74654049904279</v>
      </c>
      <c r="E502">
        <f t="shared" si="100"/>
        <v>29.169165961926041</v>
      </c>
      <c r="F502">
        <f t="shared" si="101"/>
        <v>36287.327024952137</v>
      </c>
      <c r="G502">
        <f t="shared" si="102"/>
        <v>-3180.5184276702093</v>
      </c>
      <c r="H502">
        <f t="shared" si="103"/>
        <v>27041.237511964478</v>
      </c>
      <c r="I502">
        <f t="shared" si="104"/>
        <v>27227.637129343864</v>
      </c>
      <c r="J502" s="46">
        <f t="shared" si="105"/>
        <v>726.33248673678577</v>
      </c>
      <c r="K502">
        <f t="shared" si="106"/>
        <v>34.667304302779996</v>
      </c>
      <c r="L502">
        <f t="shared" si="107"/>
        <v>2.3119881118477594E-2</v>
      </c>
      <c r="M502" s="46">
        <f t="shared" si="108"/>
        <v>34.667327431001333</v>
      </c>
      <c r="N502" s="8">
        <f t="shared" si="109"/>
        <v>1.0656741670706877E-6</v>
      </c>
      <c r="O502" s="5">
        <f>SUM($N$54:N502)*0.1+$O$30</f>
        <v>-5.955928347968098E-3</v>
      </c>
      <c r="P502" s="5">
        <f>SUM($O$235:O502)</f>
        <v>-1.600311612891764</v>
      </c>
      <c r="Q502" s="8">
        <f t="shared" si="110"/>
        <v>-9.0605191944234359E-6</v>
      </c>
      <c r="R502" s="5">
        <f>SUM($Q$54:Q502)*0.1+$O$8</f>
        <v>4.9796513806142362E-2</v>
      </c>
      <c r="S502" s="5">
        <f>SUM($R$235:R502)</f>
        <v>13.371467787415691</v>
      </c>
      <c r="T502">
        <f t="shared" si="111"/>
        <v>5.0151429388716903E-2</v>
      </c>
      <c r="U502">
        <f t="shared" si="112"/>
        <v>13.466890808507053</v>
      </c>
      <c r="X502" s="1"/>
    </row>
    <row r="503" spans="2:24" x14ac:dyDescent="0.25">
      <c r="B503">
        <f t="shared" si="113"/>
        <v>44.900000000000368</v>
      </c>
      <c r="C503">
        <f t="shared" ref="C503:C566" si="114">IF(B503&lt;$B$41,0,IF(AND($B$41&lt;=B503,B503&lt;$B$41+$G$8),$B$15,$B$15+$B$12))</f>
        <v>-1396.6998684018731</v>
      </c>
      <c r="D503">
        <f t="shared" ref="D503:D566" si="115">IF(B503&lt;$B$41,$B$13,IF(AND($B$41&lt;=B503,B503&lt;$B$41+$G$8),$B$13+$B$16,$B$13+$B$16+$B$10))</f>
        <v>-725.74654049904279</v>
      </c>
      <c r="E503">
        <f t="shared" ref="E503:E566" si="116">IF(B503&lt;$B$41,$B$14,IF(AND($B$41&lt;=B503,B503&lt;$B$41+$G$8),$B$14+$B$17,$B$14+$B$17+$B$11))</f>
        <v>29.169165961926041</v>
      </c>
      <c r="F503">
        <f t="shared" ref="F503:F566" si="117">IF(B503&lt;$B$41,-$G$6*$B$13,IF(AND($B$41&lt;=B503,B503&lt;$B$41+$G$8),-$G$6*$B$13,-$G$6*$B$13-$G$5*$B$10))</f>
        <v>36287.327024952137</v>
      </c>
      <c r="G503">
        <f t="shared" ref="G503:G566" si="118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119">IF(B503&lt;$B$41,-$B$13*B503,IF(AND($B$41&lt;=B503,B503&lt;=$B$41+$G$8),-$B$13*B503+(-B503+B490)*B465,-$B$13*B503+(-B503+$B$41)*$B$16+(-B503+$B$41+$G$8)*$B$10))</f>
        <v>27101.586390339402</v>
      </c>
      <c r="I503">
        <f t="shared" ref="I503:I566" si="120">SQRT(SUMSQ(H503,G503))</f>
        <v>27287.233942563871</v>
      </c>
      <c r="J503" s="46">
        <f t="shared" ref="J503:J566" si="121">SQRT(SUMSQ(D503:E503))</f>
        <v>726.33248673678577</v>
      </c>
      <c r="K503">
        <f t="shared" ref="K503:K566" si="122">32*I503/(PI()*$G$13^3)</f>
        <v>34.743185322111906</v>
      </c>
      <c r="L503">
        <f t="shared" ref="L503:L566" si="123">16*J503/(PI()*$G$13^4)</f>
        <v>2.3119881118477594E-2</v>
      </c>
      <c r="M503" s="46">
        <f t="shared" ref="M503:M566" si="124">SQRT(K503^2+3*L503^2)</f>
        <v>34.74320839981997</v>
      </c>
      <c r="N503" s="8">
        <f t="shared" ref="N503:N566" si="125">-G503/($G$15*$B$42)</f>
        <v>1.0646968161341169E-6</v>
      </c>
      <c r="O503" s="5">
        <f>SUM($N$54:N503)*0.1+$O$30</f>
        <v>-5.9558218782864844E-3</v>
      </c>
      <c r="P503" s="5">
        <f>SUM($O$235:O503)</f>
        <v>-1.6062674347700505</v>
      </c>
      <c r="Q503" s="8">
        <f t="shared" ref="Q503:Q566" si="126">-H503/($B$42*$G$15)</f>
        <v>-9.0807398729569524E-6</v>
      </c>
      <c r="R503" s="5">
        <f>SUM($Q$54:Q503)*0.1+$O$8</f>
        <v>4.9795605732155065E-2</v>
      </c>
      <c r="S503" s="5">
        <f>SUM($R$235:R503)</f>
        <v>13.421263393147846</v>
      </c>
      <c r="T503">
        <f t="shared" ref="T503:T566" si="127">SQRT(SUMSQ(O503,R503))</f>
        <v>5.0150515096837343E-2</v>
      </c>
      <c r="U503">
        <f t="shared" ref="U503:U566" si="128">SQRT(S503^2+P503^2)</f>
        <v>13.517041323464733</v>
      </c>
      <c r="X503" s="1"/>
    </row>
    <row r="504" spans="2:24" x14ac:dyDescent="0.25">
      <c r="B504">
        <f t="shared" si="113"/>
        <v>45.000000000000369</v>
      </c>
      <c r="C504">
        <f t="shared" si="114"/>
        <v>0</v>
      </c>
      <c r="D504">
        <f t="shared" si="115"/>
        <v>1693.4085944977662</v>
      </c>
      <c r="E504">
        <f t="shared" si="116"/>
        <v>-987.54519064168142</v>
      </c>
      <c r="F504">
        <f t="shared" si="117"/>
        <v>0</v>
      </c>
      <c r="G504">
        <f t="shared" si="118"/>
        <v>17775.813431549897</v>
      </c>
      <c r="H504">
        <f t="shared" si="119"/>
        <v>30481.354700959168</v>
      </c>
      <c r="I504">
        <f t="shared" si="120"/>
        <v>35285.868666634175</v>
      </c>
      <c r="J504" s="46">
        <f t="shared" si="121"/>
        <v>1960.3260370352721</v>
      </c>
      <c r="K504">
        <f t="shared" si="122"/>
        <v>44.927363356690044</v>
      </c>
      <c r="L504">
        <f t="shared" si="123"/>
        <v>6.2399115773181885E-2</v>
      </c>
      <c r="M504" s="46">
        <f t="shared" si="124"/>
        <v>44.927493354659831</v>
      </c>
      <c r="N504" s="8">
        <f t="shared" si="125"/>
        <v>-5.9560180528641533E-6</v>
      </c>
      <c r="O504" s="5">
        <f>SUM($N$54:N504)*0.1+$O$30</f>
        <v>-5.9564174800917705E-3</v>
      </c>
      <c r="P504" s="5">
        <f>SUM($O$235:O504)</f>
        <v>-1.6122238522501422</v>
      </c>
      <c r="Q504" s="8">
        <f t="shared" si="126"/>
        <v>-1.0213175311147437E-5</v>
      </c>
      <c r="R504" s="5">
        <f>SUM($Q$54:Q504)*0.1+$O$8</f>
        <v>4.9794584414623956E-2</v>
      </c>
      <c r="S504" s="5">
        <f>SUM($R$235:R504)</f>
        <v>13.47105797756247</v>
      </c>
      <c r="T504">
        <f t="shared" si="127"/>
        <v>5.0149571745153054E-2</v>
      </c>
      <c r="U504">
        <f t="shared" si="128"/>
        <v>13.567190895119511</v>
      </c>
      <c r="X504" s="1"/>
    </row>
    <row r="505" spans="2:24" x14ac:dyDescent="0.25">
      <c r="B505">
        <f t="shared" si="113"/>
        <v>45.100000000000371</v>
      </c>
      <c r="C505">
        <f t="shared" si="114"/>
        <v>0</v>
      </c>
      <c r="D505">
        <f t="shared" si="115"/>
        <v>1693.4085944977662</v>
      </c>
      <c r="E505">
        <f t="shared" si="116"/>
        <v>-987.54519064168142</v>
      </c>
      <c r="F505">
        <f t="shared" si="117"/>
        <v>0</v>
      </c>
      <c r="G505">
        <f t="shared" si="118"/>
        <v>17677.058912485729</v>
      </c>
      <c r="H505">
        <f t="shared" si="119"/>
        <v>30312.01384150939</v>
      </c>
      <c r="I505">
        <f t="shared" si="120"/>
        <v>35089.836062930641</v>
      </c>
      <c r="J505" s="46">
        <f t="shared" si="121"/>
        <v>1960.3260370352721</v>
      </c>
      <c r="K505">
        <f t="shared" si="122"/>
        <v>44.677766893597308</v>
      </c>
      <c r="L505">
        <f t="shared" si="123"/>
        <v>6.2399115773181885E-2</v>
      </c>
      <c r="M505" s="46">
        <f t="shared" si="124"/>
        <v>44.677897617810615</v>
      </c>
      <c r="N505" s="8">
        <f t="shared" si="125"/>
        <v>-5.9229290636815733E-6</v>
      </c>
      <c r="O505" s="5">
        <f>SUM($N$54:N505)*0.1+$O$30</f>
        <v>-5.9570097729981387E-3</v>
      </c>
      <c r="P505" s="5">
        <f>SUM($O$235:O505)</f>
        <v>-1.6181808620231404</v>
      </c>
      <c r="Q505" s="8">
        <f t="shared" si="126"/>
        <v>-1.0156435448307728E-5</v>
      </c>
      <c r="R505" s="5">
        <f>SUM($Q$54:Q505)*0.1+$O$8</f>
        <v>4.9793568771079121E-2</v>
      </c>
      <c r="S505" s="5">
        <f>SUM($R$235:R505)</f>
        <v>13.520851546333549</v>
      </c>
      <c r="T505">
        <f t="shared" si="127"/>
        <v>5.014863364435547E-2</v>
      </c>
      <c r="U505">
        <f t="shared" si="128"/>
        <v>13.617339528711483</v>
      </c>
      <c r="X505" s="1"/>
    </row>
    <row r="506" spans="2:24" x14ac:dyDescent="0.25">
      <c r="B506">
        <f t="shared" si="113"/>
        <v>45.200000000000372</v>
      </c>
      <c r="C506">
        <f t="shared" si="114"/>
        <v>0</v>
      </c>
      <c r="D506">
        <f t="shared" si="115"/>
        <v>1693.4085944977662</v>
      </c>
      <c r="E506">
        <f t="shared" si="116"/>
        <v>-987.54519064168142</v>
      </c>
      <c r="F506">
        <f t="shared" si="117"/>
        <v>0</v>
      </c>
      <c r="G506">
        <f t="shared" si="118"/>
        <v>17578.30439342156</v>
      </c>
      <c r="H506">
        <f t="shared" si="119"/>
        <v>30142.672982059612</v>
      </c>
      <c r="I506">
        <f t="shared" si="120"/>
        <v>34893.803459227114</v>
      </c>
      <c r="J506" s="46">
        <f t="shared" si="121"/>
        <v>1960.3260370352721</v>
      </c>
      <c r="K506">
        <f t="shared" si="122"/>
        <v>44.428170430504579</v>
      </c>
      <c r="L506">
        <f t="shared" si="123"/>
        <v>6.2399115773181885E-2</v>
      </c>
      <c r="M506" s="46">
        <f t="shared" si="124"/>
        <v>44.428301889121414</v>
      </c>
      <c r="N506" s="8">
        <f t="shared" si="125"/>
        <v>-5.8898400744989941E-6</v>
      </c>
      <c r="O506" s="5">
        <f>SUM($N$54:N506)*0.1+$O$30</f>
        <v>-5.957598757005589E-3</v>
      </c>
      <c r="P506" s="5">
        <f>SUM($O$235:O506)</f>
        <v>-1.6241384607801459</v>
      </c>
      <c r="Q506" s="8">
        <f t="shared" si="126"/>
        <v>-1.0099695585468018E-5</v>
      </c>
      <c r="R506" s="5">
        <f>SUM($Q$54:Q506)*0.1+$O$8</f>
        <v>4.9792558801520573E-2</v>
      </c>
      <c r="S506" s="5">
        <f>SUM($R$235:R506)</f>
        <v>13.57064410513507</v>
      </c>
      <c r="T506">
        <f t="shared" si="127"/>
        <v>5.0147700794277286E-2</v>
      </c>
      <c r="U506">
        <f t="shared" si="128"/>
        <v>13.667487229480866</v>
      </c>
      <c r="X506" s="1"/>
    </row>
    <row r="507" spans="2:24" x14ac:dyDescent="0.25">
      <c r="B507">
        <f t="shared" si="113"/>
        <v>45.300000000000374</v>
      </c>
      <c r="C507">
        <f t="shared" si="114"/>
        <v>0</v>
      </c>
      <c r="D507">
        <f t="shared" si="115"/>
        <v>1693.4085944977662</v>
      </c>
      <c r="E507">
        <f t="shared" si="116"/>
        <v>-987.54519064168142</v>
      </c>
      <c r="F507">
        <f t="shared" si="117"/>
        <v>0</v>
      </c>
      <c r="G507">
        <f t="shared" si="118"/>
        <v>17479.549874357392</v>
      </c>
      <c r="H507">
        <f t="shared" si="119"/>
        <v>29973.332122609834</v>
      </c>
      <c r="I507">
        <f t="shared" si="120"/>
        <v>34697.770855523588</v>
      </c>
      <c r="J507" s="46">
        <f t="shared" si="121"/>
        <v>1960.3260370352721</v>
      </c>
      <c r="K507">
        <f t="shared" si="122"/>
        <v>44.17857396741185</v>
      </c>
      <c r="L507">
        <f t="shared" si="123"/>
        <v>6.2399115773181885E-2</v>
      </c>
      <c r="M507" s="46">
        <f t="shared" si="124"/>
        <v>44.178706168730514</v>
      </c>
      <c r="N507" s="8">
        <f t="shared" si="125"/>
        <v>-5.856751085316415E-6</v>
      </c>
      <c r="O507" s="5">
        <f>SUM($N$54:N507)*0.1+$O$30</f>
        <v>-5.9581844321141206E-3</v>
      </c>
      <c r="P507" s="5">
        <f>SUM($O$235:O507)</f>
        <v>-1.6300966452122601</v>
      </c>
      <c r="Q507" s="8">
        <f t="shared" si="126"/>
        <v>-1.0042955722628309E-5</v>
      </c>
      <c r="R507" s="5">
        <f>SUM($Q$54:Q507)*0.1+$O$8</f>
        <v>4.9791554505948313E-2</v>
      </c>
      <c r="S507" s="5">
        <f>SUM($R$235:R507)</f>
        <v>13.620435659641018</v>
      </c>
      <c r="T507">
        <f t="shared" si="127"/>
        <v>5.0146773194752109E-2</v>
      </c>
      <c r="U507">
        <f t="shared" si="128"/>
        <v>13.717634002667987</v>
      </c>
      <c r="X507" s="1"/>
    </row>
    <row r="508" spans="2:24" x14ac:dyDescent="0.25">
      <c r="B508">
        <f t="shared" si="113"/>
        <v>45.400000000000375</v>
      </c>
      <c r="C508">
        <f t="shared" si="114"/>
        <v>0</v>
      </c>
      <c r="D508">
        <f t="shared" si="115"/>
        <v>1693.4085944977662</v>
      </c>
      <c r="E508">
        <f t="shared" si="116"/>
        <v>-987.54519064168142</v>
      </c>
      <c r="F508">
        <f t="shared" si="117"/>
        <v>0</v>
      </c>
      <c r="G508">
        <f t="shared" si="118"/>
        <v>17380.795355293219</v>
      </c>
      <c r="H508">
        <f t="shared" si="119"/>
        <v>29803.991263160053</v>
      </c>
      <c r="I508">
        <f t="shared" si="120"/>
        <v>34501.738251820054</v>
      </c>
      <c r="J508" s="46">
        <f t="shared" si="121"/>
        <v>1960.3260370352721</v>
      </c>
      <c r="K508">
        <f t="shared" si="122"/>
        <v>43.928977504319114</v>
      </c>
      <c r="L508">
        <f t="shared" si="123"/>
        <v>6.2399115773181885E-2</v>
      </c>
      <c r="M508" s="46">
        <f t="shared" si="124"/>
        <v>43.92911045677937</v>
      </c>
      <c r="N508" s="8">
        <f t="shared" si="125"/>
        <v>-5.8236620961338341E-6</v>
      </c>
      <c r="O508" s="5">
        <f>SUM($N$54:N508)*0.1+$O$30</f>
        <v>-5.9587667983237343E-3</v>
      </c>
      <c r="P508" s="5">
        <f>SUM($O$235:O508)</f>
        <v>-1.6360554120105837</v>
      </c>
      <c r="Q508" s="8">
        <f t="shared" si="126"/>
        <v>-9.9862158597885981E-6</v>
      </c>
      <c r="R508" s="5">
        <f>SUM($Q$54:Q508)*0.1+$O$8</f>
        <v>4.9790555884362334E-2</v>
      </c>
      <c r="S508" s="5">
        <f>SUM($R$235:R508)</f>
        <v>13.67022621552538</v>
      </c>
      <c r="T508">
        <f t="shared" si="127"/>
        <v>5.0145850845614473E-2</v>
      </c>
      <c r="U508">
        <f t="shared" si="128"/>
        <v>13.767779853513293</v>
      </c>
      <c r="X508" s="1"/>
    </row>
    <row r="509" spans="2:24" x14ac:dyDescent="0.25">
      <c r="B509">
        <f t="shared" si="113"/>
        <v>45.500000000000377</v>
      </c>
      <c r="C509">
        <f t="shared" si="114"/>
        <v>0</v>
      </c>
      <c r="D509">
        <f t="shared" si="115"/>
        <v>1693.4085944977662</v>
      </c>
      <c r="E509">
        <f t="shared" si="116"/>
        <v>-987.54519064168142</v>
      </c>
      <c r="F509">
        <f t="shared" si="117"/>
        <v>0</v>
      </c>
      <c r="G509">
        <f t="shared" si="118"/>
        <v>17282.040836229051</v>
      </c>
      <c r="H509">
        <f t="shared" si="119"/>
        <v>29634.650403710275</v>
      </c>
      <c r="I509">
        <f t="shared" si="120"/>
        <v>34305.705648116527</v>
      </c>
      <c r="J509" s="46">
        <f t="shared" si="121"/>
        <v>1960.3260370352721</v>
      </c>
      <c r="K509">
        <f t="shared" si="122"/>
        <v>43.679381041226392</v>
      </c>
      <c r="L509">
        <f t="shared" si="123"/>
        <v>6.2399115773181885E-2</v>
      </c>
      <c r="M509" s="46">
        <f t="shared" si="124"/>
        <v>43.679514753412676</v>
      </c>
      <c r="N509" s="8">
        <f t="shared" si="125"/>
        <v>-5.7905731069512542E-6</v>
      </c>
      <c r="O509" s="5">
        <f>SUM($N$54:N509)*0.1+$O$30</f>
        <v>-5.9593458556344292E-3</v>
      </c>
      <c r="P509" s="5">
        <f>SUM($O$235:O509)</f>
        <v>-1.6420147578662181</v>
      </c>
      <c r="Q509" s="8">
        <f t="shared" si="126"/>
        <v>-9.9294759969488888E-6</v>
      </c>
      <c r="R509" s="5">
        <f>SUM($Q$54:Q509)*0.1+$O$8</f>
        <v>4.9789562936762642E-2</v>
      </c>
      <c r="S509" s="5">
        <f>SUM($R$235:R509)</f>
        <v>13.720015778462143</v>
      </c>
      <c r="T509">
        <f t="shared" si="127"/>
        <v>5.014493374669983E-2</v>
      </c>
      <c r="U509">
        <f t="shared" si="128"/>
        <v>13.817924787257333</v>
      </c>
      <c r="X509" s="1"/>
    </row>
    <row r="510" spans="2:24" x14ac:dyDescent="0.25">
      <c r="B510">
        <f t="shared" si="113"/>
        <v>45.600000000000378</v>
      </c>
      <c r="C510">
        <f t="shared" si="114"/>
        <v>0</v>
      </c>
      <c r="D510">
        <f t="shared" si="115"/>
        <v>1693.4085944977662</v>
      </c>
      <c r="E510">
        <f t="shared" si="116"/>
        <v>-987.54519064168142</v>
      </c>
      <c r="F510">
        <f t="shared" si="117"/>
        <v>0</v>
      </c>
      <c r="G510">
        <f t="shared" si="118"/>
        <v>17183.286317164879</v>
      </c>
      <c r="H510">
        <f t="shared" si="119"/>
        <v>29465.309544260494</v>
      </c>
      <c r="I510">
        <f t="shared" si="120"/>
        <v>34109.673044412993</v>
      </c>
      <c r="J510" s="46">
        <f t="shared" si="121"/>
        <v>1960.3260370352721</v>
      </c>
      <c r="K510">
        <f t="shared" si="122"/>
        <v>43.429784578133656</v>
      </c>
      <c r="L510">
        <f t="shared" si="123"/>
        <v>6.2399115773181885E-2</v>
      </c>
      <c r="M510" s="46">
        <f t="shared" si="124"/>
        <v>43.429919058778403</v>
      </c>
      <c r="N510" s="8">
        <f t="shared" si="125"/>
        <v>-5.7574841177686742E-6</v>
      </c>
      <c r="O510" s="5">
        <f>SUM($N$54:N510)*0.1+$O$30</f>
        <v>-5.9599216040462063E-3</v>
      </c>
      <c r="P510" s="5">
        <f>SUM($O$235:O510)</f>
        <v>-1.6479746794702643</v>
      </c>
      <c r="Q510" s="8">
        <f t="shared" si="126"/>
        <v>-9.8727361341091778E-6</v>
      </c>
      <c r="R510" s="5">
        <f>SUM($Q$54:Q510)*0.1+$O$8</f>
        <v>4.9788575663149232E-2</v>
      </c>
      <c r="S510" s="5">
        <f>SUM($R$235:R510)</f>
        <v>13.769804354125291</v>
      </c>
      <c r="T510">
        <f t="shared" si="127"/>
        <v>5.0144021897844546E-2</v>
      </c>
      <c r="U510">
        <f t="shared" si="128"/>
        <v>13.868068809140766</v>
      </c>
      <c r="X510" s="1"/>
    </row>
    <row r="511" spans="2:24" x14ac:dyDescent="0.25">
      <c r="B511">
        <f t="shared" si="113"/>
        <v>45.700000000000379</v>
      </c>
      <c r="C511">
        <f t="shared" si="114"/>
        <v>0</v>
      </c>
      <c r="D511">
        <f t="shared" si="115"/>
        <v>1693.4085944977662</v>
      </c>
      <c r="E511">
        <f t="shared" si="116"/>
        <v>-987.54519064168142</v>
      </c>
      <c r="F511">
        <f t="shared" si="117"/>
        <v>0</v>
      </c>
      <c r="G511">
        <f t="shared" si="118"/>
        <v>17084.53179810071</v>
      </c>
      <c r="H511">
        <f t="shared" si="119"/>
        <v>29295.968684810716</v>
      </c>
      <c r="I511">
        <f t="shared" si="120"/>
        <v>33913.64044070946</v>
      </c>
      <c r="J511" s="46">
        <f t="shared" si="121"/>
        <v>1960.3260370352721</v>
      </c>
      <c r="K511">
        <f t="shared" si="122"/>
        <v>43.18018811504092</v>
      </c>
      <c r="L511">
        <f t="shared" si="123"/>
        <v>6.2399115773181885E-2</v>
      </c>
      <c r="M511" s="46">
        <f t="shared" si="124"/>
        <v>43.18032337302801</v>
      </c>
      <c r="N511" s="8">
        <f t="shared" si="125"/>
        <v>-5.7243951285860942E-6</v>
      </c>
      <c r="O511" s="5">
        <f>SUM($N$54:N511)*0.1+$O$30</f>
        <v>-5.9604940435590646E-3</v>
      </c>
      <c r="P511" s="5">
        <f>SUM($O$235:O511)</f>
        <v>-1.6539351735138235</v>
      </c>
      <c r="Q511" s="8">
        <f t="shared" si="126"/>
        <v>-9.8159962712694685E-6</v>
      </c>
      <c r="R511" s="5">
        <f>SUM($Q$54:Q511)*0.1+$O$8</f>
        <v>4.9787594063522102E-2</v>
      </c>
      <c r="S511" s="5">
        <f>SUM($R$235:R511)</f>
        <v>13.819591948188814</v>
      </c>
      <c r="T511">
        <f t="shared" si="127"/>
        <v>5.014311529888589E-2</v>
      </c>
      <c r="U511">
        <f t="shared" si="128"/>
        <v>13.918211924404345</v>
      </c>
      <c r="X511" s="1"/>
    </row>
    <row r="512" spans="2:24" x14ac:dyDescent="0.25">
      <c r="B512">
        <f t="shared" si="113"/>
        <v>45.800000000000381</v>
      </c>
      <c r="C512">
        <f t="shared" si="114"/>
        <v>0</v>
      </c>
      <c r="D512">
        <f t="shared" si="115"/>
        <v>1693.4085944977662</v>
      </c>
      <c r="E512">
        <f t="shared" si="116"/>
        <v>-987.54519064168142</v>
      </c>
      <c r="F512">
        <f t="shared" si="117"/>
        <v>0</v>
      </c>
      <c r="G512">
        <f t="shared" si="118"/>
        <v>16985.777279036542</v>
      </c>
      <c r="H512">
        <f t="shared" si="119"/>
        <v>29126.627825360938</v>
      </c>
      <c r="I512">
        <f t="shared" si="120"/>
        <v>33717.607837005933</v>
      </c>
      <c r="J512" s="46">
        <f t="shared" si="121"/>
        <v>1960.3260370352721</v>
      </c>
      <c r="K512">
        <f t="shared" si="122"/>
        <v>42.930591651948191</v>
      </c>
      <c r="L512">
        <f t="shared" si="123"/>
        <v>6.2399115773181885E-2</v>
      </c>
      <c r="M512" s="46">
        <f t="shared" si="124"/>
        <v>42.930727696316438</v>
      </c>
      <c r="N512" s="8">
        <f t="shared" si="125"/>
        <v>-5.691306139403515E-6</v>
      </c>
      <c r="O512" s="5">
        <f>SUM($N$54:N512)*0.1+$O$30</f>
        <v>-5.961063174173005E-3</v>
      </c>
      <c r="P512" s="5">
        <f>SUM($O$235:O512)</f>
        <v>-1.6598962366879966</v>
      </c>
      <c r="Q512" s="8">
        <f t="shared" si="126"/>
        <v>-9.7592564084297593E-6</v>
      </c>
      <c r="R512" s="5">
        <f>SUM($Q$54:Q512)*0.1+$O$8</f>
        <v>4.978661813788126E-2</v>
      </c>
      <c r="S512" s="5">
        <f>SUM($R$235:R512)</f>
        <v>13.869378566326695</v>
      </c>
      <c r="T512">
        <f t="shared" si="127"/>
        <v>5.0142213949662097E-2</v>
      </c>
      <c r="U512">
        <f t="shared" si="128"/>
        <v>13.968354138288923</v>
      </c>
      <c r="X512" s="1"/>
    </row>
    <row r="513" spans="2:24" x14ac:dyDescent="0.25">
      <c r="B513">
        <f t="shared" si="113"/>
        <v>45.900000000000382</v>
      </c>
      <c r="C513">
        <f t="shared" si="114"/>
        <v>0</v>
      </c>
      <c r="D513">
        <f t="shared" si="115"/>
        <v>1693.4085944977662</v>
      </c>
      <c r="E513">
        <f t="shared" si="116"/>
        <v>-987.54519064168142</v>
      </c>
      <c r="F513">
        <f t="shared" si="117"/>
        <v>0</v>
      </c>
      <c r="G513">
        <f t="shared" si="118"/>
        <v>16887.022759972373</v>
      </c>
      <c r="H513">
        <f t="shared" si="119"/>
        <v>28957.286965911157</v>
      </c>
      <c r="I513">
        <f t="shared" si="120"/>
        <v>33521.575233302399</v>
      </c>
      <c r="J513" s="46">
        <f t="shared" si="121"/>
        <v>1960.3260370352721</v>
      </c>
      <c r="K513">
        <f t="shared" si="122"/>
        <v>42.680995188855455</v>
      </c>
      <c r="L513">
        <f t="shared" si="123"/>
        <v>6.2399115773181885E-2</v>
      </c>
      <c r="M513" s="46">
        <f t="shared" si="124"/>
        <v>42.68113202880226</v>
      </c>
      <c r="N513" s="8">
        <f t="shared" si="125"/>
        <v>-5.658217150220935E-6</v>
      </c>
      <c r="O513" s="5">
        <f>SUM($N$54:N513)*0.1+$O$30</f>
        <v>-5.9616289958880266E-3</v>
      </c>
      <c r="P513" s="5">
        <f>SUM($O$235:O513)</f>
        <v>-1.6658578656838845</v>
      </c>
      <c r="Q513" s="8">
        <f t="shared" si="126"/>
        <v>-9.7025165455900483E-6</v>
      </c>
      <c r="R513" s="5">
        <f>SUM($Q$54:Q513)*0.1+$O$8</f>
        <v>4.9785647886226699E-2</v>
      </c>
      <c r="S513" s="5">
        <f>SUM($R$235:R513)</f>
        <v>13.919164214212921</v>
      </c>
      <c r="T513">
        <f t="shared" si="127"/>
        <v>5.0141317850012301E-2</v>
      </c>
      <c r="U513">
        <f t="shared" si="128"/>
        <v>14.018495456035447</v>
      </c>
      <c r="X513" s="1"/>
    </row>
    <row r="514" spans="2:24" x14ac:dyDescent="0.25">
      <c r="B514">
        <f t="shared" si="113"/>
        <v>46.000000000000384</v>
      </c>
      <c r="C514">
        <f t="shared" si="114"/>
        <v>0</v>
      </c>
      <c r="D514">
        <f t="shared" si="115"/>
        <v>1693.4085944977662</v>
      </c>
      <c r="E514">
        <f t="shared" si="116"/>
        <v>-987.54519064168142</v>
      </c>
      <c r="F514">
        <f t="shared" si="117"/>
        <v>0</v>
      </c>
      <c r="G514">
        <f t="shared" si="118"/>
        <v>16788.268240908204</v>
      </c>
      <c r="H514">
        <f t="shared" si="119"/>
        <v>28787.946106461379</v>
      </c>
      <c r="I514">
        <f t="shared" si="120"/>
        <v>33325.542629598873</v>
      </c>
      <c r="J514" s="46">
        <f t="shared" si="121"/>
        <v>1960.3260370352721</v>
      </c>
      <c r="K514">
        <f t="shared" si="122"/>
        <v>42.431398725762726</v>
      </c>
      <c r="L514">
        <f t="shared" si="123"/>
        <v>6.2399115773181885E-2</v>
      </c>
      <c r="M514" s="46">
        <f t="shared" si="124"/>
        <v>42.431536370647791</v>
      </c>
      <c r="N514" s="8">
        <f t="shared" si="125"/>
        <v>-5.6251281610383559E-6</v>
      </c>
      <c r="O514" s="5">
        <f>SUM($N$54:N514)*0.1+$O$30</f>
        <v>-5.9621915087041304E-3</v>
      </c>
      <c r="P514" s="5">
        <f>SUM($O$235:O514)</f>
        <v>-1.6718200571925885</v>
      </c>
      <c r="Q514" s="8">
        <f t="shared" si="126"/>
        <v>-9.645776682750339E-6</v>
      </c>
      <c r="R514" s="5">
        <f>SUM($Q$54:Q514)*0.1+$O$8</f>
        <v>4.9784683308558425E-2</v>
      </c>
      <c r="S514" s="5">
        <f>SUM($R$235:R514)</f>
        <v>13.96894889752148</v>
      </c>
      <c r="T514">
        <f t="shared" si="127"/>
        <v>5.0140426999776534E-2</v>
      </c>
      <c r="U514">
        <f t="shared" si="128"/>
        <v>14.06863588288495</v>
      </c>
      <c r="X514" s="1"/>
    </row>
    <row r="515" spans="2:24" x14ac:dyDescent="0.25">
      <c r="B515">
        <f t="shared" si="113"/>
        <v>46.100000000000385</v>
      </c>
      <c r="C515">
        <f t="shared" si="114"/>
        <v>0</v>
      </c>
      <c r="D515">
        <f t="shared" si="115"/>
        <v>1693.4085944977662</v>
      </c>
      <c r="E515">
        <f t="shared" si="116"/>
        <v>-987.54519064168142</v>
      </c>
      <c r="F515">
        <f t="shared" si="117"/>
        <v>0</v>
      </c>
      <c r="G515">
        <f t="shared" si="118"/>
        <v>16689.513721844032</v>
      </c>
      <c r="H515">
        <f t="shared" si="119"/>
        <v>28618.605247011601</v>
      </c>
      <c r="I515">
        <f t="shared" si="120"/>
        <v>33129.510025895346</v>
      </c>
      <c r="J515" s="46">
        <f t="shared" si="121"/>
        <v>1960.3260370352721</v>
      </c>
      <c r="K515">
        <f t="shared" si="122"/>
        <v>42.181802262670004</v>
      </c>
      <c r="L515">
        <f t="shared" si="123"/>
        <v>6.2399115773181885E-2</v>
      </c>
      <c r="M515" s="46">
        <f t="shared" si="124"/>
        <v>42.181940722019185</v>
      </c>
      <c r="N515" s="8">
        <f t="shared" si="125"/>
        <v>-5.5920391718557751E-6</v>
      </c>
      <c r="O515" s="5">
        <f>SUM($N$54:N515)*0.1+$O$30</f>
        <v>-5.9627507126213163E-3</v>
      </c>
      <c r="P515" s="5">
        <f>SUM($O$235:O515)</f>
        <v>-1.6777828079052099</v>
      </c>
      <c r="Q515" s="8">
        <f t="shared" si="126"/>
        <v>-9.589036819910628E-6</v>
      </c>
      <c r="R515" s="5">
        <f>SUM($Q$54:Q515)*0.1+$O$8</f>
        <v>4.9783724404876432E-2</v>
      </c>
      <c r="S515" s="5">
        <f>SUM($R$235:R515)</f>
        <v>14.018732621926357</v>
      </c>
      <c r="T515">
        <f t="shared" si="127"/>
        <v>5.0139541398795777E-2</v>
      </c>
      <c r="U515">
        <f t="shared" si="128"/>
        <v>14.118775424078555</v>
      </c>
      <c r="X515" s="1"/>
    </row>
    <row r="516" spans="2:24" x14ac:dyDescent="0.25">
      <c r="B516">
        <f t="shared" si="113"/>
        <v>46.200000000000387</v>
      </c>
      <c r="C516">
        <f t="shared" si="114"/>
        <v>0</v>
      </c>
      <c r="D516">
        <f t="shared" si="115"/>
        <v>1693.4085944977662</v>
      </c>
      <c r="E516">
        <f t="shared" si="116"/>
        <v>-987.54519064168142</v>
      </c>
      <c r="F516">
        <f t="shared" si="117"/>
        <v>0</v>
      </c>
      <c r="G516">
        <f t="shared" si="118"/>
        <v>16590.759202779864</v>
      </c>
      <c r="H516">
        <f t="shared" si="119"/>
        <v>28449.26438756182</v>
      </c>
      <c r="I516">
        <f t="shared" si="120"/>
        <v>32933.477422191812</v>
      </c>
      <c r="J516" s="46">
        <f t="shared" si="121"/>
        <v>1960.3260370352721</v>
      </c>
      <c r="K516">
        <f t="shared" si="122"/>
        <v>41.932205799577268</v>
      </c>
      <c r="L516">
        <f t="shared" si="123"/>
        <v>6.2399115773181885E-2</v>
      </c>
      <c r="M516" s="46">
        <f t="shared" si="124"/>
        <v>41.93234508308651</v>
      </c>
      <c r="N516" s="8">
        <f t="shared" si="125"/>
        <v>-5.5589501826731959E-6</v>
      </c>
      <c r="O516" s="5">
        <f>SUM($N$54:N516)*0.1+$O$30</f>
        <v>-5.9633066076395834E-3</v>
      </c>
      <c r="P516" s="5">
        <f>SUM($O$235:O516)</f>
        <v>-1.6837461145128496</v>
      </c>
      <c r="Q516" s="8">
        <f t="shared" si="126"/>
        <v>-9.5322969570709171E-6</v>
      </c>
      <c r="R516" s="5">
        <f>SUM($Q$54:Q516)*0.1+$O$8</f>
        <v>4.9782771175180728E-2</v>
      </c>
      <c r="S516" s="5">
        <f>SUM($R$235:R516)</f>
        <v>14.068515393101539</v>
      </c>
      <c r="T516">
        <f t="shared" si="127"/>
        <v>5.0138661046911927E-2</v>
      </c>
      <c r="U516">
        <f t="shared" si="128"/>
        <v>14.168914084857457</v>
      </c>
      <c r="X516" s="1"/>
    </row>
    <row r="517" spans="2:24" x14ac:dyDescent="0.25">
      <c r="B517">
        <f t="shared" si="113"/>
        <v>46.300000000000388</v>
      </c>
      <c r="C517">
        <f t="shared" si="114"/>
        <v>0</v>
      </c>
      <c r="D517">
        <f t="shared" si="115"/>
        <v>1693.4085944977662</v>
      </c>
      <c r="E517">
        <f t="shared" si="116"/>
        <v>-987.54519064168142</v>
      </c>
      <c r="F517">
        <f t="shared" si="117"/>
        <v>0</v>
      </c>
      <c r="G517">
        <f t="shared" si="118"/>
        <v>16492.004683715691</v>
      </c>
      <c r="H517">
        <f t="shared" si="119"/>
        <v>28279.923528112042</v>
      </c>
      <c r="I517">
        <f t="shared" si="120"/>
        <v>32737.444818488282</v>
      </c>
      <c r="J517" s="46">
        <f t="shared" si="121"/>
        <v>1960.3260370352721</v>
      </c>
      <c r="K517">
        <f t="shared" si="122"/>
        <v>41.682609336484532</v>
      </c>
      <c r="L517">
        <f t="shared" si="123"/>
        <v>6.2399115773181885E-2</v>
      </c>
      <c r="M517" s="46">
        <f t="shared" si="124"/>
        <v>41.682749454023963</v>
      </c>
      <c r="N517" s="8">
        <f t="shared" si="125"/>
        <v>-5.5258611934906151E-6</v>
      </c>
      <c r="O517" s="5">
        <f>SUM($N$54:N517)*0.1+$O$30</f>
        <v>-5.9638591937589327E-3</v>
      </c>
      <c r="P517" s="5">
        <f>SUM($O$235:O517)</f>
        <v>-1.6897099737066086</v>
      </c>
      <c r="Q517" s="8">
        <f t="shared" si="126"/>
        <v>-9.4755570942312078E-6</v>
      </c>
      <c r="R517" s="5">
        <f>SUM($Q$54:Q517)*0.1+$O$8</f>
        <v>4.9781823619471303E-2</v>
      </c>
      <c r="S517" s="5">
        <f>SUM($R$235:R517)</f>
        <v>14.118297216721009</v>
      </c>
      <c r="T517">
        <f t="shared" si="127"/>
        <v>5.013778594396779E-2</v>
      </c>
      <c r="U517">
        <f t="shared" si="128"/>
        <v>14.219051870462945</v>
      </c>
      <c r="X517" s="1"/>
    </row>
    <row r="518" spans="2:24" x14ac:dyDescent="0.25">
      <c r="B518">
        <f t="shared" si="113"/>
        <v>46.400000000000389</v>
      </c>
      <c r="C518">
        <f t="shared" si="114"/>
        <v>0</v>
      </c>
      <c r="D518">
        <f t="shared" si="115"/>
        <v>1693.4085944977662</v>
      </c>
      <c r="E518">
        <f t="shared" si="116"/>
        <v>-987.54519064168142</v>
      </c>
      <c r="F518">
        <f t="shared" si="117"/>
        <v>0</v>
      </c>
      <c r="G518">
        <f t="shared" si="118"/>
        <v>16393.250164651523</v>
      </c>
      <c r="H518">
        <f t="shared" si="119"/>
        <v>28110.58266866226</v>
      </c>
      <c r="I518">
        <f t="shared" si="120"/>
        <v>32541.412214784752</v>
      </c>
      <c r="J518" s="46">
        <f t="shared" si="121"/>
        <v>1960.3260370352721</v>
      </c>
      <c r="K518">
        <f t="shared" si="122"/>
        <v>41.433012873391803</v>
      </c>
      <c r="L518">
        <f t="shared" si="123"/>
        <v>6.2399115773181885E-2</v>
      </c>
      <c r="M518" s="46">
        <f t="shared" si="124"/>
        <v>41.433153835009939</v>
      </c>
      <c r="N518" s="8">
        <f t="shared" si="125"/>
        <v>-5.4927722043080359E-6</v>
      </c>
      <c r="O518" s="5">
        <f>SUM($N$54:N518)*0.1+$O$30</f>
        <v>-5.9644084709793632E-3</v>
      </c>
      <c r="P518" s="5">
        <f>SUM($O$235:O518)</f>
        <v>-1.6956743821775879</v>
      </c>
      <c r="Q518" s="8">
        <f t="shared" si="126"/>
        <v>-9.4188172313914968E-6</v>
      </c>
      <c r="R518" s="5">
        <f>SUM($Q$54:Q518)*0.1+$O$8</f>
        <v>4.9780881737748167E-2</v>
      </c>
      <c r="S518" s="5">
        <f>SUM($R$235:R518)</f>
        <v>14.168078098458757</v>
      </c>
      <c r="T518">
        <f t="shared" si="127"/>
        <v>5.013691608980711E-2</v>
      </c>
      <c r="U518">
        <f t="shared" si="128"/>
        <v>14.269188786136375</v>
      </c>
      <c r="X518" s="1"/>
    </row>
    <row r="519" spans="2:24" x14ac:dyDescent="0.25">
      <c r="B519">
        <f t="shared" si="113"/>
        <v>46.500000000000391</v>
      </c>
      <c r="C519">
        <f t="shared" si="114"/>
        <v>0</v>
      </c>
      <c r="D519">
        <f t="shared" si="115"/>
        <v>1693.4085944977662</v>
      </c>
      <c r="E519">
        <f t="shared" si="116"/>
        <v>-987.54519064168142</v>
      </c>
      <c r="F519">
        <f t="shared" si="117"/>
        <v>0</v>
      </c>
      <c r="G519">
        <f t="shared" si="118"/>
        <v>16294.495645587354</v>
      </c>
      <c r="H519">
        <f t="shared" si="119"/>
        <v>27941.241809212483</v>
      </c>
      <c r="I519">
        <f t="shared" si="120"/>
        <v>32345.379611081222</v>
      </c>
      <c r="J519" s="46">
        <f t="shared" si="121"/>
        <v>1960.3260370352721</v>
      </c>
      <c r="K519">
        <f t="shared" si="122"/>
        <v>41.183416410299074</v>
      </c>
      <c r="L519">
        <f t="shared" si="123"/>
        <v>6.2399115773181885E-2</v>
      </c>
      <c r="M519" s="46">
        <f t="shared" si="124"/>
        <v>41.183558226227113</v>
      </c>
      <c r="N519" s="8">
        <f t="shared" si="125"/>
        <v>-5.459683215125456E-6</v>
      </c>
      <c r="O519" s="5">
        <f>SUM($N$54:N519)*0.1+$O$30</f>
        <v>-5.9649544393008758E-3</v>
      </c>
      <c r="P519" s="5">
        <f>SUM($O$235:O519)</f>
        <v>-1.7016393366168887</v>
      </c>
      <c r="Q519" s="8">
        <f t="shared" si="126"/>
        <v>-9.3620773685517875E-6</v>
      </c>
      <c r="R519" s="5">
        <f>SUM($Q$54:Q519)*0.1+$O$8</f>
        <v>4.9779945530011312E-2</v>
      </c>
      <c r="S519" s="5">
        <f>SUM($R$235:R519)</f>
        <v>14.217858043988768</v>
      </c>
      <c r="T519">
        <f t="shared" si="127"/>
        <v>5.0136051484274552E-2</v>
      </c>
      <c r="U519">
        <f t="shared" si="128"/>
        <v>14.319324837119174</v>
      </c>
      <c r="X519" s="1"/>
    </row>
    <row r="520" spans="2:24" x14ac:dyDescent="0.25">
      <c r="B520">
        <f t="shared" si="113"/>
        <v>46.600000000000392</v>
      </c>
      <c r="C520">
        <f t="shared" si="114"/>
        <v>0</v>
      </c>
      <c r="D520">
        <f t="shared" si="115"/>
        <v>1693.4085944977662</v>
      </c>
      <c r="E520">
        <f t="shared" si="116"/>
        <v>-987.54519064168142</v>
      </c>
      <c r="F520">
        <f t="shared" si="117"/>
        <v>0</v>
      </c>
      <c r="G520">
        <f t="shared" si="118"/>
        <v>16195.741126523186</v>
      </c>
      <c r="H520">
        <f t="shared" si="119"/>
        <v>27771.900949762705</v>
      </c>
      <c r="I520">
        <f t="shared" si="120"/>
        <v>32149.347007377695</v>
      </c>
      <c r="J520" s="46">
        <f t="shared" si="121"/>
        <v>1960.3260370352721</v>
      </c>
      <c r="K520">
        <f t="shared" si="122"/>
        <v>40.933819947206345</v>
      </c>
      <c r="L520">
        <f t="shared" si="123"/>
        <v>6.2399115773181885E-2</v>
      </c>
      <c r="M520" s="46">
        <f t="shared" si="124"/>
        <v>40.933962627862648</v>
      </c>
      <c r="N520" s="8">
        <f t="shared" si="125"/>
        <v>-5.4265942259428768E-6</v>
      </c>
      <c r="O520" s="5">
        <f>SUM($N$54:N520)*0.1+$O$30</f>
        <v>-5.9654970987234705E-3</v>
      </c>
      <c r="P520" s="5">
        <f>SUM($O$235:O520)</f>
        <v>-1.7076048337156122</v>
      </c>
      <c r="Q520" s="8">
        <f t="shared" si="126"/>
        <v>-9.3053375057120782E-6</v>
      </c>
      <c r="R520" s="5">
        <f>SUM($Q$54:Q520)*0.1+$O$8</f>
        <v>4.9779014996260737E-2</v>
      </c>
      <c r="S520" s="5">
        <f>SUM($R$235:R520)</f>
        <v>14.267637058985029</v>
      </c>
      <c r="T520">
        <f t="shared" si="127"/>
        <v>5.0135192127215684E-2</v>
      </c>
      <c r="U520">
        <f t="shared" si="128"/>
        <v>14.369460028652847</v>
      </c>
      <c r="X520" s="1"/>
    </row>
    <row r="521" spans="2:24" x14ac:dyDescent="0.25">
      <c r="B521">
        <f t="shared" si="113"/>
        <v>46.700000000000394</v>
      </c>
      <c r="C521">
        <f t="shared" si="114"/>
        <v>0</v>
      </c>
      <c r="D521">
        <f t="shared" si="115"/>
        <v>1693.4085944977662</v>
      </c>
      <c r="E521">
        <f t="shared" si="116"/>
        <v>-987.54519064168142</v>
      </c>
      <c r="F521">
        <f t="shared" si="117"/>
        <v>0</v>
      </c>
      <c r="G521">
        <f t="shared" si="118"/>
        <v>16096.986607459015</v>
      </c>
      <c r="H521">
        <f t="shared" si="119"/>
        <v>27602.560090312927</v>
      </c>
      <c r="I521">
        <f t="shared" si="120"/>
        <v>31953.314403674165</v>
      </c>
      <c r="J521" s="46">
        <f t="shared" si="121"/>
        <v>1960.3260370352721</v>
      </c>
      <c r="K521">
        <f t="shared" si="122"/>
        <v>40.684223484113616</v>
      </c>
      <c r="L521">
        <f t="shared" si="123"/>
        <v>6.2399115773181885E-2</v>
      </c>
      <c r="M521" s="46">
        <f t="shared" si="124"/>
        <v>40.684367040108285</v>
      </c>
      <c r="N521" s="8">
        <f t="shared" si="125"/>
        <v>-5.3935052367602968E-6</v>
      </c>
      <c r="O521" s="5">
        <f>SUM($N$54:N521)*0.1+$O$30</f>
        <v>-5.9660364492471465E-3</v>
      </c>
      <c r="P521" s="5">
        <f>SUM($O$235:O521)</f>
        <v>-1.7135708701648593</v>
      </c>
      <c r="Q521" s="8">
        <f t="shared" si="126"/>
        <v>-9.2485976428723689E-6</v>
      </c>
      <c r="R521" s="5">
        <f>SUM($Q$54:Q521)*0.1+$O$8</f>
        <v>4.977809013649645E-2</v>
      </c>
      <c r="S521" s="5">
        <f>SUM($R$235:R521)</f>
        <v>14.317415149121526</v>
      </c>
      <c r="T521">
        <f t="shared" si="127"/>
        <v>5.0134338018477019E-2</v>
      </c>
      <c r="U521">
        <f t="shared" si="128"/>
        <v>14.419594365978959</v>
      </c>
      <c r="X521" s="1"/>
    </row>
    <row r="522" spans="2:24" x14ac:dyDescent="0.25">
      <c r="B522">
        <f t="shared" si="113"/>
        <v>46.800000000000395</v>
      </c>
      <c r="C522">
        <f t="shared" si="114"/>
        <v>0</v>
      </c>
      <c r="D522">
        <f t="shared" si="115"/>
        <v>1693.4085944977662</v>
      </c>
      <c r="E522">
        <f t="shared" si="116"/>
        <v>-987.54519064168142</v>
      </c>
      <c r="F522">
        <f t="shared" si="117"/>
        <v>0</v>
      </c>
      <c r="G522">
        <f t="shared" si="118"/>
        <v>15998.232088394847</v>
      </c>
      <c r="H522">
        <f t="shared" si="119"/>
        <v>27433.219230863142</v>
      </c>
      <c r="I522">
        <f t="shared" si="120"/>
        <v>31757.281799970631</v>
      </c>
      <c r="J522" s="46">
        <f t="shared" si="121"/>
        <v>1960.3260370352721</v>
      </c>
      <c r="K522">
        <f t="shared" si="122"/>
        <v>40.43462702102088</v>
      </c>
      <c r="L522">
        <f t="shared" si="123"/>
        <v>6.2399115773181885E-2</v>
      </c>
      <c r="M522" s="46">
        <f t="shared" si="124"/>
        <v>40.434771463160509</v>
      </c>
      <c r="N522" s="8">
        <f t="shared" si="125"/>
        <v>-5.3604162475777177E-6</v>
      </c>
      <c r="O522" s="5">
        <f>SUM($N$54:N522)*0.1+$O$30</f>
        <v>-5.9665724908719037E-3</v>
      </c>
      <c r="P522" s="5">
        <f>SUM($O$235:O522)</f>
        <v>-1.7195374426557313</v>
      </c>
      <c r="Q522" s="8">
        <f t="shared" si="126"/>
        <v>-9.1918577800326563E-6</v>
      </c>
      <c r="R522" s="5">
        <f>SUM($Q$54:Q522)*0.1+$O$8</f>
        <v>4.9777170950718444E-2</v>
      </c>
      <c r="S522" s="5">
        <f>SUM($R$235:R522)</f>
        <v>14.367192320072245</v>
      </c>
      <c r="T522">
        <f t="shared" si="127"/>
        <v>5.013348915790599E-2</v>
      </c>
      <c r="U522">
        <f t="shared" si="128"/>
        <v>14.469727854339139</v>
      </c>
      <c r="X522" s="1"/>
    </row>
    <row r="523" spans="2:24" x14ac:dyDescent="0.25">
      <c r="B523">
        <f t="shared" si="113"/>
        <v>46.900000000000396</v>
      </c>
      <c r="C523">
        <f t="shared" si="114"/>
        <v>0</v>
      </c>
      <c r="D523">
        <f t="shared" si="115"/>
        <v>1693.4085944977662</v>
      </c>
      <c r="E523">
        <f t="shared" si="116"/>
        <v>-987.54519064168142</v>
      </c>
      <c r="F523">
        <f t="shared" si="117"/>
        <v>0</v>
      </c>
      <c r="G523">
        <f t="shared" si="118"/>
        <v>15899.477569330676</v>
      </c>
      <c r="H523">
        <f t="shared" si="119"/>
        <v>27263.878371413364</v>
      </c>
      <c r="I523">
        <f t="shared" si="120"/>
        <v>31561.249196267101</v>
      </c>
      <c r="J523" s="46">
        <f t="shared" si="121"/>
        <v>1960.3260370352721</v>
      </c>
      <c r="K523">
        <f t="shared" si="122"/>
        <v>40.185030557928144</v>
      </c>
      <c r="L523">
        <f t="shared" si="123"/>
        <v>6.2399115773181885E-2</v>
      </c>
      <c r="M523" s="46">
        <f t="shared" si="124"/>
        <v>40.185175897220688</v>
      </c>
      <c r="N523" s="8">
        <f t="shared" si="125"/>
        <v>-5.3273272583951368E-6</v>
      </c>
      <c r="O523" s="5">
        <f>SUM($N$54:N523)*0.1+$O$30</f>
        <v>-5.9671052235977439E-3</v>
      </c>
      <c r="P523" s="5">
        <f>SUM($O$235:O523)</f>
        <v>-1.7255045478793289</v>
      </c>
      <c r="Q523" s="8">
        <f t="shared" si="126"/>
        <v>-9.135117917192947E-6</v>
      </c>
      <c r="R523" s="5">
        <f>SUM($Q$54:Q523)*0.1+$O$8</f>
        <v>4.9776257438926726E-2</v>
      </c>
      <c r="S523" s="5">
        <f>SUM($R$235:R523)</f>
        <v>14.416968577511172</v>
      </c>
      <c r="T523">
        <f t="shared" si="127"/>
        <v>5.0132645545350941E-2</v>
      </c>
      <c r="U523">
        <f t="shared" si="128"/>
        <v>14.519860498975076</v>
      </c>
      <c r="X523" s="1"/>
    </row>
    <row r="524" spans="2:24" x14ac:dyDescent="0.25">
      <c r="B524">
        <f t="shared" si="113"/>
        <v>47.000000000000398</v>
      </c>
      <c r="C524">
        <f t="shared" si="114"/>
        <v>0</v>
      </c>
      <c r="D524">
        <f t="shared" si="115"/>
        <v>1693.4085944977662</v>
      </c>
      <c r="E524">
        <f t="shared" si="116"/>
        <v>-987.54519064168142</v>
      </c>
      <c r="F524">
        <f t="shared" si="117"/>
        <v>0</v>
      </c>
      <c r="G524">
        <f t="shared" si="118"/>
        <v>15800.723050266508</v>
      </c>
      <c r="H524">
        <f t="shared" si="119"/>
        <v>27094.537511963586</v>
      </c>
      <c r="I524">
        <f t="shared" si="120"/>
        <v>31365.216592563575</v>
      </c>
      <c r="J524" s="46">
        <f t="shared" si="121"/>
        <v>1960.3260370352721</v>
      </c>
      <c r="K524">
        <f t="shared" si="122"/>
        <v>39.935434094835422</v>
      </c>
      <c r="L524">
        <f t="shared" si="123"/>
        <v>6.2399115773181885E-2</v>
      </c>
      <c r="M524" s="46">
        <f t="shared" si="124"/>
        <v>39.935580342495228</v>
      </c>
      <c r="N524" s="8">
        <f t="shared" si="125"/>
        <v>-5.2942382692125577E-6</v>
      </c>
      <c r="O524" s="5">
        <f>SUM($N$54:N524)*0.1+$O$30</f>
        <v>-5.9676346474246645E-3</v>
      </c>
      <c r="P524" s="5">
        <f>SUM($O$235:O524)</f>
        <v>-1.7314721825267536</v>
      </c>
      <c r="Q524" s="8">
        <f t="shared" si="126"/>
        <v>-9.0783780543532377E-6</v>
      </c>
      <c r="R524" s="5">
        <f>SUM($Q$54:Q524)*0.1+$O$8</f>
        <v>4.9775349601121295E-2</v>
      </c>
      <c r="S524" s="5">
        <f>SUM($R$235:R524)</f>
        <v>14.466743927112294</v>
      </c>
      <c r="T524">
        <f t="shared" si="127"/>
        <v>5.0131807180661153E-2</v>
      </c>
      <c r="U524">
        <f t="shared" si="128"/>
        <v>14.569992305128523</v>
      </c>
      <c r="X524" s="1"/>
    </row>
    <row r="525" spans="2:24" x14ac:dyDescent="0.25">
      <c r="B525">
        <f t="shared" si="113"/>
        <v>47.100000000000399</v>
      </c>
      <c r="C525">
        <f t="shared" si="114"/>
        <v>0</v>
      </c>
      <c r="D525">
        <f t="shared" si="115"/>
        <v>1693.4085944977662</v>
      </c>
      <c r="E525">
        <f t="shared" si="116"/>
        <v>-987.54519064168142</v>
      </c>
      <c r="F525">
        <f t="shared" si="117"/>
        <v>0</v>
      </c>
      <c r="G525">
        <f t="shared" si="118"/>
        <v>15701.968531202338</v>
      </c>
      <c r="H525">
        <f t="shared" si="119"/>
        <v>26925.196652513812</v>
      </c>
      <c r="I525">
        <f t="shared" si="120"/>
        <v>31169.183988860048</v>
      </c>
      <c r="J525" s="46">
        <f t="shared" si="121"/>
        <v>1960.3260370352721</v>
      </c>
      <c r="K525">
        <f t="shared" si="122"/>
        <v>39.685837631742693</v>
      </c>
      <c r="L525">
        <f t="shared" si="123"/>
        <v>6.2399115773181885E-2</v>
      </c>
      <c r="M525" s="46">
        <f t="shared" si="124"/>
        <v>39.685984799195701</v>
      </c>
      <c r="N525" s="8">
        <f t="shared" si="125"/>
        <v>-5.2611492800299777E-6</v>
      </c>
      <c r="O525" s="5">
        <f>SUM($N$54:N525)*0.1+$O$30</f>
        <v>-5.9681607623526681E-3</v>
      </c>
      <c r="P525" s="5">
        <f>SUM($O$235:O525)</f>
        <v>-1.7374403432891063</v>
      </c>
      <c r="Q525" s="8">
        <f t="shared" si="126"/>
        <v>-9.0216381915135301E-6</v>
      </c>
      <c r="R525" s="5">
        <f>SUM($Q$54:Q525)*0.1+$O$8</f>
        <v>4.9774447437302138E-2</v>
      </c>
      <c r="S525" s="5">
        <f>SUM($R$235:R525)</f>
        <v>14.516518374549596</v>
      </c>
      <c r="T525">
        <f t="shared" si="127"/>
        <v>5.0130974063686815E-2</v>
      </c>
      <c r="U525">
        <f t="shared" si="128"/>
        <v>14.620123278041284</v>
      </c>
      <c r="X525" s="1"/>
    </row>
    <row r="526" spans="2:24" x14ac:dyDescent="0.25">
      <c r="B526">
        <f t="shared" si="113"/>
        <v>47.200000000000401</v>
      </c>
      <c r="C526">
        <f t="shared" si="114"/>
        <v>0</v>
      </c>
      <c r="D526">
        <f t="shared" si="115"/>
        <v>1693.4085944977662</v>
      </c>
      <c r="E526">
        <f t="shared" si="116"/>
        <v>-987.54519064168142</v>
      </c>
      <c r="F526">
        <f t="shared" si="117"/>
        <v>0</v>
      </c>
      <c r="G526">
        <f t="shared" si="118"/>
        <v>15603.214012138169</v>
      </c>
      <c r="H526">
        <f t="shared" si="119"/>
        <v>26755.855793064031</v>
      </c>
      <c r="I526">
        <f t="shared" si="120"/>
        <v>30973.151385156514</v>
      </c>
      <c r="J526" s="46">
        <f t="shared" si="121"/>
        <v>1960.3260370352721</v>
      </c>
      <c r="K526">
        <f t="shared" si="122"/>
        <v>39.436241168649957</v>
      </c>
      <c r="L526">
        <f t="shared" si="123"/>
        <v>6.2399115773181885E-2</v>
      </c>
      <c r="M526" s="46">
        <f t="shared" si="124"/>
        <v>39.436389267539056</v>
      </c>
      <c r="N526" s="8">
        <f t="shared" si="125"/>
        <v>-5.2280602908473986E-6</v>
      </c>
      <c r="O526" s="5">
        <f>SUM($N$54:N526)*0.1+$O$30</f>
        <v>-5.9686835683817529E-3</v>
      </c>
      <c r="P526" s="5">
        <f>SUM($O$235:O526)</f>
        <v>-1.743409026857488</v>
      </c>
      <c r="Q526" s="8">
        <f t="shared" si="126"/>
        <v>-8.9648983286738192E-6</v>
      </c>
      <c r="R526" s="5">
        <f>SUM($Q$54:Q526)*0.1+$O$8</f>
        <v>4.9773550947469276E-2</v>
      </c>
      <c r="S526" s="5">
        <f>SUM($R$235:R526)</f>
        <v>14.566291925497065</v>
      </c>
      <c r="T526">
        <f t="shared" si="127"/>
        <v>5.0130146194279045E-2</v>
      </c>
      <c r="U526">
        <f t="shared" si="128"/>
        <v>14.670253422955213</v>
      </c>
      <c r="X526" s="1"/>
    </row>
    <row r="527" spans="2:24" x14ac:dyDescent="0.25">
      <c r="B527">
        <f t="shared" si="113"/>
        <v>47.300000000000402</v>
      </c>
      <c r="C527">
        <f t="shared" si="114"/>
        <v>0</v>
      </c>
      <c r="D527">
        <f t="shared" si="115"/>
        <v>1693.4085944977662</v>
      </c>
      <c r="E527">
        <f t="shared" si="116"/>
        <v>-987.54519064168142</v>
      </c>
      <c r="F527">
        <f t="shared" si="117"/>
        <v>0</v>
      </c>
      <c r="G527">
        <f t="shared" si="118"/>
        <v>15504.459493073999</v>
      </c>
      <c r="H527">
        <f t="shared" si="119"/>
        <v>26586.514933614249</v>
      </c>
      <c r="I527">
        <f t="shared" si="120"/>
        <v>30777.118781452984</v>
      </c>
      <c r="J527" s="46">
        <f t="shared" si="121"/>
        <v>1960.3260370352721</v>
      </c>
      <c r="K527">
        <f t="shared" si="122"/>
        <v>39.186644705557228</v>
      </c>
      <c r="L527">
        <f t="shared" si="123"/>
        <v>6.2399115773181885E-2</v>
      </c>
      <c r="M527" s="46">
        <f t="shared" si="124"/>
        <v>39.186793747747771</v>
      </c>
      <c r="N527" s="8">
        <f t="shared" si="125"/>
        <v>-5.1949713016648186E-6</v>
      </c>
      <c r="O527" s="5">
        <f>SUM($N$54:N527)*0.1+$O$30</f>
        <v>-5.969203065511919E-3</v>
      </c>
      <c r="P527" s="5">
        <f>SUM($O$235:O527)</f>
        <v>-1.7493782299229999</v>
      </c>
      <c r="Q527" s="8">
        <f t="shared" si="126"/>
        <v>-8.9081584658341082E-6</v>
      </c>
      <c r="R527" s="5">
        <f>SUM($Q$54:Q527)*0.1+$O$8</f>
        <v>4.9772660131622688E-2</v>
      </c>
      <c r="S527" s="5">
        <f>SUM($R$235:R527)</f>
        <v>14.616064585628688</v>
      </c>
      <c r="T527">
        <f t="shared" si="127"/>
        <v>5.0129323572289899E-2</v>
      </c>
      <c r="U527">
        <f t="shared" si="128"/>
        <v>14.720382745112223</v>
      </c>
      <c r="X527" s="1"/>
    </row>
    <row r="528" spans="2:24" x14ac:dyDescent="0.25">
      <c r="B528">
        <f t="shared" si="113"/>
        <v>47.400000000000404</v>
      </c>
      <c r="C528">
        <f t="shared" si="114"/>
        <v>0</v>
      </c>
      <c r="D528">
        <f t="shared" si="115"/>
        <v>1693.4085944977662</v>
      </c>
      <c r="E528">
        <f t="shared" si="116"/>
        <v>-987.54519064168142</v>
      </c>
      <c r="F528">
        <f t="shared" si="117"/>
        <v>0</v>
      </c>
      <c r="G528">
        <f t="shared" si="118"/>
        <v>15405.70497400983</v>
      </c>
      <c r="H528">
        <f t="shared" si="119"/>
        <v>26417.174074164472</v>
      </c>
      <c r="I528">
        <f t="shared" si="120"/>
        <v>30581.086177749454</v>
      </c>
      <c r="J528" s="46">
        <f t="shared" si="121"/>
        <v>1960.3260370352721</v>
      </c>
      <c r="K528">
        <f t="shared" si="122"/>
        <v>38.937048242464492</v>
      </c>
      <c r="L528">
        <f t="shared" si="123"/>
        <v>6.2399115773181885E-2</v>
      </c>
      <c r="M528" s="46">
        <f t="shared" si="124"/>
        <v>38.93719824005003</v>
      </c>
      <c r="N528" s="8">
        <f t="shared" si="125"/>
        <v>-5.1618823124822386E-6</v>
      </c>
      <c r="O528" s="5">
        <f>SUM($N$54:N528)*0.1+$O$30</f>
        <v>-5.9697192537431672E-3</v>
      </c>
      <c r="P528" s="5">
        <f>SUM($O$235:O528)</f>
        <v>-1.755347949176743</v>
      </c>
      <c r="Q528" s="8">
        <f t="shared" si="126"/>
        <v>-8.8514186029943989E-6</v>
      </c>
      <c r="R528" s="5">
        <f>SUM($Q$54:Q528)*0.1+$O$8</f>
        <v>4.9771774989762388E-2</v>
      </c>
      <c r="S528" s="5">
        <f>SUM($R$235:R528)</f>
        <v>14.665836360618451</v>
      </c>
      <c r="T528">
        <f t="shared" si="127"/>
        <v>5.0128506197572344E-2</v>
      </c>
      <c r="U528">
        <f t="shared" si="128"/>
        <v>14.770511249754264</v>
      </c>
      <c r="X528" s="1"/>
    </row>
    <row r="529" spans="2:24" x14ac:dyDescent="0.25">
      <c r="B529">
        <f t="shared" si="113"/>
        <v>47.500000000000405</v>
      </c>
      <c r="C529">
        <f t="shared" si="114"/>
        <v>0</v>
      </c>
      <c r="D529">
        <f t="shared" si="115"/>
        <v>1693.4085944977662</v>
      </c>
      <c r="E529">
        <f t="shared" si="116"/>
        <v>-987.54519064168142</v>
      </c>
      <c r="F529">
        <f t="shared" si="117"/>
        <v>0</v>
      </c>
      <c r="G529">
        <f t="shared" si="118"/>
        <v>15306.95045494566</v>
      </c>
      <c r="H529">
        <f t="shared" si="119"/>
        <v>26247.833214714694</v>
      </c>
      <c r="I529">
        <f t="shared" si="120"/>
        <v>30385.053574045927</v>
      </c>
      <c r="J529" s="46">
        <f t="shared" si="121"/>
        <v>1960.3260370352721</v>
      </c>
      <c r="K529">
        <f t="shared" si="122"/>
        <v>38.68745177937177</v>
      </c>
      <c r="L529">
        <f t="shared" si="123"/>
        <v>6.2399115773181885E-2</v>
      </c>
      <c r="M529" s="46">
        <f t="shared" si="124"/>
        <v>38.6876027446799</v>
      </c>
      <c r="N529" s="8">
        <f t="shared" si="125"/>
        <v>-5.1287933232996586E-6</v>
      </c>
      <c r="O529" s="5">
        <f>SUM($N$54:N529)*0.1+$O$30</f>
        <v>-5.9702321330754975E-3</v>
      </c>
      <c r="P529" s="5">
        <f>SUM($O$235:O529)</f>
        <v>-1.7613181813098184</v>
      </c>
      <c r="Q529" s="8">
        <f t="shared" si="126"/>
        <v>-8.7946787401546896E-6</v>
      </c>
      <c r="R529" s="5">
        <f>SUM($Q$54:Q529)*0.1+$O$8</f>
        <v>4.9770895521888375E-2</v>
      </c>
      <c r="S529" s="5">
        <f>SUM($R$235:R529)</f>
        <v>14.715607256140339</v>
      </c>
      <c r="T529">
        <f t="shared" si="127"/>
        <v>5.0127694069980272E-2</v>
      </c>
      <c r="U529">
        <f t="shared" si="128"/>
        <v>14.820638942123336</v>
      </c>
      <c r="X529" s="1"/>
    </row>
    <row r="530" spans="2:24" x14ac:dyDescent="0.25">
      <c r="B530">
        <f t="shared" si="113"/>
        <v>47.600000000000406</v>
      </c>
      <c r="C530">
        <f t="shared" si="114"/>
        <v>0</v>
      </c>
      <c r="D530">
        <f t="shared" si="115"/>
        <v>1693.4085944977662</v>
      </c>
      <c r="E530">
        <f t="shared" si="116"/>
        <v>-987.54519064168142</v>
      </c>
      <c r="F530">
        <f t="shared" si="117"/>
        <v>0</v>
      </c>
      <c r="G530">
        <f t="shared" si="118"/>
        <v>15208.195935881489</v>
      </c>
      <c r="H530">
        <f t="shared" si="119"/>
        <v>26078.492355264916</v>
      </c>
      <c r="I530">
        <f t="shared" si="120"/>
        <v>30189.020970342397</v>
      </c>
      <c r="J530" s="46">
        <f t="shared" si="121"/>
        <v>1960.3260370352721</v>
      </c>
      <c r="K530">
        <f t="shared" si="122"/>
        <v>38.437855316279034</v>
      </c>
      <c r="L530">
        <f t="shared" si="123"/>
        <v>6.2399115773181885E-2</v>
      </c>
      <c r="M530" s="46">
        <f t="shared" si="124"/>
        <v>38.438007261877509</v>
      </c>
      <c r="N530" s="8">
        <f t="shared" si="125"/>
        <v>-5.0957043341170786E-6</v>
      </c>
      <c r="O530" s="5">
        <f>SUM($N$54:N530)*0.1+$O$30</f>
        <v>-5.970741703508909E-3</v>
      </c>
      <c r="P530" s="5">
        <f>SUM($O$235:O530)</f>
        <v>-1.7672889230133273</v>
      </c>
      <c r="Q530" s="8">
        <f t="shared" si="126"/>
        <v>-8.7379388773149803E-6</v>
      </c>
      <c r="R530" s="5">
        <f>SUM($Q$54:Q530)*0.1+$O$8</f>
        <v>4.9770021728000644E-2</v>
      </c>
      <c r="S530" s="5">
        <f>SUM($R$235:R530)</f>
        <v>14.765377277868341</v>
      </c>
      <c r="T530">
        <f t="shared" si="127"/>
        <v>5.0126887189368509E-2</v>
      </c>
      <c r="U530">
        <f t="shared" si="128"/>
        <v>14.870765827461486</v>
      </c>
      <c r="X530" s="1"/>
    </row>
    <row r="531" spans="2:24" x14ac:dyDescent="0.25">
      <c r="B531">
        <f t="shared" si="113"/>
        <v>47.700000000000408</v>
      </c>
      <c r="C531">
        <f t="shared" si="114"/>
        <v>0</v>
      </c>
      <c r="D531">
        <f t="shared" si="115"/>
        <v>1693.4085944977662</v>
      </c>
      <c r="E531">
        <f t="shared" si="116"/>
        <v>-987.54519064168142</v>
      </c>
      <c r="F531">
        <f t="shared" si="117"/>
        <v>0</v>
      </c>
      <c r="G531">
        <f t="shared" si="118"/>
        <v>15109.441416817321</v>
      </c>
      <c r="H531">
        <f t="shared" si="119"/>
        <v>25909.151495815138</v>
      </c>
      <c r="I531">
        <f t="shared" si="120"/>
        <v>29992.988366638867</v>
      </c>
      <c r="J531" s="46">
        <f t="shared" si="121"/>
        <v>1960.3260370352721</v>
      </c>
      <c r="K531">
        <f t="shared" si="122"/>
        <v>38.188258853186305</v>
      </c>
      <c r="L531">
        <f t="shared" si="123"/>
        <v>6.2399115773181885E-2</v>
      </c>
      <c r="M531" s="46">
        <f t="shared" si="124"/>
        <v>38.188411791889301</v>
      </c>
      <c r="N531" s="8">
        <f t="shared" si="125"/>
        <v>-5.0626153449344995E-6</v>
      </c>
      <c r="O531" s="5">
        <f>SUM($N$54:N531)*0.1+$O$30</f>
        <v>-5.9712479650434027E-3</v>
      </c>
      <c r="P531" s="5">
        <f>SUM($O$235:O531)</f>
        <v>-1.7732601709783706</v>
      </c>
      <c r="Q531" s="8">
        <f t="shared" si="126"/>
        <v>-8.6811990144752694E-6</v>
      </c>
      <c r="R531" s="5">
        <f>SUM($Q$54:Q531)*0.1+$O$8</f>
        <v>4.9769153608099199E-2</v>
      </c>
      <c r="S531" s="5">
        <f>SUM($R$235:R531)</f>
        <v>14.815146431476441</v>
      </c>
      <c r="T531">
        <f t="shared" si="127"/>
        <v>5.0126085555592795E-2</v>
      </c>
      <c r="U531">
        <f t="shared" si="128"/>
        <v>14.920891911010795</v>
      </c>
      <c r="X531" s="1"/>
    </row>
    <row r="532" spans="2:24" x14ac:dyDescent="0.25">
      <c r="B532">
        <f t="shared" si="113"/>
        <v>47.800000000000409</v>
      </c>
      <c r="C532">
        <f t="shared" si="114"/>
        <v>0</v>
      </c>
      <c r="D532">
        <f t="shared" si="115"/>
        <v>1693.4085944977662</v>
      </c>
      <c r="E532">
        <f t="shared" si="116"/>
        <v>-987.54519064168142</v>
      </c>
      <c r="F532">
        <f t="shared" si="117"/>
        <v>0</v>
      </c>
      <c r="G532">
        <f t="shared" si="118"/>
        <v>15010.686897753152</v>
      </c>
      <c r="H532">
        <f t="shared" si="119"/>
        <v>25739.810636365357</v>
      </c>
      <c r="I532">
        <f t="shared" si="120"/>
        <v>29796.955762935337</v>
      </c>
      <c r="J532" s="46">
        <f t="shared" si="121"/>
        <v>1960.3260370352721</v>
      </c>
      <c r="K532">
        <f t="shared" si="122"/>
        <v>37.938662390093576</v>
      </c>
      <c r="L532">
        <f t="shared" si="123"/>
        <v>6.2399115773181885E-2</v>
      </c>
      <c r="M532" s="46">
        <f t="shared" si="124"/>
        <v>37.93881633496818</v>
      </c>
      <c r="N532" s="8">
        <f t="shared" si="125"/>
        <v>-5.0295263557519195E-6</v>
      </c>
      <c r="O532" s="5">
        <f>SUM($N$54:N532)*0.1+$O$30</f>
        <v>-5.9717509176789776E-3</v>
      </c>
      <c r="P532" s="5">
        <f>SUM($O$235:O532)</f>
        <v>-1.7792319218960495</v>
      </c>
      <c r="Q532" s="8">
        <f t="shared" si="126"/>
        <v>-8.6244591516355584E-6</v>
      </c>
      <c r="R532" s="5">
        <f>SUM($Q$54:Q532)*0.1+$O$8</f>
        <v>4.9768291162184036E-2</v>
      </c>
      <c r="S532" s="5">
        <f>SUM($R$235:R532)</f>
        <v>14.864914722638625</v>
      </c>
      <c r="T532">
        <f t="shared" si="127"/>
        <v>5.01252891685098E-2</v>
      </c>
      <c r="U532">
        <f t="shared" si="128"/>
        <v>14.971017198013383</v>
      </c>
      <c r="X532" s="1"/>
    </row>
    <row r="533" spans="2:24" x14ac:dyDescent="0.25">
      <c r="B533">
        <f t="shared" si="113"/>
        <v>47.900000000000411</v>
      </c>
      <c r="C533">
        <f t="shared" si="114"/>
        <v>0</v>
      </c>
      <c r="D533">
        <f t="shared" si="115"/>
        <v>1693.4085944977662</v>
      </c>
      <c r="E533">
        <f t="shared" si="116"/>
        <v>-987.54519064168142</v>
      </c>
      <c r="F533">
        <f t="shared" si="117"/>
        <v>0</v>
      </c>
      <c r="G533">
        <f t="shared" si="118"/>
        <v>14911.93237868898</v>
      </c>
      <c r="H533">
        <f t="shared" si="119"/>
        <v>25570.469776915575</v>
      </c>
      <c r="I533">
        <f t="shared" si="120"/>
        <v>29600.923159231803</v>
      </c>
      <c r="J533" s="46">
        <f t="shared" si="121"/>
        <v>1960.3260370352721</v>
      </c>
      <c r="K533">
        <f t="shared" si="122"/>
        <v>37.68906592700084</v>
      </c>
      <c r="L533">
        <f t="shared" si="123"/>
        <v>6.2399115773181885E-2</v>
      </c>
      <c r="M533" s="46">
        <f t="shared" si="124"/>
        <v>37.689220891373751</v>
      </c>
      <c r="N533" s="8">
        <f t="shared" si="125"/>
        <v>-4.9964373665693386E-6</v>
      </c>
      <c r="O533" s="5">
        <f>SUM($N$54:N533)*0.1+$O$30</f>
        <v>-5.9722505614156346E-3</v>
      </c>
      <c r="P533" s="5">
        <f>SUM($O$235:O533)</f>
        <v>-1.7852041724574652</v>
      </c>
      <c r="Q533" s="8">
        <f t="shared" si="126"/>
        <v>-8.5677192887958491E-6</v>
      </c>
      <c r="R533" s="5">
        <f>SUM($Q$54:Q533)*0.1+$O$8</f>
        <v>4.9767434390255154E-2</v>
      </c>
      <c r="S533" s="5">
        <f>SUM($R$235:R533)</f>
        <v>14.91468215702888</v>
      </c>
      <c r="T533">
        <f t="shared" si="127"/>
        <v>5.0124498027977103E-2</v>
      </c>
      <c r="U533">
        <f t="shared" si="128"/>
        <v>15.021141693711407</v>
      </c>
      <c r="X533" s="1"/>
    </row>
    <row r="534" spans="2:24" x14ac:dyDescent="0.25">
      <c r="B534">
        <f t="shared" si="113"/>
        <v>48.000000000000412</v>
      </c>
      <c r="C534">
        <f t="shared" si="114"/>
        <v>0</v>
      </c>
      <c r="D534">
        <f t="shared" si="115"/>
        <v>1693.4085944977662</v>
      </c>
      <c r="E534">
        <f t="shared" si="116"/>
        <v>-987.54519064168142</v>
      </c>
      <c r="F534">
        <f t="shared" si="117"/>
        <v>0</v>
      </c>
      <c r="G534">
        <f t="shared" si="118"/>
        <v>14813.177859624813</v>
      </c>
      <c r="H534">
        <f t="shared" si="119"/>
        <v>25401.128917465798</v>
      </c>
      <c r="I534">
        <f t="shared" si="120"/>
        <v>29404.890555528276</v>
      </c>
      <c r="J534" s="46">
        <f t="shared" si="121"/>
        <v>1960.3260370352721</v>
      </c>
      <c r="K534">
        <f t="shared" si="122"/>
        <v>37.439469463908111</v>
      </c>
      <c r="L534">
        <f t="shared" si="123"/>
        <v>6.2399115773181885E-2</v>
      </c>
      <c r="M534" s="46">
        <f t="shared" si="124"/>
        <v>37.43962546137255</v>
      </c>
      <c r="N534" s="8">
        <f t="shared" si="125"/>
        <v>-4.9633483773867604E-6</v>
      </c>
      <c r="O534" s="5">
        <f>SUM($N$54:N534)*0.1+$O$30</f>
        <v>-5.9727468962533729E-3</v>
      </c>
      <c r="P534" s="5">
        <f>SUM($O$235:O534)</f>
        <v>-1.7911769193537186</v>
      </c>
      <c r="Q534" s="8">
        <f t="shared" si="126"/>
        <v>-8.5109794259561381E-6</v>
      </c>
      <c r="R534" s="5">
        <f>SUM($Q$54:Q534)*0.1+$O$8</f>
        <v>4.9766583292312559E-2</v>
      </c>
      <c r="S534" s="5">
        <f>SUM($R$235:R534)</f>
        <v>14.964448740321192</v>
      </c>
      <c r="T534">
        <f t="shared" si="127"/>
        <v>5.0123712133853249E-2</v>
      </c>
      <c r="U534">
        <f t="shared" si="128"/>
        <v>15.071265403347059</v>
      </c>
      <c r="X534" s="1"/>
    </row>
    <row r="535" spans="2:24" x14ac:dyDescent="0.25">
      <c r="B535">
        <f t="shared" si="113"/>
        <v>48.100000000000414</v>
      </c>
      <c r="C535">
        <f t="shared" si="114"/>
        <v>0</v>
      </c>
      <c r="D535">
        <f t="shared" si="115"/>
        <v>1693.4085944977662</v>
      </c>
      <c r="E535">
        <f t="shared" si="116"/>
        <v>-987.54519064168142</v>
      </c>
      <c r="F535">
        <f t="shared" si="117"/>
        <v>0</v>
      </c>
      <c r="G535">
        <f t="shared" si="118"/>
        <v>14714.423340560643</v>
      </c>
      <c r="H535">
        <f t="shared" si="119"/>
        <v>25231.78805801602</v>
      </c>
      <c r="I535">
        <f t="shared" si="120"/>
        <v>29208.857951824746</v>
      </c>
      <c r="J535" s="46">
        <f t="shared" si="121"/>
        <v>1960.3260370352721</v>
      </c>
      <c r="K535">
        <f t="shared" si="122"/>
        <v>37.189873000815382</v>
      </c>
      <c r="L535">
        <f t="shared" si="123"/>
        <v>6.2399115773181885E-2</v>
      </c>
      <c r="M535" s="46">
        <f t="shared" si="124"/>
        <v>37.19003004523826</v>
      </c>
      <c r="N535" s="8">
        <f t="shared" si="125"/>
        <v>-4.9302593882041804E-6</v>
      </c>
      <c r="O535" s="5">
        <f>SUM($N$54:N535)*0.1+$O$30</f>
        <v>-5.9732399221921941E-3</v>
      </c>
      <c r="P535" s="5">
        <f>SUM($O$235:O535)</f>
        <v>-1.7971501592759107</v>
      </c>
      <c r="Q535" s="8">
        <f t="shared" si="126"/>
        <v>-8.4542395631164288E-6</v>
      </c>
      <c r="R535" s="5">
        <f>SUM($Q$54:Q535)*0.1+$O$8</f>
        <v>4.9765737868356245E-2</v>
      </c>
      <c r="S535" s="5">
        <f>SUM($R$235:R535)</f>
        <v>15.014214478189547</v>
      </c>
      <c r="T535">
        <f t="shared" si="127"/>
        <v>5.0122931485997682E-2</v>
      </c>
      <c r="U535">
        <f t="shared" si="128"/>
        <v>15.121388332162562</v>
      </c>
      <c r="X535" s="1"/>
    </row>
    <row r="536" spans="2:24" x14ac:dyDescent="0.25">
      <c r="B536">
        <f t="shared" si="113"/>
        <v>48.200000000000415</v>
      </c>
      <c r="C536">
        <f t="shared" si="114"/>
        <v>0</v>
      </c>
      <c r="D536">
        <f t="shared" si="115"/>
        <v>1693.4085944977662</v>
      </c>
      <c r="E536">
        <f t="shared" si="116"/>
        <v>-987.54519064168142</v>
      </c>
      <c r="F536">
        <f t="shared" si="117"/>
        <v>0</v>
      </c>
      <c r="G536">
        <f t="shared" si="118"/>
        <v>14615.668821496474</v>
      </c>
      <c r="H536">
        <f t="shared" si="119"/>
        <v>25062.447198566239</v>
      </c>
      <c r="I536">
        <f t="shared" si="120"/>
        <v>29012.825348121216</v>
      </c>
      <c r="J536" s="46">
        <f t="shared" si="121"/>
        <v>1960.3260370352721</v>
      </c>
      <c r="K536">
        <f t="shared" si="122"/>
        <v>36.940276537722646</v>
      </c>
      <c r="L536">
        <f t="shared" si="123"/>
        <v>6.2399115773181885E-2</v>
      </c>
      <c r="M536" s="46">
        <f t="shared" si="124"/>
        <v>36.940434643251969</v>
      </c>
      <c r="N536" s="8">
        <f t="shared" si="125"/>
        <v>-4.8971703990216004E-6</v>
      </c>
      <c r="O536" s="5">
        <f>SUM($N$54:N536)*0.1+$O$30</f>
        <v>-5.9737296392320957E-3</v>
      </c>
      <c r="P536" s="5">
        <f>SUM($O$235:O536)</f>
        <v>-1.8031238889151429</v>
      </c>
      <c r="Q536" s="8">
        <f t="shared" si="126"/>
        <v>-8.3974997002767179E-6</v>
      </c>
      <c r="R536" s="5">
        <f>SUM($Q$54:Q536)*0.1+$O$8</f>
        <v>4.9764898118386219E-2</v>
      </c>
      <c r="S536" s="5">
        <f>SUM($R$235:R536)</f>
        <v>15.063979376307934</v>
      </c>
      <c r="T536">
        <f t="shared" si="127"/>
        <v>5.0122156084270758E-2</v>
      </c>
      <c r="U536">
        <f t="shared" si="128"/>
        <v>15.171510485400168</v>
      </c>
      <c r="X536" s="1"/>
    </row>
    <row r="537" spans="2:24" x14ac:dyDescent="0.25">
      <c r="B537">
        <f t="shared" si="113"/>
        <v>48.300000000000416</v>
      </c>
      <c r="C537">
        <f t="shared" si="114"/>
        <v>0</v>
      </c>
      <c r="D537">
        <f t="shared" si="115"/>
        <v>1693.4085944977662</v>
      </c>
      <c r="E537">
        <f t="shared" si="116"/>
        <v>-987.54519064168142</v>
      </c>
      <c r="F537">
        <f t="shared" si="117"/>
        <v>0</v>
      </c>
      <c r="G537">
        <f t="shared" si="118"/>
        <v>14516.914302432302</v>
      </c>
      <c r="H537">
        <f t="shared" si="119"/>
        <v>24893.106339116464</v>
      </c>
      <c r="I537">
        <f t="shared" si="120"/>
        <v>28816.792744417686</v>
      </c>
      <c r="J537" s="46">
        <f t="shared" si="121"/>
        <v>1960.3260370352721</v>
      </c>
      <c r="K537">
        <f t="shared" si="122"/>
        <v>36.690680074629917</v>
      </c>
      <c r="L537">
        <f t="shared" si="123"/>
        <v>6.2399115773181885E-2</v>
      </c>
      <c r="M537" s="46">
        <f t="shared" si="124"/>
        <v>36.690839255702407</v>
      </c>
      <c r="N537" s="8">
        <f t="shared" si="125"/>
        <v>-4.8640814098390204E-6</v>
      </c>
      <c r="O537" s="5">
        <f>SUM($N$54:N537)*0.1+$O$30</f>
        <v>-5.9742160473730795E-3</v>
      </c>
      <c r="P537" s="5">
        <f>SUM($O$235:O537)</f>
        <v>-1.8090981049625159</v>
      </c>
      <c r="Q537" s="8">
        <f t="shared" si="126"/>
        <v>-8.3407598374370103E-6</v>
      </c>
      <c r="R537" s="5">
        <f>SUM($Q$54:Q537)*0.1+$O$8</f>
        <v>4.9764064042402474E-2</v>
      </c>
      <c r="S537" s="5">
        <f>SUM($R$235:R537)</f>
        <v>15.113743440350337</v>
      </c>
      <c r="T537">
        <f t="shared" si="127"/>
        <v>5.0121385928533789E-2</v>
      </c>
      <c r="U537">
        <f t="shared" si="128"/>
        <v>15.221631868302158</v>
      </c>
      <c r="X537" s="1"/>
    </row>
    <row r="538" spans="2:24" x14ac:dyDescent="0.25">
      <c r="B538">
        <f t="shared" si="113"/>
        <v>48.400000000000418</v>
      </c>
      <c r="C538">
        <f t="shared" si="114"/>
        <v>0</v>
      </c>
      <c r="D538">
        <f t="shared" si="115"/>
        <v>1693.4085944977662</v>
      </c>
      <c r="E538">
        <f t="shared" si="116"/>
        <v>-987.54519064168142</v>
      </c>
      <c r="F538">
        <f t="shared" si="117"/>
        <v>0</v>
      </c>
      <c r="G538">
        <f t="shared" si="118"/>
        <v>14418.159783368134</v>
      </c>
      <c r="H538">
        <f t="shared" si="119"/>
        <v>24723.765479666683</v>
      </c>
      <c r="I538">
        <f t="shared" si="120"/>
        <v>28620.760140714156</v>
      </c>
      <c r="J538" s="46">
        <f t="shared" si="121"/>
        <v>1960.3260370352721</v>
      </c>
      <c r="K538">
        <f t="shared" si="122"/>
        <v>36.441083611537188</v>
      </c>
      <c r="L538">
        <f t="shared" si="123"/>
        <v>6.2399115773181885E-2</v>
      </c>
      <c r="M538" s="46">
        <f t="shared" si="124"/>
        <v>36.441243882886212</v>
      </c>
      <c r="N538" s="8">
        <f t="shared" si="125"/>
        <v>-4.8309924206564404E-6</v>
      </c>
      <c r="O538" s="5">
        <f>SUM($N$54:N538)*0.1+$O$30</f>
        <v>-5.9746991466151454E-3</v>
      </c>
      <c r="P538" s="5">
        <f>SUM($O$235:O538)</f>
        <v>-1.8150728041091311</v>
      </c>
      <c r="Q538" s="8">
        <f t="shared" si="126"/>
        <v>-8.2840199745972993E-6</v>
      </c>
      <c r="R538" s="5">
        <f>SUM($Q$54:Q538)*0.1+$O$8</f>
        <v>4.9763235640405017E-2</v>
      </c>
      <c r="S538" s="5">
        <f>SUM($R$235:R538)</f>
        <v>15.163506675990742</v>
      </c>
      <c r="T538">
        <f t="shared" si="127"/>
        <v>5.0120621018648996E-2</v>
      </c>
      <c r="U538">
        <f t="shared" si="128"/>
        <v>15.271752486110833</v>
      </c>
      <c r="X538" s="1"/>
    </row>
    <row r="539" spans="2:24" x14ac:dyDescent="0.25">
      <c r="B539">
        <f t="shared" si="113"/>
        <v>48.500000000000419</v>
      </c>
      <c r="C539">
        <f t="shared" si="114"/>
        <v>0</v>
      </c>
      <c r="D539">
        <f t="shared" si="115"/>
        <v>1693.4085944977662</v>
      </c>
      <c r="E539">
        <f t="shared" si="116"/>
        <v>-987.54519064168142</v>
      </c>
      <c r="F539">
        <f t="shared" si="117"/>
        <v>0</v>
      </c>
      <c r="G539">
        <f t="shared" si="118"/>
        <v>14319.405264303965</v>
      </c>
      <c r="H539">
        <f t="shared" si="119"/>
        <v>24554.424620216905</v>
      </c>
      <c r="I539">
        <f t="shared" si="120"/>
        <v>28424.727537010629</v>
      </c>
      <c r="J539" s="46">
        <f t="shared" si="121"/>
        <v>1960.3260370352721</v>
      </c>
      <c r="K539">
        <f t="shared" si="122"/>
        <v>36.191487148444459</v>
      </c>
      <c r="L539">
        <f t="shared" si="123"/>
        <v>6.2399115773181885E-2</v>
      </c>
      <c r="M539" s="46">
        <f t="shared" si="124"/>
        <v>36.191648525108221</v>
      </c>
      <c r="N539" s="8">
        <f t="shared" si="125"/>
        <v>-4.7979034314738613E-6</v>
      </c>
      <c r="O539" s="5">
        <f>SUM($N$54:N539)*0.1+$O$30</f>
        <v>-5.9751789369582925E-3</v>
      </c>
      <c r="P539" s="5">
        <f>SUM($O$235:O539)</f>
        <v>-1.8210479830460893</v>
      </c>
      <c r="Q539" s="8">
        <f t="shared" si="126"/>
        <v>-8.22728011175759E-6</v>
      </c>
      <c r="R539" s="5">
        <f>SUM($Q$54:Q539)*0.1+$O$8</f>
        <v>4.976241291239384E-2</v>
      </c>
      <c r="S539" s="5">
        <f>SUM($R$235:R539)</f>
        <v>15.213269088903136</v>
      </c>
      <c r="T539">
        <f t="shared" si="127"/>
        <v>5.0119861354479538E-2</v>
      </c>
      <c r="U539">
        <f t="shared" si="128"/>
        <v>15.321872344068524</v>
      </c>
      <c r="X539" s="1"/>
    </row>
    <row r="540" spans="2:24" x14ac:dyDescent="0.25">
      <c r="B540">
        <f t="shared" si="113"/>
        <v>48.600000000000421</v>
      </c>
      <c r="C540">
        <f t="shared" si="114"/>
        <v>0</v>
      </c>
      <c r="D540">
        <f t="shared" si="115"/>
        <v>1693.4085944977662</v>
      </c>
      <c r="E540">
        <f t="shared" si="116"/>
        <v>-987.54519064168142</v>
      </c>
      <c r="F540">
        <f t="shared" si="117"/>
        <v>0</v>
      </c>
      <c r="G540">
        <f t="shared" si="118"/>
        <v>14220.650745239796</v>
      </c>
      <c r="H540">
        <f t="shared" si="119"/>
        <v>24385.083760767124</v>
      </c>
      <c r="I540">
        <f t="shared" si="120"/>
        <v>28228.694933307095</v>
      </c>
      <c r="J540" s="46">
        <f t="shared" si="121"/>
        <v>1960.3260370352721</v>
      </c>
      <c r="K540">
        <f t="shared" si="122"/>
        <v>35.941890685351723</v>
      </c>
      <c r="L540">
        <f t="shared" si="123"/>
        <v>6.2399115773181885E-2</v>
      </c>
      <c r="M540" s="46">
        <f t="shared" si="124"/>
        <v>35.942053182681711</v>
      </c>
      <c r="N540" s="8">
        <f t="shared" si="125"/>
        <v>-4.7648144422912813E-6</v>
      </c>
      <c r="O540" s="5">
        <f>SUM($N$54:N540)*0.1+$O$30</f>
        <v>-5.9756554184025217E-3</v>
      </c>
      <c r="P540" s="5">
        <f>SUM($O$235:O540)</f>
        <v>-1.8270236384644918</v>
      </c>
      <c r="Q540" s="8">
        <f t="shared" si="126"/>
        <v>-8.170540248917879E-6</v>
      </c>
      <c r="R540" s="5">
        <f>SUM($Q$54:Q540)*0.1+$O$8</f>
        <v>4.9761595858368951E-2</v>
      </c>
      <c r="S540" s="5">
        <f>SUM($R$235:R540)</f>
        <v>15.263030684761505</v>
      </c>
      <c r="T540">
        <f t="shared" si="127"/>
        <v>5.0119106935889481E-2</v>
      </c>
      <c r="U540">
        <f t="shared" si="128"/>
        <v>15.371991447417582</v>
      </c>
      <c r="X540" s="1"/>
    </row>
    <row r="541" spans="2:24" x14ac:dyDescent="0.25">
      <c r="B541">
        <f t="shared" si="113"/>
        <v>48.700000000000422</v>
      </c>
      <c r="C541">
        <f t="shared" si="114"/>
        <v>0</v>
      </c>
      <c r="D541">
        <f t="shared" si="115"/>
        <v>1693.4085944977662</v>
      </c>
      <c r="E541">
        <f t="shared" si="116"/>
        <v>-987.54519064168142</v>
      </c>
      <c r="F541">
        <f t="shared" si="117"/>
        <v>0</v>
      </c>
      <c r="G541">
        <f t="shared" si="118"/>
        <v>14121.896226175624</v>
      </c>
      <c r="H541">
        <f t="shared" si="119"/>
        <v>24215.742901317339</v>
      </c>
      <c r="I541">
        <f t="shared" si="120"/>
        <v>28032.662329603558</v>
      </c>
      <c r="J541" s="46">
        <f t="shared" si="121"/>
        <v>1960.3260370352721</v>
      </c>
      <c r="K541">
        <f t="shared" si="122"/>
        <v>35.69229422225898</v>
      </c>
      <c r="L541">
        <f t="shared" si="123"/>
        <v>6.2399115773181885E-2</v>
      </c>
      <c r="M541" s="46">
        <f t="shared" si="124"/>
        <v>35.692457855928744</v>
      </c>
      <c r="N541" s="8">
        <f t="shared" si="125"/>
        <v>-4.7317254531087013E-6</v>
      </c>
      <c r="O541" s="5">
        <f>SUM($N$54:N541)*0.1+$O$30</f>
        <v>-5.976128590947833E-3</v>
      </c>
      <c r="P541" s="5">
        <f>SUM($O$235:O541)</f>
        <v>-1.8329997670554397</v>
      </c>
      <c r="Q541" s="8">
        <f t="shared" si="126"/>
        <v>-8.1138003860781681E-6</v>
      </c>
      <c r="R541" s="5">
        <f>SUM($Q$54:Q541)*0.1+$O$8</f>
        <v>4.9760784478330343E-2</v>
      </c>
      <c r="S541" s="5">
        <f>SUM($R$235:R541)</f>
        <v>15.312791469239835</v>
      </c>
      <c r="T541">
        <f t="shared" si="127"/>
        <v>5.0118357762743843E-2</v>
      </c>
      <c r="U541">
        <f t="shared" si="128"/>
        <v>15.422109801400376</v>
      </c>
      <c r="X541" s="1"/>
    </row>
    <row r="542" spans="2:24" x14ac:dyDescent="0.25">
      <c r="B542">
        <f t="shared" si="113"/>
        <v>48.800000000000423</v>
      </c>
      <c r="C542">
        <f t="shared" si="114"/>
        <v>0</v>
      </c>
      <c r="D542">
        <f t="shared" si="115"/>
        <v>1693.4085944977662</v>
      </c>
      <c r="E542">
        <f t="shared" si="116"/>
        <v>-987.54519064168142</v>
      </c>
      <c r="F542">
        <f t="shared" si="117"/>
        <v>0</v>
      </c>
      <c r="G542">
        <f t="shared" si="118"/>
        <v>14023.141707111456</v>
      </c>
      <c r="H542">
        <f t="shared" si="119"/>
        <v>24046.402041867565</v>
      </c>
      <c r="I542">
        <f t="shared" si="120"/>
        <v>27836.629725900035</v>
      </c>
      <c r="J542" s="46">
        <f t="shared" si="121"/>
        <v>1960.3260370352721</v>
      </c>
      <c r="K542">
        <f t="shared" si="122"/>
        <v>35.442697759166258</v>
      </c>
      <c r="L542">
        <f t="shared" si="123"/>
        <v>6.2399115773181885E-2</v>
      </c>
      <c r="M542" s="46">
        <f t="shared" si="124"/>
        <v>35.442862545180468</v>
      </c>
      <c r="N542" s="8">
        <f t="shared" si="125"/>
        <v>-4.6986364639261213E-6</v>
      </c>
      <c r="O542" s="5">
        <f>SUM($N$54:N542)*0.1+$O$30</f>
        <v>-5.9765984545942256E-3</v>
      </c>
      <c r="P542" s="5">
        <f>SUM($O$235:O542)</f>
        <v>-1.838976365510034</v>
      </c>
      <c r="Q542" s="8">
        <f t="shared" si="126"/>
        <v>-8.0570605232384588E-6</v>
      </c>
      <c r="R542" s="5">
        <f>SUM($Q$54:Q542)*0.1+$O$8</f>
        <v>4.9759978772278016E-2</v>
      </c>
      <c r="S542" s="5">
        <f>SUM($R$235:R542)</f>
        <v>15.362551448012113</v>
      </c>
      <c r="T542">
        <f t="shared" si="127"/>
        <v>5.0117613834908543E-2</v>
      </c>
      <c r="U542">
        <f t="shared" si="128"/>
        <v>15.472227411259297</v>
      </c>
      <c r="X542" s="1"/>
    </row>
    <row r="543" spans="2:24" x14ac:dyDescent="0.25">
      <c r="B543">
        <f t="shared" si="113"/>
        <v>48.900000000000425</v>
      </c>
      <c r="C543">
        <f t="shared" si="114"/>
        <v>0</v>
      </c>
      <c r="D543">
        <f t="shared" si="115"/>
        <v>1693.4085944977662</v>
      </c>
      <c r="E543">
        <f t="shared" si="116"/>
        <v>-987.54519064168142</v>
      </c>
      <c r="F543">
        <f t="shared" si="117"/>
        <v>0</v>
      </c>
      <c r="G543">
        <f t="shared" si="118"/>
        <v>13924.387188047287</v>
      </c>
      <c r="H543">
        <f t="shared" si="119"/>
        <v>23877.061182417783</v>
      </c>
      <c r="I543">
        <f t="shared" si="120"/>
        <v>27640.597122196505</v>
      </c>
      <c r="J543" s="46">
        <f t="shared" si="121"/>
        <v>1960.3260370352721</v>
      </c>
      <c r="K543">
        <f t="shared" si="122"/>
        <v>35.193101296073529</v>
      </c>
      <c r="L543">
        <f t="shared" si="123"/>
        <v>6.2399115773181885E-2</v>
      </c>
      <c r="M543" s="46">
        <f t="shared" si="124"/>
        <v>35.193267250777382</v>
      </c>
      <c r="N543" s="8">
        <f t="shared" si="125"/>
        <v>-4.6655474747435421E-6</v>
      </c>
      <c r="O543" s="5">
        <f>SUM($N$54:N543)*0.1+$O$30</f>
        <v>-5.9770650093416994E-3</v>
      </c>
      <c r="P543" s="5">
        <f>SUM($O$235:O543)</f>
        <v>-1.8449534305193758</v>
      </c>
      <c r="Q543" s="8">
        <f t="shared" si="126"/>
        <v>-8.0003206603987478E-6</v>
      </c>
      <c r="R543" s="5">
        <f>SUM($Q$54:Q543)*0.1+$O$8</f>
        <v>4.9759178740211976E-2</v>
      </c>
      <c r="S543" s="5">
        <f>SUM($R$235:R543)</f>
        <v>15.412310626752324</v>
      </c>
      <c r="T543">
        <f t="shared" si="127"/>
        <v>5.0116875152250474E-2</v>
      </c>
      <c r="U543">
        <f t="shared" si="128"/>
        <v>15.522344282236746</v>
      </c>
      <c r="X543" s="1"/>
    </row>
    <row r="544" spans="2:24" x14ac:dyDescent="0.25">
      <c r="B544">
        <f t="shared" si="113"/>
        <v>49.000000000000426</v>
      </c>
      <c r="C544">
        <f t="shared" si="114"/>
        <v>0</v>
      </c>
      <c r="D544">
        <f t="shared" si="115"/>
        <v>1693.4085944977662</v>
      </c>
      <c r="E544">
        <f t="shared" si="116"/>
        <v>-987.54519064168142</v>
      </c>
      <c r="F544">
        <f t="shared" si="117"/>
        <v>0</v>
      </c>
      <c r="G544">
        <f t="shared" si="118"/>
        <v>13825.632668983115</v>
      </c>
      <c r="H544">
        <f t="shared" si="119"/>
        <v>23707.720322968009</v>
      </c>
      <c r="I544">
        <f t="shared" si="120"/>
        <v>27444.564518492974</v>
      </c>
      <c r="J544" s="46">
        <f t="shared" si="121"/>
        <v>1960.3260370352721</v>
      </c>
      <c r="K544">
        <f t="shared" si="122"/>
        <v>34.9435048329808</v>
      </c>
      <c r="L544">
        <f t="shared" si="123"/>
        <v>6.2399115773181885E-2</v>
      </c>
      <c r="M544" s="46">
        <f t="shared" si="124"/>
        <v>34.943671973069748</v>
      </c>
      <c r="N544" s="8">
        <f t="shared" si="125"/>
        <v>-4.6324584855609613E-6</v>
      </c>
      <c r="O544" s="5">
        <f>SUM($N$54:N544)*0.1+$O$30</f>
        <v>-5.9775282551902563E-3</v>
      </c>
      <c r="P544" s="5">
        <f>SUM($O$235:O544)</f>
        <v>-1.8509309587745659</v>
      </c>
      <c r="Q544" s="8">
        <f t="shared" si="126"/>
        <v>-7.9435807975590402E-6</v>
      </c>
      <c r="R544" s="5">
        <f>SUM($Q$54:Q544)*0.1+$O$8</f>
        <v>4.9758384382132217E-2</v>
      </c>
      <c r="S544" s="5">
        <f>SUM($R$235:R544)</f>
        <v>15.462069011134457</v>
      </c>
      <c r="T544">
        <f t="shared" si="127"/>
        <v>5.011614171463738E-2</v>
      </c>
      <c r="U544">
        <f t="shared" si="128"/>
        <v>15.572460419575149</v>
      </c>
      <c r="X544" s="1"/>
    </row>
    <row r="545" spans="2:24" x14ac:dyDescent="0.25">
      <c r="B545">
        <f t="shared" si="113"/>
        <v>49.100000000000428</v>
      </c>
      <c r="C545">
        <f t="shared" si="114"/>
        <v>0</v>
      </c>
      <c r="D545">
        <f t="shared" si="115"/>
        <v>1693.4085944977662</v>
      </c>
      <c r="E545">
        <f t="shared" si="116"/>
        <v>-987.54519064168142</v>
      </c>
      <c r="F545">
        <f t="shared" si="117"/>
        <v>0</v>
      </c>
      <c r="G545">
        <f t="shared" si="118"/>
        <v>13726.878149918946</v>
      </c>
      <c r="H545">
        <f t="shared" si="119"/>
        <v>23538.379463518235</v>
      </c>
      <c r="I545">
        <f t="shared" si="120"/>
        <v>27248.531914789448</v>
      </c>
      <c r="J545" s="46">
        <f t="shared" si="121"/>
        <v>1960.3260370352721</v>
      </c>
      <c r="K545">
        <f t="shared" si="122"/>
        <v>34.693908369888071</v>
      </c>
      <c r="L545">
        <f t="shared" si="123"/>
        <v>6.2399115773181885E-2</v>
      </c>
      <c r="M545" s="46">
        <f t="shared" si="124"/>
        <v>34.694076712417889</v>
      </c>
      <c r="N545" s="8">
        <f t="shared" si="125"/>
        <v>-4.5993694963783822E-6</v>
      </c>
      <c r="O545" s="5">
        <f>SUM($N$54:N545)*0.1+$O$30</f>
        <v>-5.9779881921398935E-3</v>
      </c>
      <c r="P545" s="5">
        <f>SUM($O$235:O545)</f>
        <v>-1.8569089469667057</v>
      </c>
      <c r="Q545" s="8">
        <f t="shared" si="126"/>
        <v>-7.8868409347193309E-6</v>
      </c>
      <c r="R545" s="5">
        <f>SUM($Q$54:Q545)*0.1+$O$8</f>
        <v>4.9757595698038747E-2</v>
      </c>
      <c r="S545" s="5">
        <f>SUM($R$235:R545)</f>
        <v>15.511826606832495</v>
      </c>
      <c r="T545">
        <f t="shared" si="127"/>
        <v>5.0115413521938018E-2</v>
      </c>
      <c r="U545">
        <f t="shared" si="128"/>
        <v>15.622575828516931</v>
      </c>
      <c r="X545" s="1"/>
    </row>
    <row r="546" spans="2:24" x14ac:dyDescent="0.25">
      <c r="B546">
        <f t="shared" si="113"/>
        <v>49.200000000000429</v>
      </c>
      <c r="C546">
        <f t="shared" si="114"/>
        <v>0</v>
      </c>
      <c r="D546">
        <f t="shared" si="115"/>
        <v>1693.4085944977662</v>
      </c>
      <c r="E546">
        <f t="shared" si="116"/>
        <v>-987.54519064168142</v>
      </c>
      <c r="F546">
        <f t="shared" si="117"/>
        <v>0</v>
      </c>
      <c r="G546">
        <f t="shared" si="118"/>
        <v>13628.123630854778</v>
      </c>
      <c r="H546">
        <f t="shared" si="119"/>
        <v>23369.038604068453</v>
      </c>
      <c r="I546">
        <f t="shared" si="120"/>
        <v>27052.499311085918</v>
      </c>
      <c r="J546" s="46">
        <f t="shared" si="121"/>
        <v>1960.3260370352721</v>
      </c>
      <c r="K546">
        <f t="shared" si="122"/>
        <v>34.444311906795342</v>
      </c>
      <c r="L546">
        <f t="shared" si="123"/>
        <v>6.2399115773181885E-2</v>
      </c>
      <c r="M546" s="46">
        <f t="shared" si="124"/>
        <v>34.444481469192581</v>
      </c>
      <c r="N546" s="8">
        <f t="shared" si="125"/>
        <v>-4.5662805071958022E-6</v>
      </c>
      <c r="O546" s="5">
        <f>SUM($N$54:N546)*0.1+$O$30</f>
        <v>-5.9784448201906136E-3</v>
      </c>
      <c r="P546" s="5">
        <f>SUM($O$235:O546)</f>
        <v>-1.8628873917868964</v>
      </c>
      <c r="Q546" s="8">
        <f t="shared" si="126"/>
        <v>-7.8301010718796217E-6</v>
      </c>
      <c r="R546" s="5">
        <f>SUM($Q$54:Q546)*0.1+$O$8</f>
        <v>4.9756812687931563E-2</v>
      </c>
      <c r="S546" s="5">
        <f>SUM($R$235:R546)</f>
        <v>15.561583419520426</v>
      </c>
      <c r="T546">
        <f t="shared" si="127"/>
        <v>5.0114690574022021E-2</v>
      </c>
      <c r="U546">
        <f t="shared" si="128"/>
        <v>15.672690514304543</v>
      </c>
      <c r="X546" s="1"/>
    </row>
    <row r="547" spans="2:24" x14ac:dyDescent="0.25">
      <c r="B547">
        <f t="shared" si="113"/>
        <v>49.300000000000431</v>
      </c>
      <c r="C547">
        <f t="shared" si="114"/>
        <v>0</v>
      </c>
      <c r="D547">
        <f t="shared" si="115"/>
        <v>1693.4085944977662</v>
      </c>
      <c r="E547">
        <f t="shared" si="116"/>
        <v>-987.54519064168142</v>
      </c>
      <c r="F547">
        <f t="shared" si="117"/>
        <v>0</v>
      </c>
      <c r="G547">
        <f t="shared" si="118"/>
        <v>13529.369111790607</v>
      </c>
      <c r="H547">
        <f t="shared" si="119"/>
        <v>23199.697744618672</v>
      </c>
      <c r="I547">
        <f t="shared" si="120"/>
        <v>26856.466707382384</v>
      </c>
      <c r="J547" s="46">
        <f t="shared" si="121"/>
        <v>1960.3260370352721</v>
      </c>
      <c r="K547">
        <f t="shared" si="122"/>
        <v>34.194715443702606</v>
      </c>
      <c r="L547">
        <f t="shared" si="123"/>
        <v>6.2399115773181885E-2</v>
      </c>
      <c r="M547" s="46">
        <f t="shared" si="124"/>
        <v>34.194886243775414</v>
      </c>
      <c r="N547" s="8">
        <f t="shared" si="125"/>
        <v>-4.5331915180132222E-6</v>
      </c>
      <c r="O547" s="5">
        <f>SUM($N$54:N547)*0.1+$O$30</f>
        <v>-5.9788981393424142E-3</v>
      </c>
      <c r="P547" s="5">
        <f>SUM($O$235:O547)</f>
        <v>-1.8688662899262389</v>
      </c>
      <c r="Q547" s="8">
        <f t="shared" si="126"/>
        <v>-7.7733612090399107E-6</v>
      </c>
      <c r="R547" s="5">
        <f>SUM($Q$54:Q547)*0.1+$O$8</f>
        <v>4.9756035351810654E-2</v>
      </c>
      <c r="S547" s="5">
        <f>SUM($R$235:R547)</f>
        <v>15.611339454872237</v>
      </c>
      <c r="T547">
        <f t="shared" si="127"/>
        <v>5.0113972870759943E-2</v>
      </c>
      <c r="U547">
        <f t="shared" si="128"/>
        <v>15.722804482180438</v>
      </c>
      <c r="X547" s="1"/>
    </row>
    <row r="548" spans="2:24" x14ac:dyDescent="0.25">
      <c r="B548">
        <f t="shared" si="113"/>
        <v>49.400000000000432</v>
      </c>
      <c r="C548">
        <f t="shared" si="114"/>
        <v>0</v>
      </c>
      <c r="D548">
        <f t="shared" si="115"/>
        <v>1693.4085944977662</v>
      </c>
      <c r="E548">
        <f t="shared" si="116"/>
        <v>-987.54519064168142</v>
      </c>
      <c r="F548">
        <f t="shared" si="117"/>
        <v>0</v>
      </c>
      <c r="G548">
        <f t="shared" si="118"/>
        <v>13430.614592726437</v>
      </c>
      <c r="H548">
        <f t="shared" si="119"/>
        <v>23030.356885168894</v>
      </c>
      <c r="I548">
        <f t="shared" si="120"/>
        <v>26660.434103678857</v>
      </c>
      <c r="J548" s="46">
        <f t="shared" si="121"/>
        <v>1960.3260370352721</v>
      </c>
      <c r="K548">
        <f t="shared" si="122"/>
        <v>33.945118980609877</v>
      </c>
      <c r="L548">
        <f t="shared" si="123"/>
        <v>6.2399115773181885E-2</v>
      </c>
      <c r="M548" s="46">
        <f t="shared" si="124"/>
        <v>33.945291036559233</v>
      </c>
      <c r="N548" s="8">
        <f t="shared" si="125"/>
        <v>-4.5001025288306422E-6</v>
      </c>
      <c r="O548" s="5">
        <f>SUM($N$54:N548)*0.1+$O$30</f>
        <v>-5.9793481495952977E-3</v>
      </c>
      <c r="P548" s="5">
        <f>SUM($O$235:O548)</f>
        <v>-1.8748456380758343</v>
      </c>
      <c r="Q548" s="8">
        <f t="shared" si="126"/>
        <v>-7.7166213462001997E-6</v>
      </c>
      <c r="R548" s="5">
        <f>SUM($Q$54:Q548)*0.1+$O$8</f>
        <v>4.9755263689676039E-2</v>
      </c>
      <c r="S548" s="5">
        <f>SUM($R$235:R548)</f>
        <v>15.661094718561912</v>
      </c>
      <c r="T548">
        <f t="shared" si="127"/>
        <v>5.0113260412023325E-2</v>
      </c>
      <c r="U548">
        <f t="shared" si="128"/>
        <v>15.772917737387075</v>
      </c>
      <c r="X548" s="1"/>
    </row>
    <row r="549" spans="2:24" x14ac:dyDescent="0.25">
      <c r="B549">
        <f t="shared" si="113"/>
        <v>49.500000000000433</v>
      </c>
      <c r="C549">
        <f t="shared" si="114"/>
        <v>0</v>
      </c>
      <c r="D549">
        <f t="shared" si="115"/>
        <v>1693.4085944977662</v>
      </c>
      <c r="E549">
        <f t="shared" si="116"/>
        <v>-987.54519064168142</v>
      </c>
      <c r="F549">
        <f t="shared" si="117"/>
        <v>0</v>
      </c>
      <c r="G549">
        <f t="shared" si="118"/>
        <v>13331.860073662268</v>
      </c>
      <c r="H549">
        <f t="shared" si="119"/>
        <v>22861.016025719113</v>
      </c>
      <c r="I549">
        <f t="shared" si="120"/>
        <v>26464.401499975324</v>
      </c>
      <c r="J549" s="46">
        <f t="shared" si="121"/>
        <v>1960.3260370352721</v>
      </c>
      <c r="K549">
        <f t="shared" si="122"/>
        <v>33.695522517517141</v>
      </c>
      <c r="L549">
        <f t="shared" si="123"/>
        <v>6.2399115773181885E-2</v>
      </c>
      <c r="M549" s="46">
        <f t="shared" si="124"/>
        <v>33.695695847948478</v>
      </c>
      <c r="N549" s="8">
        <f t="shared" si="125"/>
        <v>-4.4670135396480631E-6</v>
      </c>
      <c r="O549" s="5">
        <f>SUM($N$54:N549)*0.1+$O$30</f>
        <v>-5.9797948509492625E-3</v>
      </c>
      <c r="P549" s="5">
        <f>SUM($O$235:O549)</f>
        <v>-1.8808254329267835</v>
      </c>
      <c r="Q549" s="8">
        <f t="shared" si="126"/>
        <v>-7.6598814833604904E-6</v>
      </c>
      <c r="R549" s="5">
        <f>SUM($Q$54:Q549)*0.1+$O$8</f>
        <v>4.9754497701527699E-2</v>
      </c>
      <c r="S549" s="5">
        <f>SUM($R$235:R549)</f>
        <v>15.710849216263441</v>
      </c>
      <c r="T549">
        <f t="shared" si="127"/>
        <v>5.0112553197684553E-2</v>
      </c>
      <c r="U549">
        <f t="shared" si="128"/>
        <v>15.823030285166928</v>
      </c>
      <c r="X549" s="1"/>
    </row>
    <row r="550" spans="2:24" x14ac:dyDescent="0.25">
      <c r="B550">
        <f t="shared" si="113"/>
        <v>49.600000000000435</v>
      </c>
      <c r="C550">
        <f t="shared" si="114"/>
        <v>0</v>
      </c>
      <c r="D550">
        <f t="shared" si="115"/>
        <v>1693.4085944977662</v>
      </c>
      <c r="E550">
        <f t="shared" si="116"/>
        <v>-987.54519064168142</v>
      </c>
      <c r="F550">
        <f t="shared" si="117"/>
        <v>0</v>
      </c>
      <c r="G550">
        <f t="shared" si="118"/>
        <v>13233.105554598098</v>
      </c>
      <c r="H550">
        <f t="shared" si="119"/>
        <v>22691.675166269331</v>
      </c>
      <c r="I550">
        <f t="shared" si="120"/>
        <v>26268.368896271793</v>
      </c>
      <c r="J550" s="46">
        <f t="shared" si="121"/>
        <v>1960.3260370352721</v>
      </c>
      <c r="K550">
        <f t="shared" si="122"/>
        <v>33.445926054424412</v>
      </c>
      <c r="L550">
        <f t="shared" si="123"/>
        <v>6.2399115773181885E-2</v>
      </c>
      <c r="M550" s="46">
        <f t="shared" si="124"/>
        <v>33.446100678359706</v>
      </c>
      <c r="N550" s="8">
        <f t="shared" si="125"/>
        <v>-4.4339245504654831E-6</v>
      </c>
      <c r="O550" s="5">
        <f>SUM($N$54:N550)*0.1+$O$30</f>
        <v>-5.9802382434043094E-3</v>
      </c>
      <c r="P550" s="5">
        <f>SUM($O$235:O550)</f>
        <v>-1.8868056711701877</v>
      </c>
      <c r="Q550" s="8">
        <f t="shared" si="126"/>
        <v>-7.6031416205207795E-6</v>
      </c>
      <c r="R550" s="5">
        <f>SUM($Q$54:Q550)*0.1+$O$8</f>
        <v>4.9753737387365646E-2</v>
      </c>
      <c r="S550" s="5">
        <f>SUM($R$235:R550)</f>
        <v>15.760602953650807</v>
      </c>
      <c r="T550">
        <f t="shared" si="127"/>
        <v>5.0111851227617021E-2</v>
      </c>
      <c r="U550">
        <f t="shared" si="128"/>
        <v>15.873142130762469</v>
      </c>
      <c r="X550" s="1"/>
    </row>
    <row r="551" spans="2:24" x14ac:dyDescent="0.25">
      <c r="B551">
        <f t="shared" si="113"/>
        <v>49.700000000000436</v>
      </c>
      <c r="C551">
        <f t="shared" si="114"/>
        <v>0</v>
      </c>
      <c r="D551">
        <f t="shared" si="115"/>
        <v>1693.4085944977662</v>
      </c>
      <c r="E551">
        <f t="shared" si="116"/>
        <v>-987.54519064168142</v>
      </c>
      <c r="F551">
        <f t="shared" si="117"/>
        <v>0</v>
      </c>
      <c r="G551">
        <f t="shared" si="118"/>
        <v>13134.351035533931</v>
      </c>
      <c r="H551">
        <f t="shared" si="119"/>
        <v>22522.334306819554</v>
      </c>
      <c r="I551">
        <f t="shared" si="120"/>
        <v>26072.336292568267</v>
      </c>
      <c r="J551" s="46">
        <f t="shared" si="121"/>
        <v>1960.3260370352721</v>
      </c>
      <c r="K551">
        <f t="shared" si="122"/>
        <v>33.196329591331683</v>
      </c>
      <c r="L551">
        <f t="shared" si="123"/>
        <v>6.2399115773181885E-2</v>
      </c>
      <c r="M551" s="46">
        <f t="shared" si="124"/>
        <v>33.196505528221962</v>
      </c>
      <c r="N551" s="8">
        <f t="shared" si="125"/>
        <v>-4.4008355612829039E-6</v>
      </c>
      <c r="O551" s="5">
        <f>SUM($N$54:N551)*0.1+$O$30</f>
        <v>-5.9806783269604376E-3</v>
      </c>
      <c r="P551" s="5">
        <f>SUM($O$235:O551)</f>
        <v>-1.8927863494971482</v>
      </c>
      <c r="Q551" s="8">
        <f t="shared" si="126"/>
        <v>-7.5464017576810693E-6</v>
      </c>
      <c r="R551" s="5">
        <f>SUM($Q$54:Q551)*0.1+$O$8</f>
        <v>4.9752982747189881E-2</v>
      </c>
      <c r="S551" s="5">
        <f>SUM($R$235:R551)</f>
        <v>15.810355936397997</v>
      </c>
      <c r="T551">
        <f t="shared" si="127"/>
        <v>5.011115450169501E-2</v>
      </c>
      <c r="U551">
        <f t="shared" si="128"/>
        <v>15.92325327941618</v>
      </c>
      <c r="X551" s="1"/>
    </row>
    <row r="552" spans="2:24" x14ac:dyDescent="0.25">
      <c r="B552">
        <f t="shared" si="113"/>
        <v>49.800000000000438</v>
      </c>
      <c r="C552">
        <f t="shared" si="114"/>
        <v>0</v>
      </c>
      <c r="D552">
        <f t="shared" si="115"/>
        <v>1693.4085944977662</v>
      </c>
      <c r="E552">
        <f t="shared" si="116"/>
        <v>-987.54519064168142</v>
      </c>
      <c r="F552">
        <f t="shared" si="117"/>
        <v>0</v>
      </c>
      <c r="G552">
        <f t="shared" si="118"/>
        <v>13035.596516469759</v>
      </c>
      <c r="H552">
        <f t="shared" si="119"/>
        <v>22352.993447369772</v>
      </c>
      <c r="I552">
        <f t="shared" si="120"/>
        <v>25876.303688864729</v>
      </c>
      <c r="J552" s="46">
        <f t="shared" si="121"/>
        <v>1960.3260370352721</v>
      </c>
      <c r="K552">
        <f t="shared" si="122"/>
        <v>32.94673312823894</v>
      </c>
      <c r="L552">
        <f t="shared" si="123"/>
        <v>6.2399115773181885E-2</v>
      </c>
      <c r="M552" s="46">
        <f t="shared" si="124"/>
        <v>32.946910397977305</v>
      </c>
      <c r="N552" s="8">
        <f t="shared" si="125"/>
        <v>-4.3677465721003231E-6</v>
      </c>
      <c r="O552" s="5">
        <f>SUM($N$54:N552)*0.1+$O$30</f>
        <v>-5.981115101617647E-3</v>
      </c>
      <c r="P552" s="5">
        <f>SUM($O$235:O552)</f>
        <v>-1.8987674645987658</v>
      </c>
      <c r="Q552" s="8">
        <f t="shared" si="126"/>
        <v>-7.4896618948413584E-6</v>
      </c>
      <c r="R552" s="5">
        <f>SUM($Q$54:Q552)*0.1+$O$8</f>
        <v>4.9752233781000396E-2</v>
      </c>
      <c r="S552" s="5">
        <f>SUM($R$235:R552)</f>
        <v>15.860108170178997</v>
      </c>
      <c r="T552">
        <f t="shared" si="127"/>
        <v>5.0110463019793737E-2</v>
      </c>
      <c r="U552">
        <f t="shared" si="128"/>
        <v>15.973363736370539</v>
      </c>
      <c r="X552" s="1"/>
    </row>
    <row r="553" spans="2:24" x14ac:dyDescent="0.25">
      <c r="B553">
        <f t="shared" si="113"/>
        <v>49.900000000000439</v>
      </c>
      <c r="C553">
        <f t="shared" si="114"/>
        <v>0</v>
      </c>
      <c r="D553">
        <f t="shared" si="115"/>
        <v>1693.4085944977662</v>
      </c>
      <c r="E553">
        <f t="shared" si="116"/>
        <v>-987.54519064168142</v>
      </c>
      <c r="F553">
        <f t="shared" si="117"/>
        <v>0</v>
      </c>
      <c r="G553">
        <f t="shared" si="118"/>
        <v>12936.841997405591</v>
      </c>
      <c r="H553">
        <f t="shared" si="119"/>
        <v>22183.652587919998</v>
      </c>
      <c r="I553">
        <f t="shared" si="120"/>
        <v>25680.271085161206</v>
      </c>
      <c r="J553" s="46">
        <f t="shared" si="121"/>
        <v>1960.3260370352721</v>
      </c>
      <c r="K553">
        <f t="shared" si="122"/>
        <v>32.697136665146218</v>
      </c>
      <c r="L553">
        <f t="shared" si="123"/>
        <v>6.2399115773181885E-2</v>
      </c>
      <c r="M553" s="46">
        <f t="shared" si="124"/>
        <v>32.697315288081327</v>
      </c>
      <c r="N553" s="8">
        <f t="shared" si="125"/>
        <v>-4.3346575829177439E-6</v>
      </c>
      <c r="O553" s="5">
        <f>SUM($N$54:N553)*0.1+$O$30</f>
        <v>-5.9815485673759394E-3</v>
      </c>
      <c r="P553" s="5">
        <f>SUM($O$235:O553)</f>
        <v>-1.9047490131661418</v>
      </c>
      <c r="Q553" s="8">
        <f t="shared" si="126"/>
        <v>-7.4329220320016508E-6</v>
      </c>
      <c r="R553" s="5">
        <f>SUM($Q$54:Q553)*0.1+$O$8</f>
        <v>4.9751490488797193E-2</v>
      </c>
      <c r="S553" s="5">
        <f>SUM($R$235:R553)</f>
        <v>15.909859660667793</v>
      </c>
      <c r="T553">
        <f t="shared" si="127"/>
        <v>5.0109776781789343E-2</v>
      </c>
      <c r="U553">
        <f t="shared" si="128"/>
        <v>16.023473506868033</v>
      </c>
      <c r="X553" s="1"/>
    </row>
    <row r="554" spans="2:24" x14ac:dyDescent="0.25">
      <c r="B554">
        <f t="shared" si="113"/>
        <v>50.000000000000441</v>
      </c>
      <c r="C554">
        <f t="shared" si="114"/>
        <v>0</v>
      </c>
      <c r="D554">
        <f t="shared" si="115"/>
        <v>1693.4085944977662</v>
      </c>
      <c r="E554">
        <f t="shared" si="116"/>
        <v>-987.54519064168142</v>
      </c>
      <c r="F554">
        <f t="shared" si="117"/>
        <v>0</v>
      </c>
      <c r="G554">
        <f t="shared" si="118"/>
        <v>12838.087478341422</v>
      </c>
      <c r="H554">
        <f t="shared" si="119"/>
        <v>22014.311728470217</v>
      </c>
      <c r="I554">
        <f t="shared" si="120"/>
        <v>25484.238481457673</v>
      </c>
      <c r="J554" s="46">
        <f t="shared" si="121"/>
        <v>1960.3260370352721</v>
      </c>
      <c r="K554">
        <f t="shared" si="122"/>
        <v>32.447540202053482</v>
      </c>
      <c r="L554">
        <f t="shared" si="123"/>
        <v>6.2399115773181885E-2</v>
      </c>
      <c r="M554" s="46">
        <f t="shared" si="124"/>
        <v>32.447720199003577</v>
      </c>
      <c r="N554" s="8">
        <f t="shared" si="125"/>
        <v>-4.3015685937351648E-6</v>
      </c>
      <c r="O554" s="5">
        <f>SUM($N$54:N554)*0.1+$O$30</f>
        <v>-5.981978724235313E-3</v>
      </c>
      <c r="P554" s="5">
        <f>SUM($O$235:O554)</f>
        <v>-1.910730991890377</v>
      </c>
      <c r="Q554" s="8">
        <f t="shared" si="126"/>
        <v>-7.3761821691619398E-6</v>
      </c>
      <c r="R554" s="5">
        <f>SUM($Q$54:Q554)*0.1+$O$8</f>
        <v>4.9750752870580277E-2</v>
      </c>
      <c r="S554" s="5">
        <f>SUM($R$235:R554)</f>
        <v>15.959610413538373</v>
      </c>
      <c r="T554">
        <f t="shared" si="127"/>
        <v>5.0109095787558927E-2</v>
      </c>
      <c r="U554">
        <f t="shared" si="128"/>
        <v>16.073582596151141</v>
      </c>
      <c r="X554" s="1"/>
    </row>
    <row r="555" spans="2:24" x14ac:dyDescent="0.25">
      <c r="B555">
        <f t="shared" ref="B555:B618" si="129">B554+0.1</f>
        <v>50.100000000000442</v>
      </c>
      <c r="C555">
        <f t="shared" si="114"/>
        <v>0</v>
      </c>
      <c r="D555">
        <f t="shared" si="115"/>
        <v>1693.4085944977662</v>
      </c>
      <c r="E555">
        <f t="shared" si="116"/>
        <v>-987.54519064168142</v>
      </c>
      <c r="F555">
        <f t="shared" si="117"/>
        <v>0</v>
      </c>
      <c r="G555">
        <f t="shared" si="118"/>
        <v>12739.332959277252</v>
      </c>
      <c r="H555">
        <f t="shared" si="119"/>
        <v>21844.970869020442</v>
      </c>
      <c r="I555">
        <f t="shared" si="120"/>
        <v>25288.205877754146</v>
      </c>
      <c r="J555" s="46">
        <f t="shared" si="121"/>
        <v>1960.3260370352721</v>
      </c>
      <c r="K555">
        <f t="shared" si="122"/>
        <v>32.19794373896076</v>
      </c>
      <c r="L555">
        <f t="shared" si="123"/>
        <v>6.2399115773181885E-2</v>
      </c>
      <c r="M555" s="46">
        <f t="shared" si="124"/>
        <v>32.198125131228217</v>
      </c>
      <c r="N555" s="8">
        <f t="shared" si="125"/>
        <v>-4.268479604552584E-6</v>
      </c>
      <c r="O555" s="5">
        <f>SUM($N$54:N555)*0.1+$O$30</f>
        <v>-5.9824055721957679E-3</v>
      </c>
      <c r="P555" s="5">
        <f>SUM($O$235:O555)</f>
        <v>-1.9167133974625727</v>
      </c>
      <c r="Q555" s="8">
        <f t="shared" si="126"/>
        <v>-7.3194423063222314E-6</v>
      </c>
      <c r="R555" s="5">
        <f>SUM($Q$54:Q555)*0.1+$O$8</f>
        <v>4.9750020926349649E-2</v>
      </c>
      <c r="S555" s="5">
        <f>SUM($R$235:R555)</f>
        <v>16.009360434464721</v>
      </c>
      <c r="T555">
        <f t="shared" si="127"/>
        <v>5.0108420036980482E-2</v>
      </c>
      <c r="U555">
        <f t="shared" si="128"/>
        <v>16.123691009462348</v>
      </c>
      <c r="X555" s="1"/>
    </row>
    <row r="556" spans="2:24" x14ac:dyDescent="0.25">
      <c r="B556">
        <f t="shared" si="129"/>
        <v>50.200000000000443</v>
      </c>
      <c r="C556">
        <f t="shared" si="114"/>
        <v>0</v>
      </c>
      <c r="D556">
        <f t="shared" si="115"/>
        <v>1693.4085944977662</v>
      </c>
      <c r="E556">
        <f t="shared" si="116"/>
        <v>-987.54519064168142</v>
      </c>
      <c r="F556">
        <f t="shared" si="117"/>
        <v>0</v>
      </c>
      <c r="G556">
        <f t="shared" si="118"/>
        <v>12640.578440213081</v>
      </c>
      <c r="H556">
        <f t="shared" si="119"/>
        <v>21675.630009570661</v>
      </c>
      <c r="I556">
        <f t="shared" si="120"/>
        <v>25092.173274050616</v>
      </c>
      <c r="J556" s="46">
        <f t="shared" si="121"/>
        <v>1960.3260370352721</v>
      </c>
      <c r="K556">
        <f t="shared" si="122"/>
        <v>31.948347275868027</v>
      </c>
      <c r="L556">
        <f t="shared" si="123"/>
        <v>6.2399115773181885E-2</v>
      </c>
      <c r="M556" s="46">
        <f t="shared" si="124"/>
        <v>31.9485300852545</v>
      </c>
      <c r="N556" s="8">
        <f t="shared" si="125"/>
        <v>-4.235390615370004E-6</v>
      </c>
      <c r="O556" s="5">
        <f>SUM($N$54:N556)*0.1+$O$30</f>
        <v>-5.9828291112573049E-3</v>
      </c>
      <c r="P556" s="5">
        <f>SUM($O$235:O556)</f>
        <v>-1.9226962265738301</v>
      </c>
      <c r="Q556" s="8">
        <f t="shared" si="126"/>
        <v>-7.2627024434825204E-6</v>
      </c>
      <c r="R556" s="5">
        <f>SUM($Q$54:Q556)*0.1+$O$8</f>
        <v>4.9749294656105301E-2</v>
      </c>
      <c r="S556" s="5">
        <f>SUM($R$235:R556)</f>
        <v>16.059109729120827</v>
      </c>
      <c r="T556">
        <f t="shared" si="127"/>
        <v>5.0107749529932945E-2</v>
      </c>
      <c r="U556">
        <f t="shared" si="128"/>
        <v>16.173798752044135</v>
      </c>
      <c r="X556" s="1"/>
    </row>
    <row r="557" spans="2:24" x14ac:dyDescent="0.25">
      <c r="B557">
        <f t="shared" si="129"/>
        <v>50.300000000000445</v>
      </c>
      <c r="C557">
        <f t="shared" si="114"/>
        <v>0</v>
      </c>
      <c r="D557">
        <f t="shared" si="115"/>
        <v>1693.4085944977662</v>
      </c>
      <c r="E557">
        <f t="shared" si="116"/>
        <v>-987.54519064168142</v>
      </c>
      <c r="F557">
        <f t="shared" si="117"/>
        <v>0</v>
      </c>
      <c r="G557">
        <f t="shared" si="118"/>
        <v>12541.823921148913</v>
      </c>
      <c r="H557">
        <f t="shared" si="119"/>
        <v>21506.28915012088</v>
      </c>
      <c r="I557">
        <f t="shared" si="120"/>
        <v>24896.140670347086</v>
      </c>
      <c r="J557" s="46">
        <f t="shared" si="121"/>
        <v>1960.3260370352721</v>
      </c>
      <c r="K557">
        <f t="shared" si="122"/>
        <v>31.698750812775295</v>
      </c>
      <c r="L557">
        <f t="shared" si="123"/>
        <v>6.2399115773181885E-2</v>
      </c>
      <c r="M557" s="46">
        <f t="shared" si="124"/>
        <v>31.698935061597421</v>
      </c>
      <c r="N557" s="8">
        <f t="shared" si="125"/>
        <v>-4.2023016261874248E-6</v>
      </c>
      <c r="O557" s="5">
        <f>SUM($N$54:N557)*0.1+$O$30</f>
        <v>-5.983249341419924E-3</v>
      </c>
      <c r="P557" s="5">
        <f>SUM($O$235:O557)</f>
        <v>-1.9286794759152501</v>
      </c>
      <c r="Q557" s="8">
        <f t="shared" si="126"/>
        <v>-7.2059625806428102E-6</v>
      </c>
      <c r="R557" s="5">
        <f>SUM($Q$54:Q557)*0.1+$O$8</f>
        <v>4.9748574059847235E-2</v>
      </c>
      <c r="S557" s="5">
        <f>SUM($R$235:R557)</f>
        <v>16.108858303180675</v>
      </c>
      <c r="T557">
        <f t="shared" si="127"/>
        <v>5.010708426629619E-2</v>
      </c>
      <c r="U557">
        <f t="shared" si="128"/>
        <v>16.223905829138978</v>
      </c>
      <c r="X557" s="1"/>
    </row>
    <row r="558" spans="2:24" x14ac:dyDescent="0.25">
      <c r="B558">
        <f t="shared" si="129"/>
        <v>50.400000000000446</v>
      </c>
      <c r="C558">
        <f t="shared" si="114"/>
        <v>0</v>
      </c>
      <c r="D558">
        <f t="shared" si="115"/>
        <v>1693.4085944977662</v>
      </c>
      <c r="E558">
        <f t="shared" si="116"/>
        <v>-987.54519064168142</v>
      </c>
      <c r="F558">
        <f t="shared" si="117"/>
        <v>0</v>
      </c>
      <c r="G558">
        <f t="shared" si="118"/>
        <v>12443.069402084742</v>
      </c>
      <c r="H558">
        <f t="shared" si="119"/>
        <v>21336.948290671102</v>
      </c>
      <c r="I558">
        <f t="shared" si="120"/>
        <v>24700.108066643556</v>
      </c>
      <c r="J558" s="46">
        <f t="shared" si="121"/>
        <v>1960.3260370352721</v>
      </c>
      <c r="K558">
        <f t="shared" si="122"/>
        <v>31.449154349682562</v>
      </c>
      <c r="L558">
        <f t="shared" si="123"/>
        <v>6.2399115773181885E-2</v>
      </c>
      <c r="M558" s="46">
        <f t="shared" si="124"/>
        <v>31.449340060788327</v>
      </c>
      <c r="N558" s="8">
        <f t="shared" si="125"/>
        <v>-4.1692126370048448E-6</v>
      </c>
      <c r="O558" s="5">
        <f>SUM($N$54:N558)*0.1+$O$30</f>
        <v>-5.9836662626836243E-3</v>
      </c>
      <c r="P558" s="5">
        <f>SUM($O$235:O558)</f>
        <v>-1.9346631421779337</v>
      </c>
      <c r="Q558" s="8">
        <f t="shared" si="126"/>
        <v>-7.1492227178031001E-6</v>
      </c>
      <c r="R558" s="5">
        <f>SUM($Q$54:Q558)*0.1+$O$8</f>
        <v>4.9747859137575456E-2</v>
      </c>
      <c r="S558" s="5">
        <f>SUM($R$235:R558)</f>
        <v>16.15860616231825</v>
      </c>
      <c r="T558">
        <f t="shared" si="127"/>
        <v>5.0106424245951013E-2</v>
      </c>
      <c r="U558">
        <f t="shared" si="128"/>
        <v>16.274012245989343</v>
      </c>
      <c r="X558" s="1"/>
    </row>
    <row r="559" spans="2:24" x14ac:dyDescent="0.25">
      <c r="B559">
        <f t="shared" si="129"/>
        <v>50.500000000000448</v>
      </c>
      <c r="C559">
        <f t="shared" si="114"/>
        <v>0</v>
      </c>
      <c r="D559">
        <f t="shared" si="115"/>
        <v>1693.4085944977662</v>
      </c>
      <c r="E559">
        <f t="shared" si="116"/>
        <v>-987.54519064168142</v>
      </c>
      <c r="F559">
        <f t="shared" si="117"/>
        <v>0</v>
      </c>
      <c r="G559">
        <f t="shared" si="118"/>
        <v>12344.314883020574</v>
      </c>
      <c r="H559">
        <f t="shared" si="119"/>
        <v>21167.60743122132</v>
      </c>
      <c r="I559">
        <f t="shared" si="120"/>
        <v>24504.075462940022</v>
      </c>
      <c r="J559" s="46">
        <f t="shared" si="121"/>
        <v>1960.3260370352721</v>
      </c>
      <c r="K559">
        <f t="shared" si="122"/>
        <v>31.199557886589826</v>
      </c>
      <c r="L559">
        <f t="shared" si="123"/>
        <v>6.2399115773181885E-2</v>
      </c>
      <c r="M559" s="46">
        <f t="shared" si="124"/>
        <v>31.199745083375557</v>
      </c>
      <c r="N559" s="8">
        <f t="shared" si="125"/>
        <v>-4.1361236478222657E-6</v>
      </c>
      <c r="O559" s="5">
        <f>SUM($N$54:N559)*0.1+$O$30</f>
        <v>-5.9840798750484059E-3</v>
      </c>
      <c r="P559" s="5">
        <f>SUM($O$235:O559)</f>
        <v>-1.940647222052982</v>
      </c>
      <c r="Q559" s="8">
        <f t="shared" si="126"/>
        <v>-7.09248285496339E-6</v>
      </c>
      <c r="R559" s="5">
        <f>SUM($Q$54:Q559)*0.1+$O$8</f>
        <v>4.9747149889289959E-2</v>
      </c>
      <c r="S559" s="5">
        <f>SUM($R$235:R559)</f>
        <v>16.208353312207539</v>
      </c>
      <c r="T559">
        <f t="shared" si="127"/>
        <v>5.0105769468779156E-2</v>
      </c>
      <c r="U559">
        <f t="shared" si="128"/>
        <v>16.324118007837697</v>
      </c>
      <c r="X559" s="1"/>
    </row>
    <row r="560" spans="2:24" x14ac:dyDescent="0.25">
      <c r="B560">
        <f t="shared" si="129"/>
        <v>50.600000000000449</v>
      </c>
      <c r="C560">
        <f t="shared" si="114"/>
        <v>0</v>
      </c>
      <c r="D560">
        <f t="shared" si="115"/>
        <v>1693.4085944977662</v>
      </c>
      <c r="E560">
        <f t="shared" si="116"/>
        <v>-987.54519064168142</v>
      </c>
      <c r="F560">
        <f t="shared" si="117"/>
        <v>0</v>
      </c>
      <c r="G560">
        <f t="shared" si="118"/>
        <v>12245.560363956403</v>
      </c>
      <c r="H560">
        <f t="shared" si="119"/>
        <v>20998.266571771543</v>
      </c>
      <c r="I560">
        <f t="shared" si="120"/>
        <v>24308.042859236495</v>
      </c>
      <c r="J560" s="46">
        <f t="shared" si="121"/>
        <v>1960.3260370352721</v>
      </c>
      <c r="K560">
        <f t="shared" si="122"/>
        <v>30.949961423497101</v>
      </c>
      <c r="L560">
        <f t="shared" si="123"/>
        <v>6.2399115773181885E-2</v>
      </c>
      <c r="M560" s="46">
        <f t="shared" si="124"/>
        <v>30.950150129925163</v>
      </c>
      <c r="N560" s="8">
        <f t="shared" si="125"/>
        <v>-4.1030346586396849E-6</v>
      </c>
      <c r="O560" s="5">
        <f>SUM($N$54:N560)*0.1+$O$30</f>
        <v>-5.9844901785142705E-3</v>
      </c>
      <c r="P560" s="5">
        <f>SUM($O$235:O560)</f>
        <v>-1.9466317122314962</v>
      </c>
      <c r="Q560" s="8">
        <f t="shared" si="126"/>
        <v>-7.0357429921236799E-6</v>
      </c>
      <c r="R560" s="5">
        <f>SUM($Q$54:Q560)*0.1+$O$8</f>
        <v>4.9746446314990748E-2</v>
      </c>
      <c r="S560" s="5">
        <f>SUM($R$235:R560)</f>
        <v>16.25809975852253</v>
      </c>
      <c r="T560">
        <f t="shared" si="127"/>
        <v>5.0105119934663267E-2</v>
      </c>
      <c r="U560">
        <f t="shared" si="128"/>
        <v>16.374223119926505</v>
      </c>
      <c r="X560" s="1"/>
    </row>
    <row r="561" spans="2:24" x14ac:dyDescent="0.25">
      <c r="B561">
        <f t="shared" si="129"/>
        <v>50.70000000000045</v>
      </c>
      <c r="C561">
        <f t="shared" si="114"/>
        <v>0</v>
      </c>
      <c r="D561">
        <f t="shared" si="115"/>
        <v>1693.4085944977662</v>
      </c>
      <c r="E561">
        <f t="shared" si="116"/>
        <v>-987.54519064168142</v>
      </c>
      <c r="F561">
        <f t="shared" si="117"/>
        <v>0</v>
      </c>
      <c r="G561">
        <f t="shared" si="118"/>
        <v>12146.805844892235</v>
      </c>
      <c r="H561">
        <f t="shared" si="119"/>
        <v>20828.925712321761</v>
      </c>
      <c r="I561">
        <f t="shared" si="120"/>
        <v>24112.010255532961</v>
      </c>
      <c r="J561" s="46">
        <f t="shared" si="121"/>
        <v>1960.3260370352721</v>
      </c>
      <c r="K561">
        <f t="shared" si="122"/>
        <v>30.700364960404364</v>
      </c>
      <c r="L561">
        <f t="shared" si="123"/>
        <v>6.2399115773181885E-2</v>
      </c>
      <c r="M561" s="46">
        <f t="shared" si="124"/>
        <v>30.700555201021562</v>
      </c>
      <c r="N561" s="8">
        <f t="shared" si="125"/>
        <v>-4.0699456694571057E-6</v>
      </c>
      <c r="O561" s="5">
        <f>SUM($N$54:N561)*0.1+$O$30</f>
        <v>-5.9848971730812163E-3</v>
      </c>
      <c r="P561" s="5">
        <f>SUM($O$235:O561)</f>
        <v>-1.9526166094045774</v>
      </c>
      <c r="Q561" s="8">
        <f t="shared" si="126"/>
        <v>-6.9790031292839689E-6</v>
      </c>
      <c r="R561" s="5">
        <f>SUM($Q$54:Q561)*0.1+$O$8</f>
        <v>4.9745748414677819E-2</v>
      </c>
      <c r="S561" s="5">
        <f>SUM($R$235:R561)</f>
        <v>16.307845506937209</v>
      </c>
      <c r="T561">
        <f t="shared" si="127"/>
        <v>5.010447564348694E-2</v>
      </c>
      <c r="U561">
        <f t="shared" si="128"/>
        <v>16.424327587498208</v>
      </c>
      <c r="X561" s="1"/>
    </row>
    <row r="562" spans="2:24" x14ac:dyDescent="0.25">
      <c r="B562">
        <f t="shared" si="129"/>
        <v>50.800000000000452</v>
      </c>
      <c r="C562">
        <f t="shared" si="114"/>
        <v>0</v>
      </c>
      <c r="D562">
        <f t="shared" si="115"/>
        <v>1693.4085944977662</v>
      </c>
      <c r="E562">
        <f t="shared" si="116"/>
        <v>-987.54519064168142</v>
      </c>
      <c r="F562">
        <f t="shared" si="117"/>
        <v>0</v>
      </c>
      <c r="G562">
        <f t="shared" si="118"/>
        <v>12048.051325828064</v>
      </c>
      <c r="H562">
        <f t="shared" si="119"/>
        <v>20659.58485287198</v>
      </c>
      <c r="I562">
        <f t="shared" si="120"/>
        <v>23915.977651829431</v>
      </c>
      <c r="J562" s="46">
        <f t="shared" si="121"/>
        <v>1960.3260370352721</v>
      </c>
      <c r="K562">
        <f t="shared" si="122"/>
        <v>30.450768497311632</v>
      </c>
      <c r="L562">
        <f t="shared" si="123"/>
        <v>6.2399115773181885E-2</v>
      </c>
      <c r="M562" s="46">
        <f t="shared" si="124"/>
        <v>30.450960297268367</v>
      </c>
      <c r="N562" s="8">
        <f t="shared" si="125"/>
        <v>-4.0368566802745257E-6</v>
      </c>
      <c r="O562" s="5">
        <f>SUM($N$54:N562)*0.1+$O$30</f>
        <v>-5.9853008587492434E-3</v>
      </c>
      <c r="P562" s="5">
        <f>SUM($O$235:O562)</f>
        <v>-1.9586019102633265</v>
      </c>
      <c r="Q562" s="8">
        <f t="shared" si="126"/>
        <v>-6.9222632664442588E-6</v>
      </c>
      <c r="R562" s="5">
        <f>SUM($Q$54:Q562)*0.1+$O$8</f>
        <v>4.9745056188351171E-2</v>
      </c>
      <c r="S562" s="5">
        <f>SUM($R$235:R562)</f>
        <v>16.357590563125559</v>
      </c>
      <c r="T562">
        <f t="shared" si="127"/>
        <v>5.0103836595134704E-2</v>
      </c>
      <c r="U562">
        <f t="shared" si="128"/>
        <v>16.474431415795248</v>
      </c>
      <c r="X562" s="1"/>
    </row>
    <row r="563" spans="2:24" x14ac:dyDescent="0.25">
      <c r="B563">
        <f t="shared" si="129"/>
        <v>50.900000000000453</v>
      </c>
      <c r="C563">
        <f t="shared" si="114"/>
        <v>0</v>
      </c>
      <c r="D563">
        <f t="shared" si="115"/>
        <v>1693.4085944977662</v>
      </c>
      <c r="E563">
        <f t="shared" si="116"/>
        <v>-987.54519064168142</v>
      </c>
      <c r="F563">
        <f t="shared" si="117"/>
        <v>0</v>
      </c>
      <c r="G563">
        <f t="shared" si="118"/>
        <v>11949.296806763894</v>
      </c>
      <c r="H563">
        <f t="shared" si="119"/>
        <v>20490.243993422206</v>
      </c>
      <c r="I563">
        <f t="shared" si="120"/>
        <v>23719.945048125901</v>
      </c>
      <c r="J563" s="46">
        <f t="shared" si="121"/>
        <v>1960.3260370352721</v>
      </c>
      <c r="K563">
        <f t="shared" si="122"/>
        <v>30.201172034218903</v>
      </c>
      <c r="L563">
        <f t="shared" si="123"/>
        <v>6.2399115773181885E-2</v>
      </c>
      <c r="M563" s="46">
        <f t="shared" si="124"/>
        <v>30.201365419289139</v>
      </c>
      <c r="N563" s="8">
        <f t="shared" si="125"/>
        <v>-4.0037676910919458E-6</v>
      </c>
      <c r="O563" s="5">
        <f>SUM($N$54:N563)*0.1+$O$30</f>
        <v>-5.9857012355183526E-3</v>
      </c>
      <c r="P563" s="5">
        <f>SUM($O$235:O563)</f>
        <v>-1.964587611498845</v>
      </c>
      <c r="Q563" s="8">
        <f t="shared" si="126"/>
        <v>-6.8655234036045503E-6</v>
      </c>
      <c r="R563" s="5">
        <f>SUM($Q$54:Q563)*0.1+$O$8</f>
        <v>4.974436963601081E-2</v>
      </c>
      <c r="S563" s="5">
        <f>SUM($R$235:R563)</f>
        <v>16.407334932761568</v>
      </c>
      <c r="T563">
        <f t="shared" si="127"/>
        <v>5.0103202789492013E-2</v>
      </c>
      <c r="U563">
        <f t="shared" si="128"/>
        <v>16.524534610060059</v>
      </c>
      <c r="X563" s="1"/>
    </row>
    <row r="564" spans="2:24" x14ac:dyDescent="0.25">
      <c r="B564">
        <f t="shared" si="129"/>
        <v>51.000000000000455</v>
      </c>
      <c r="C564">
        <f t="shared" si="114"/>
        <v>0</v>
      </c>
      <c r="D564">
        <f t="shared" si="115"/>
        <v>1693.4085944977662</v>
      </c>
      <c r="E564">
        <f t="shared" si="116"/>
        <v>-987.54519064168142</v>
      </c>
      <c r="F564">
        <f t="shared" si="117"/>
        <v>0</v>
      </c>
      <c r="G564">
        <f t="shared" si="118"/>
        <v>11850.542287699725</v>
      </c>
      <c r="H564">
        <f t="shared" si="119"/>
        <v>20320.903133972432</v>
      </c>
      <c r="I564">
        <f t="shared" si="120"/>
        <v>23523.912444422378</v>
      </c>
      <c r="J564" s="46">
        <f t="shared" si="121"/>
        <v>1960.3260370352721</v>
      </c>
      <c r="K564">
        <f t="shared" si="122"/>
        <v>29.951575571126181</v>
      </c>
      <c r="L564">
        <f t="shared" si="123"/>
        <v>6.2399115773181885E-2</v>
      </c>
      <c r="M564" s="46">
        <f t="shared" si="124"/>
        <v>29.951770567728222</v>
      </c>
      <c r="N564" s="8">
        <f t="shared" si="125"/>
        <v>-3.9706787019093666E-6</v>
      </c>
      <c r="O564" s="5">
        <f>SUM($N$54:N564)*0.1+$O$30</f>
        <v>-5.9860983033885439E-3</v>
      </c>
      <c r="P564" s="5">
        <f>SUM($O$235:O564)</f>
        <v>-1.9705737098022336</v>
      </c>
      <c r="Q564" s="8">
        <f t="shared" si="126"/>
        <v>-6.8087835407648419E-6</v>
      </c>
      <c r="R564" s="5">
        <f>SUM($Q$54:Q564)*0.1+$O$8</f>
        <v>4.9743688757656737E-2</v>
      </c>
      <c r="S564" s="5">
        <f>SUM($R$235:R564)</f>
        <v>16.457078621519226</v>
      </c>
      <c r="T564">
        <f t="shared" si="127"/>
        <v>5.0102574226445255E-2</v>
      </c>
      <c r="U564">
        <f t="shared" si="128"/>
        <v>16.574637175535063</v>
      </c>
      <c r="X564" s="1"/>
    </row>
    <row r="565" spans="2:24" x14ac:dyDescent="0.25">
      <c r="B565">
        <f t="shared" si="129"/>
        <v>51.100000000000456</v>
      </c>
      <c r="C565">
        <f t="shared" si="114"/>
        <v>0</v>
      </c>
      <c r="D565">
        <f t="shared" si="115"/>
        <v>1693.4085944977662</v>
      </c>
      <c r="E565">
        <f t="shared" si="116"/>
        <v>-987.54519064168142</v>
      </c>
      <c r="F565">
        <f t="shared" si="117"/>
        <v>0</v>
      </c>
      <c r="G565">
        <f t="shared" si="118"/>
        <v>11751.787768635557</v>
      </c>
      <c r="H565">
        <f t="shared" si="119"/>
        <v>20151.56227452265</v>
      </c>
      <c r="I565">
        <f t="shared" si="120"/>
        <v>23327.879840718848</v>
      </c>
      <c r="J565" s="46">
        <f t="shared" si="121"/>
        <v>1960.3260370352721</v>
      </c>
      <c r="K565">
        <f t="shared" si="122"/>
        <v>29.701979108033449</v>
      </c>
      <c r="L565">
        <f t="shared" si="123"/>
        <v>6.2399115773181885E-2</v>
      </c>
      <c r="M565" s="46">
        <f t="shared" si="124"/>
        <v>29.702175743251594</v>
      </c>
      <c r="N565" s="8">
        <f t="shared" si="125"/>
        <v>-3.9375897127267866E-6</v>
      </c>
      <c r="O565" s="5">
        <f>SUM($N$54:N565)*0.1+$O$30</f>
        <v>-5.9864920623598165E-3</v>
      </c>
      <c r="P565" s="5">
        <f>SUM($O$235:O565)</f>
        <v>-1.9765602018645934</v>
      </c>
      <c r="Q565" s="8">
        <f t="shared" si="126"/>
        <v>-6.7520436779251309E-6</v>
      </c>
      <c r="R565" s="5">
        <f>SUM($Q$54:Q565)*0.1+$O$8</f>
        <v>4.9743013553288945E-2</v>
      </c>
      <c r="S565" s="5">
        <f>SUM($R$235:R565)</f>
        <v>16.506821635072516</v>
      </c>
      <c r="T565">
        <f t="shared" si="127"/>
        <v>5.0101950905881744E-2</v>
      </c>
      <c r="U565">
        <f t="shared" si="128"/>
        <v>16.624739117462656</v>
      </c>
      <c r="X565" s="1"/>
    </row>
    <row r="566" spans="2:24" x14ac:dyDescent="0.25">
      <c r="B566">
        <f t="shared" si="129"/>
        <v>51.200000000000458</v>
      </c>
      <c r="C566">
        <f t="shared" si="114"/>
        <v>0</v>
      </c>
      <c r="D566">
        <f t="shared" si="115"/>
        <v>1693.4085944977662</v>
      </c>
      <c r="E566">
        <f t="shared" si="116"/>
        <v>-987.54519064168142</v>
      </c>
      <c r="F566">
        <f t="shared" si="117"/>
        <v>0</v>
      </c>
      <c r="G566">
        <f t="shared" si="118"/>
        <v>11653.033249571386</v>
      </c>
      <c r="H566">
        <f t="shared" si="119"/>
        <v>19982.221415072876</v>
      </c>
      <c r="I566">
        <f t="shared" si="120"/>
        <v>23131.847237015321</v>
      </c>
      <c r="J566" s="46">
        <f t="shared" si="121"/>
        <v>1960.3260370352721</v>
      </c>
      <c r="K566">
        <f t="shared" si="122"/>
        <v>29.452382644940723</v>
      </c>
      <c r="L566">
        <f t="shared" si="123"/>
        <v>6.2399115773181885E-2</v>
      </c>
      <c r="M566" s="46">
        <f t="shared" si="124"/>
        <v>29.452580946547847</v>
      </c>
      <c r="N566" s="8">
        <f t="shared" si="125"/>
        <v>-3.9045007235442066E-6</v>
      </c>
      <c r="O566" s="5">
        <f>SUM($N$54:N566)*0.1+$O$30</f>
        <v>-5.9868825124321703E-3</v>
      </c>
      <c r="P566" s="5">
        <f>SUM($O$235:O566)</f>
        <v>-1.9825470843770254</v>
      </c>
      <c r="Q566" s="8">
        <f t="shared" si="126"/>
        <v>-6.6953038150854225E-6</v>
      </c>
      <c r="R566" s="5">
        <f>SUM($Q$54:Q566)*0.1+$O$8</f>
        <v>4.9742344022907434E-2</v>
      </c>
      <c r="S566" s="5">
        <f>SUM($R$235:R566)</f>
        <v>16.556563979095422</v>
      </c>
      <c r="T566">
        <f t="shared" si="127"/>
        <v>5.0101332827689735E-2</v>
      </c>
      <c r="U566">
        <f t="shared" si="128"/>
        <v>16.674840441085241</v>
      </c>
      <c r="X566" s="1"/>
    </row>
    <row r="567" spans="2:24" x14ac:dyDescent="0.25">
      <c r="B567">
        <f t="shared" si="129"/>
        <v>51.300000000000459</v>
      </c>
      <c r="C567">
        <f t="shared" ref="C567:C630" si="130">IF(B567&lt;$B$41,0,IF(AND($B$41&lt;=B567,B567&lt;$B$41+$G$8),$B$15,$B$15+$B$12))</f>
        <v>0</v>
      </c>
      <c r="D567">
        <f t="shared" ref="D567:D630" si="131">IF(B567&lt;$B$41,$B$13,IF(AND($B$41&lt;=B567,B567&lt;$B$41+$G$8),$B$13+$B$16,$B$13+$B$16+$B$10))</f>
        <v>1693.4085944977662</v>
      </c>
      <c r="E567">
        <f t="shared" ref="E567:E630" si="132">IF(B567&lt;$B$41,$B$14,IF(AND($B$41&lt;=B567,B567&lt;$B$41+$G$8),$B$14+$B$17,$B$14+$B$17+$B$11))</f>
        <v>-987.54519064168142</v>
      </c>
      <c r="F567">
        <f t="shared" ref="F567:F630" si="133">IF(B567&lt;$B$41,-$G$6*$B$13,IF(AND($B$41&lt;=B567,B567&lt;$B$41+$G$8),-$G$6*$B$13,-$G$6*$B$13-$G$5*$B$10))</f>
        <v>0</v>
      </c>
      <c r="G567">
        <f t="shared" ref="G567:G630" si="134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135">IF(B567&lt;$B$41,-$B$13*B567,IF(AND($B$41&lt;=B567,B567&lt;=$B$41+$G$8),-$B$13*B567+(-B567+B554)*B529,-$B$13*B567+(-B567+$B$41)*$B$16+(-B567+$B$41+$G$8)*$B$10))</f>
        <v>19812.880555623091</v>
      </c>
      <c r="I567">
        <f t="shared" ref="I567:I630" si="136">SQRT(SUMSQ(H567,G567))</f>
        <v>22935.814633311787</v>
      </c>
      <c r="J567" s="46">
        <f t="shared" ref="J567:J630" si="137">SQRT(SUMSQ(D567:E567))</f>
        <v>1960.3260370352721</v>
      </c>
      <c r="K567">
        <f t="shared" ref="K567:K630" si="138">32*I567/(PI()*$G$13^3)</f>
        <v>29.202786181847987</v>
      </c>
      <c r="L567">
        <f t="shared" ref="L567:L630" si="139">16*J567/(PI()*$G$13^4)</f>
        <v>6.2399115773181885E-2</v>
      </c>
      <c r="M567" s="46">
        <f t="shared" ref="M567:M630" si="140">SQRT(K567^2+3*L567^2)</f>
        <v>29.202986178329084</v>
      </c>
      <c r="N567" s="8">
        <f t="shared" ref="N567:N630" si="141">-G567/($G$15*$B$42)</f>
        <v>-3.8714117343616275E-6</v>
      </c>
      <c r="O567" s="5">
        <f>SUM($N$54:N567)*0.1+$O$30</f>
        <v>-5.9872696536056071E-3</v>
      </c>
      <c r="P567" s="5">
        <f>SUM($O$235:O567)</f>
        <v>-1.9885343540306311</v>
      </c>
      <c r="Q567" s="8">
        <f t="shared" ref="Q567:Q630" si="142">-H567/($B$42*$G$15)</f>
        <v>-6.6385639522457107E-6</v>
      </c>
      <c r="R567" s="5">
        <f>SUM($Q$54:Q567)*0.1+$O$8</f>
        <v>4.974168016651221E-2</v>
      </c>
      <c r="S567" s="5">
        <f>SUM($R$235:R567)</f>
        <v>16.606305659261935</v>
      </c>
      <c r="T567">
        <f t="shared" ref="T567:T630" si="143">SQRT(SUMSQ(O567,R567))</f>
        <v>5.0100719991758406E-2</v>
      </c>
      <c r="U567">
        <f t="shared" ref="U567:U630" si="144">SQRT(S567^2+P567^2)</f>
        <v>16.724941151645197</v>
      </c>
      <c r="X567" s="1"/>
    </row>
    <row r="568" spans="2:24" x14ac:dyDescent="0.25">
      <c r="B568">
        <f t="shared" si="129"/>
        <v>51.40000000000046</v>
      </c>
      <c r="C568">
        <f t="shared" si="130"/>
        <v>0</v>
      </c>
      <c r="D568">
        <f t="shared" si="131"/>
        <v>1693.4085944977662</v>
      </c>
      <c r="E568">
        <f t="shared" si="132"/>
        <v>-987.54519064168142</v>
      </c>
      <c r="F568">
        <f t="shared" si="133"/>
        <v>0</v>
      </c>
      <c r="G568">
        <f t="shared" si="134"/>
        <v>11455.524211443048</v>
      </c>
      <c r="H568">
        <f t="shared" si="135"/>
        <v>19643.539696173309</v>
      </c>
      <c r="I568">
        <f t="shared" si="136"/>
        <v>22739.782029608254</v>
      </c>
      <c r="J568" s="46">
        <f t="shared" si="137"/>
        <v>1960.3260370352721</v>
      </c>
      <c r="K568">
        <f t="shared" si="138"/>
        <v>28.953189718755251</v>
      </c>
      <c r="L568">
        <f t="shared" si="139"/>
        <v>6.2399115773181885E-2</v>
      </c>
      <c r="M568" s="46">
        <f t="shared" si="140"/>
        <v>28.953391439331984</v>
      </c>
      <c r="N568" s="8">
        <f t="shared" si="141"/>
        <v>-3.8383227451790475E-6</v>
      </c>
      <c r="O568" s="5">
        <f>SUM($N$54:N568)*0.1+$O$30</f>
        <v>-5.9876534858801251E-3</v>
      </c>
      <c r="P568" s="5">
        <f>SUM($O$235:O568)</f>
        <v>-1.9945220075165111</v>
      </c>
      <c r="Q568" s="8">
        <f t="shared" si="142"/>
        <v>-6.5818240894060005E-6</v>
      </c>
      <c r="R568" s="5">
        <f>SUM($Q$54:Q568)*0.1+$O$8</f>
        <v>4.9741021984103267E-2</v>
      </c>
      <c r="S568" s="5">
        <f>SUM($R$235:R568)</f>
        <v>16.656046681246039</v>
      </c>
      <c r="T568">
        <f t="shared" si="143"/>
        <v>5.0100112397977882E-2</v>
      </c>
      <c r="U568">
        <f t="shared" si="144"/>
        <v>16.775041254384888</v>
      </c>
      <c r="X568" s="1"/>
    </row>
    <row r="569" spans="2:24" x14ac:dyDescent="0.25">
      <c r="B569">
        <f t="shared" si="129"/>
        <v>51.500000000000462</v>
      </c>
      <c r="C569">
        <f t="shared" si="130"/>
        <v>0</v>
      </c>
      <c r="D569">
        <f t="shared" si="131"/>
        <v>1693.4085944977662</v>
      </c>
      <c r="E569">
        <f t="shared" si="132"/>
        <v>-987.54519064168142</v>
      </c>
      <c r="F569">
        <f t="shared" si="133"/>
        <v>0</v>
      </c>
      <c r="G569">
        <f t="shared" si="134"/>
        <v>11356.769692378875</v>
      </c>
      <c r="H569">
        <f t="shared" si="135"/>
        <v>19474.198836723535</v>
      </c>
      <c r="I569">
        <f t="shared" si="136"/>
        <v>22543.749425904727</v>
      </c>
      <c r="J569" s="46">
        <f t="shared" si="137"/>
        <v>1960.3260370352721</v>
      </c>
      <c r="K569">
        <f t="shared" si="138"/>
        <v>28.703593255662522</v>
      </c>
      <c r="L569">
        <f t="shared" si="139"/>
        <v>6.2399115773181885E-2</v>
      </c>
      <c r="M569" s="46">
        <f t="shared" si="140"/>
        <v>28.703796730318846</v>
      </c>
      <c r="N569" s="8">
        <f t="shared" si="141"/>
        <v>-3.8052337559964667E-6</v>
      </c>
      <c r="O569" s="5">
        <f>SUM($N$54:N569)*0.1+$O$30</f>
        <v>-5.9880340092557244E-3</v>
      </c>
      <c r="P569" s="5">
        <f>SUM($O$235:O569)</f>
        <v>-2.0005100415257666</v>
      </c>
      <c r="Q569" s="8">
        <f t="shared" si="142"/>
        <v>-6.5250842265662921E-6</v>
      </c>
      <c r="R569" s="5">
        <f>SUM($Q$54:Q569)*0.1+$O$8</f>
        <v>4.9740369475680613E-2</v>
      </c>
      <c r="S569" s="5">
        <f>SUM($R$235:R569)</f>
        <v>16.705787050721721</v>
      </c>
      <c r="T569">
        <f t="shared" si="143"/>
        <v>5.00995100462392E-2</v>
      </c>
      <c r="U569">
        <f t="shared" si="144"/>
        <v>16.825140754546659</v>
      </c>
      <c r="X569" s="1"/>
    </row>
    <row r="570" spans="2:24" x14ac:dyDescent="0.25">
      <c r="B570">
        <f t="shared" si="129"/>
        <v>51.600000000000463</v>
      </c>
      <c r="C570">
        <f t="shared" si="130"/>
        <v>0</v>
      </c>
      <c r="D570">
        <f t="shared" si="131"/>
        <v>1693.4085944977662</v>
      </c>
      <c r="E570">
        <f t="shared" si="132"/>
        <v>-987.54519064168142</v>
      </c>
      <c r="F570">
        <f t="shared" si="133"/>
        <v>0</v>
      </c>
      <c r="G570">
        <f t="shared" si="134"/>
        <v>11258.015173314709</v>
      </c>
      <c r="H570">
        <f t="shared" si="135"/>
        <v>19304.85797727375</v>
      </c>
      <c r="I570">
        <f t="shared" si="136"/>
        <v>22347.716822201193</v>
      </c>
      <c r="J570" s="46">
        <f t="shared" si="137"/>
        <v>1960.3260370352721</v>
      </c>
      <c r="K570">
        <f t="shared" si="138"/>
        <v>28.453996792569786</v>
      </c>
      <c r="L570">
        <f t="shared" si="139"/>
        <v>6.2399115773181885E-2</v>
      </c>
      <c r="M570" s="46">
        <f t="shared" si="140"/>
        <v>28.454202052078696</v>
      </c>
      <c r="N570" s="8">
        <f t="shared" si="141"/>
        <v>-3.7721447668138875E-6</v>
      </c>
      <c r="O570" s="5">
        <f>SUM($N$54:N570)*0.1+$O$30</f>
        <v>-5.9884112237324058E-3</v>
      </c>
      <c r="P570" s="5">
        <f>SUM($O$235:O570)</f>
        <v>-2.0064984527494989</v>
      </c>
      <c r="Q570" s="8">
        <f t="shared" si="142"/>
        <v>-6.4683443637265794E-6</v>
      </c>
      <c r="R570" s="5">
        <f>SUM($Q$54:Q570)*0.1+$O$8</f>
        <v>4.9739722641244238E-2</v>
      </c>
      <c r="S570" s="5">
        <f>SUM($R$235:R570)</f>
        <v>16.755526773362966</v>
      </c>
      <c r="T570">
        <f t="shared" si="143"/>
        <v>5.0098912936434349E-2</v>
      </c>
      <c r="U570">
        <f t="shared" si="144"/>
        <v>16.875239657372848</v>
      </c>
      <c r="X570" s="1"/>
    </row>
    <row r="571" spans="2:24" x14ac:dyDescent="0.25">
      <c r="B571">
        <f t="shared" si="129"/>
        <v>51.700000000000465</v>
      </c>
      <c r="C571">
        <f t="shared" si="130"/>
        <v>0</v>
      </c>
      <c r="D571">
        <f t="shared" si="131"/>
        <v>1693.4085944977662</v>
      </c>
      <c r="E571">
        <f t="shared" si="132"/>
        <v>-987.54519064168142</v>
      </c>
      <c r="F571">
        <f t="shared" si="133"/>
        <v>0</v>
      </c>
      <c r="G571">
        <f t="shared" si="134"/>
        <v>11159.260654250538</v>
      </c>
      <c r="H571">
        <f t="shared" si="135"/>
        <v>19135.517117823976</v>
      </c>
      <c r="I571">
        <f t="shared" si="136"/>
        <v>22151.684218497667</v>
      </c>
      <c r="J571" s="46">
        <f t="shared" si="137"/>
        <v>1960.3260370352721</v>
      </c>
      <c r="K571">
        <f t="shared" si="138"/>
        <v>28.20440032947706</v>
      </c>
      <c r="L571">
        <f t="shared" si="139"/>
        <v>6.2399115773181885E-2</v>
      </c>
      <c r="M571" s="46">
        <f t="shared" si="140"/>
        <v>28.204607405428522</v>
      </c>
      <c r="N571" s="8">
        <f t="shared" si="141"/>
        <v>-3.7390557776313075E-6</v>
      </c>
      <c r="O571" s="5">
        <f>SUM($N$54:N571)*0.1+$O$30</f>
        <v>-5.9887851293101693E-3</v>
      </c>
      <c r="P571" s="5">
        <f>SUM($O$235:O571)</f>
        <v>-2.0124872378788092</v>
      </c>
      <c r="Q571" s="8">
        <f t="shared" si="142"/>
        <v>-6.4116045008868718E-6</v>
      </c>
      <c r="R571" s="5">
        <f>SUM($Q$54:Q571)*0.1+$O$8</f>
        <v>4.9739081480794152E-2</v>
      </c>
      <c r="S571" s="5">
        <f>SUM($R$235:R571)</f>
        <v>16.805265854843761</v>
      </c>
      <c r="T571">
        <f t="shared" si="143"/>
        <v>5.0098321068456242E-2</v>
      </c>
      <c r="U571">
        <f t="shared" si="144"/>
        <v>16.925337968105769</v>
      </c>
      <c r="X571" s="1"/>
    </row>
    <row r="572" spans="2:24" x14ac:dyDescent="0.25">
      <c r="B572">
        <f t="shared" si="129"/>
        <v>51.800000000000466</v>
      </c>
      <c r="C572">
        <f t="shared" si="130"/>
        <v>0</v>
      </c>
      <c r="D572">
        <f t="shared" si="131"/>
        <v>1693.4085944977662</v>
      </c>
      <c r="E572">
        <f t="shared" si="132"/>
        <v>-987.54519064168142</v>
      </c>
      <c r="F572">
        <f t="shared" si="133"/>
        <v>0</v>
      </c>
      <c r="G572">
        <f t="shared" si="134"/>
        <v>11060.50613518637</v>
      </c>
      <c r="H572">
        <f t="shared" si="135"/>
        <v>18966.176258374195</v>
      </c>
      <c r="I572">
        <f t="shared" si="136"/>
        <v>21955.651614794133</v>
      </c>
      <c r="J572" s="46">
        <f t="shared" si="137"/>
        <v>1960.3260370352721</v>
      </c>
      <c r="K572">
        <f t="shared" si="138"/>
        <v>27.954803866384324</v>
      </c>
      <c r="L572">
        <f t="shared" si="139"/>
        <v>6.2399115773181885E-2</v>
      </c>
      <c r="M572" s="46">
        <f t="shared" si="140"/>
        <v>27.955012791214454</v>
      </c>
      <c r="N572" s="8">
        <f t="shared" si="141"/>
        <v>-3.705966788448728E-6</v>
      </c>
      <c r="O572" s="5">
        <f>SUM($N$54:N572)*0.1+$O$30</f>
        <v>-5.989155725989014E-3</v>
      </c>
      <c r="P572" s="5">
        <f>SUM($O$235:O572)</f>
        <v>-2.0184763936047982</v>
      </c>
      <c r="Q572" s="8">
        <f t="shared" si="142"/>
        <v>-6.3548646380471609E-6</v>
      </c>
      <c r="R572" s="5">
        <f>SUM($Q$54:Q572)*0.1+$O$8</f>
        <v>4.9738445994330346E-2</v>
      </c>
      <c r="S572" s="5">
        <f>SUM($R$235:R572)</f>
        <v>16.85500430083809</v>
      </c>
      <c r="T572">
        <f t="shared" si="143"/>
        <v>5.0097734442198713E-2</v>
      </c>
      <c r="U572">
        <f t="shared" si="144"/>
        <v>16.975435691987713</v>
      </c>
      <c r="X572" s="1"/>
    </row>
    <row r="573" spans="2:24" x14ac:dyDescent="0.25">
      <c r="B573">
        <f t="shared" si="129"/>
        <v>51.900000000000468</v>
      </c>
      <c r="C573">
        <f t="shared" si="130"/>
        <v>0</v>
      </c>
      <c r="D573">
        <f t="shared" si="131"/>
        <v>1693.4085944977662</v>
      </c>
      <c r="E573">
        <f t="shared" si="132"/>
        <v>-987.54519064168142</v>
      </c>
      <c r="F573">
        <f t="shared" si="133"/>
        <v>0</v>
      </c>
      <c r="G573">
        <f t="shared" si="134"/>
        <v>10961.751616122197</v>
      </c>
      <c r="H573">
        <f t="shared" si="135"/>
        <v>18796.835398924413</v>
      </c>
      <c r="I573">
        <f t="shared" si="136"/>
        <v>21759.619011090599</v>
      </c>
      <c r="J573" s="46">
        <f t="shared" si="137"/>
        <v>1960.3260370352721</v>
      </c>
      <c r="K573">
        <f t="shared" si="138"/>
        <v>27.705207403291588</v>
      </c>
      <c r="L573">
        <f t="shared" si="139"/>
        <v>6.2399115773181885E-2</v>
      </c>
      <c r="M573" s="46">
        <f t="shared" si="140"/>
        <v>27.705418210313137</v>
      </c>
      <c r="N573" s="8">
        <f t="shared" si="141"/>
        <v>-3.6728777992661476E-6</v>
      </c>
      <c r="O573" s="5">
        <f>SUM($N$54:N573)*0.1+$O$30</f>
        <v>-5.9895230137689401E-3</v>
      </c>
      <c r="P573" s="5">
        <f>SUM($O$235:O573)</f>
        <v>-2.024465916618567</v>
      </c>
      <c r="Q573" s="8">
        <f t="shared" si="142"/>
        <v>-6.2981247752074499E-6</v>
      </c>
      <c r="R573" s="5">
        <f>SUM($Q$54:Q573)*0.1+$O$8</f>
        <v>4.9737816181852829E-2</v>
      </c>
      <c r="S573" s="5">
        <f>SUM($R$235:R573)</f>
        <v>16.904742117019943</v>
      </c>
      <c r="T573">
        <f t="shared" si="143"/>
        <v>5.0097153057556562E-2</v>
      </c>
      <c r="U573">
        <f t="shared" si="144"/>
        <v>17.025532834260961</v>
      </c>
      <c r="X573" s="1"/>
    </row>
    <row r="574" spans="2:24" x14ac:dyDescent="0.25">
      <c r="B574">
        <f t="shared" si="129"/>
        <v>52.000000000000469</v>
      </c>
      <c r="C574">
        <f t="shared" si="130"/>
        <v>0</v>
      </c>
      <c r="D574">
        <f t="shared" si="131"/>
        <v>1693.4085944977662</v>
      </c>
      <c r="E574">
        <f t="shared" si="132"/>
        <v>-987.54519064168142</v>
      </c>
      <c r="F574">
        <f t="shared" si="133"/>
        <v>0</v>
      </c>
      <c r="G574">
        <f t="shared" si="134"/>
        <v>10862.997097058029</v>
      </c>
      <c r="H574">
        <f t="shared" si="135"/>
        <v>18627.494539474639</v>
      </c>
      <c r="I574">
        <f t="shared" si="136"/>
        <v>21563.586407387076</v>
      </c>
      <c r="J574" s="46">
        <f t="shared" si="137"/>
        <v>1960.3260370352721</v>
      </c>
      <c r="K574">
        <f t="shared" si="138"/>
        <v>27.455610940198866</v>
      </c>
      <c r="L574">
        <f t="shared" si="139"/>
        <v>6.2399115773181885E-2</v>
      </c>
      <c r="M574" s="46">
        <f t="shared" si="140"/>
        <v>27.455823663633105</v>
      </c>
      <c r="N574" s="8">
        <f t="shared" si="141"/>
        <v>-3.639788810083568E-6</v>
      </c>
      <c r="O574" s="5">
        <f>SUM($N$54:N574)*0.1+$O$30</f>
        <v>-5.989886992649949E-3</v>
      </c>
      <c r="P574" s="5">
        <f>SUM($O$235:O574)</f>
        <v>-2.030455803611217</v>
      </c>
      <c r="Q574" s="8">
        <f t="shared" si="142"/>
        <v>-6.2413849123677415E-6</v>
      </c>
      <c r="R574" s="5">
        <f>SUM($Q$54:Q574)*0.1+$O$8</f>
        <v>4.9737192043361592E-2</v>
      </c>
      <c r="S574" s="5">
        <f>SUM($R$235:R574)</f>
        <v>16.954479309063306</v>
      </c>
      <c r="T574">
        <f t="shared" si="143"/>
        <v>5.0096576914425484E-2</v>
      </c>
      <c r="U574">
        <f t="shared" si="144"/>
        <v>17.075629400167777</v>
      </c>
      <c r="X574" s="1"/>
    </row>
    <row r="575" spans="2:24" x14ac:dyDescent="0.25">
      <c r="B575">
        <f t="shared" si="129"/>
        <v>52.10000000000047</v>
      </c>
      <c r="C575">
        <f t="shared" si="130"/>
        <v>0</v>
      </c>
      <c r="D575">
        <f t="shared" si="131"/>
        <v>1693.4085944977662</v>
      </c>
      <c r="E575">
        <f t="shared" si="132"/>
        <v>-987.54519064168142</v>
      </c>
      <c r="F575">
        <f t="shared" si="133"/>
        <v>0</v>
      </c>
      <c r="G575">
        <f t="shared" si="134"/>
        <v>10764.24257799386</v>
      </c>
      <c r="H575">
        <f t="shared" si="135"/>
        <v>18458.153680024858</v>
      </c>
      <c r="I575">
        <f t="shared" si="136"/>
        <v>21367.553803683546</v>
      </c>
      <c r="J575" s="46">
        <f t="shared" si="137"/>
        <v>1960.3260370352721</v>
      </c>
      <c r="K575">
        <f t="shared" si="138"/>
        <v>27.206014477106134</v>
      </c>
      <c r="L575">
        <f t="shared" si="139"/>
        <v>6.2399115773181885E-2</v>
      </c>
      <c r="M575" s="46">
        <f t="shared" si="140"/>
        <v>27.206229152116183</v>
      </c>
      <c r="N575" s="8">
        <f t="shared" si="141"/>
        <v>-3.6066998209009884E-6</v>
      </c>
      <c r="O575" s="5">
        <f>SUM($N$54:N575)*0.1+$O$30</f>
        <v>-5.9902476626320393E-3</v>
      </c>
      <c r="P575" s="5">
        <f>SUM($O$235:O575)</f>
        <v>-2.0364460512738489</v>
      </c>
      <c r="Q575" s="8">
        <f t="shared" si="142"/>
        <v>-6.1846450495280313E-6</v>
      </c>
      <c r="R575" s="5">
        <f>SUM($Q$54:Q575)*0.1+$O$8</f>
        <v>4.9736573578856635E-2</v>
      </c>
      <c r="S575" s="5">
        <f>SUM($R$235:R575)</f>
        <v>17.004215882642164</v>
      </c>
      <c r="T575">
        <f t="shared" si="143"/>
        <v>5.0096006012702136E-2</v>
      </c>
      <c r="U575">
        <f t="shared" si="144"/>
        <v>17.125725394950397</v>
      </c>
      <c r="X575" s="1"/>
    </row>
    <row r="576" spans="2:24" x14ac:dyDescent="0.25">
      <c r="B576">
        <f t="shared" si="129"/>
        <v>52.200000000000472</v>
      </c>
      <c r="C576">
        <f t="shared" si="130"/>
        <v>0</v>
      </c>
      <c r="D576">
        <f t="shared" si="131"/>
        <v>1693.4085944977662</v>
      </c>
      <c r="E576">
        <f t="shared" si="132"/>
        <v>-987.54519064168142</v>
      </c>
      <c r="F576">
        <f t="shared" si="133"/>
        <v>0</v>
      </c>
      <c r="G576">
        <f t="shared" si="134"/>
        <v>10665.488058929692</v>
      </c>
      <c r="H576">
        <f t="shared" si="135"/>
        <v>18288.81282057508</v>
      </c>
      <c r="I576">
        <f t="shared" si="136"/>
        <v>21171.521199980016</v>
      </c>
      <c r="J576" s="46">
        <f t="shared" si="137"/>
        <v>1960.3260370352721</v>
      </c>
      <c r="K576">
        <f t="shared" si="138"/>
        <v>26.956418014013405</v>
      </c>
      <c r="L576">
        <f t="shared" si="139"/>
        <v>6.2399115773181885E-2</v>
      </c>
      <c r="M576" s="46">
        <f t="shared" si="140"/>
        <v>26.956634676739125</v>
      </c>
      <c r="N576" s="8">
        <f t="shared" si="141"/>
        <v>-3.5736108317184093E-6</v>
      </c>
      <c r="O576" s="5">
        <f>SUM($N$54:N576)*0.1+$O$30</f>
        <v>-5.9906050237152108E-3</v>
      </c>
      <c r="P576" s="5">
        <f>SUM($O$235:O576)</f>
        <v>-2.0424366562975642</v>
      </c>
      <c r="Q576" s="8">
        <f t="shared" si="142"/>
        <v>-6.1279051866883212E-6</v>
      </c>
      <c r="R576" s="5">
        <f>SUM($Q$54:Q576)*0.1+$O$8</f>
        <v>4.9735960788337967E-2</v>
      </c>
      <c r="S576" s="5">
        <f>SUM($R$235:R576)</f>
        <v>17.053951843430504</v>
      </c>
      <c r="T576">
        <f t="shared" si="143"/>
        <v>5.0095440352284096E-2</v>
      </c>
      <c r="U576">
        <f t="shared" si="144"/>
        <v>17.17582082385103</v>
      </c>
      <c r="X576" s="1"/>
    </row>
    <row r="577" spans="2:24" x14ac:dyDescent="0.25">
      <c r="B577">
        <f t="shared" si="129"/>
        <v>52.300000000000473</v>
      </c>
      <c r="C577">
        <f t="shared" si="130"/>
        <v>0</v>
      </c>
      <c r="D577">
        <f t="shared" si="131"/>
        <v>1693.4085944977662</v>
      </c>
      <c r="E577">
        <f t="shared" si="132"/>
        <v>-987.54519064168142</v>
      </c>
      <c r="F577">
        <f t="shared" si="133"/>
        <v>0</v>
      </c>
      <c r="G577">
        <f t="shared" si="134"/>
        <v>10566.733539865521</v>
      </c>
      <c r="H577">
        <f t="shared" si="135"/>
        <v>18119.471961125299</v>
      </c>
      <c r="I577">
        <f t="shared" si="136"/>
        <v>20975.488596276482</v>
      </c>
      <c r="J577" s="46">
        <f t="shared" si="137"/>
        <v>1960.3260370352721</v>
      </c>
      <c r="K577">
        <f t="shared" si="138"/>
        <v>26.706821550920669</v>
      </c>
      <c r="L577">
        <f t="shared" si="139"/>
        <v>6.2399115773181885E-2</v>
      </c>
      <c r="M577" s="46">
        <f t="shared" si="140"/>
        <v>26.707040238515173</v>
      </c>
      <c r="N577" s="8">
        <f t="shared" si="141"/>
        <v>-3.5405218425358289E-6</v>
      </c>
      <c r="O577" s="5">
        <f>SUM($N$54:N577)*0.1+$O$30</f>
        <v>-5.9909590758994644E-3</v>
      </c>
      <c r="P577" s="5">
        <f>SUM($O$235:O577)</f>
        <v>-2.0484276153734635</v>
      </c>
      <c r="Q577" s="8">
        <f t="shared" si="142"/>
        <v>-6.0711653238486102E-6</v>
      </c>
      <c r="R577" s="5">
        <f>SUM($Q$54:Q577)*0.1+$O$8</f>
        <v>4.9735353671805586E-2</v>
      </c>
      <c r="S577" s="5">
        <f>SUM($R$235:R577)</f>
        <v>17.10368719710231</v>
      </c>
      <c r="T577">
        <f t="shared" si="143"/>
        <v>5.009487993306988E-2</v>
      </c>
      <c r="U577">
        <f t="shared" si="144"/>
        <v>17.225915692111876</v>
      </c>
      <c r="X577" s="1"/>
    </row>
    <row r="578" spans="2:24" x14ac:dyDescent="0.25">
      <c r="B578">
        <f t="shared" si="129"/>
        <v>52.400000000000475</v>
      </c>
      <c r="C578">
        <f t="shared" si="130"/>
        <v>0</v>
      </c>
      <c r="D578">
        <f t="shared" si="131"/>
        <v>1693.4085944977662</v>
      </c>
      <c r="E578">
        <f t="shared" si="132"/>
        <v>-987.54519064168142</v>
      </c>
      <c r="F578">
        <f t="shared" si="133"/>
        <v>0</v>
      </c>
      <c r="G578">
        <f t="shared" si="134"/>
        <v>10467.979020801353</v>
      </c>
      <c r="H578">
        <f t="shared" si="135"/>
        <v>17950.131101675517</v>
      </c>
      <c r="I578">
        <f t="shared" si="136"/>
        <v>20779.455992572952</v>
      </c>
      <c r="J578" s="46">
        <f t="shared" si="137"/>
        <v>1960.3260370352721</v>
      </c>
      <c r="K578">
        <f t="shared" si="138"/>
        <v>26.457225087827936</v>
      </c>
      <c r="L578">
        <f t="shared" si="139"/>
        <v>6.2399115773181885E-2</v>
      </c>
      <c r="M578" s="46">
        <f t="shared" si="140"/>
        <v>26.457445838495822</v>
      </c>
      <c r="N578" s="8">
        <f t="shared" si="141"/>
        <v>-3.5074328533532497E-6</v>
      </c>
      <c r="O578" s="5">
        <f>SUM($N$54:N578)*0.1+$O$30</f>
        <v>-5.9913098191847992E-3</v>
      </c>
      <c r="P578" s="5">
        <f>SUM($O$235:O578)</f>
        <v>-2.0544189251926483</v>
      </c>
      <c r="Q578" s="8">
        <f t="shared" si="142"/>
        <v>-6.0144254610089001E-6</v>
      </c>
      <c r="R578" s="5">
        <f>SUM($Q$54:Q578)*0.1+$O$8</f>
        <v>4.973475222925948E-2</v>
      </c>
      <c r="S578" s="5">
        <f>SUM($R$235:R578)</f>
        <v>17.15342194933157</v>
      </c>
      <c r="T578">
        <f t="shared" si="143"/>
        <v>5.0094324754958931E-2</v>
      </c>
      <c r="U578">
        <f t="shared" si="144"/>
        <v>17.276010004975102</v>
      </c>
      <c r="X578" s="1"/>
    </row>
    <row r="579" spans="2:24" x14ac:dyDescent="0.25">
      <c r="B579">
        <f t="shared" si="129"/>
        <v>52.500000000000476</v>
      </c>
      <c r="C579">
        <f t="shared" si="130"/>
        <v>0</v>
      </c>
      <c r="D579">
        <f t="shared" si="131"/>
        <v>1693.4085944977662</v>
      </c>
      <c r="E579">
        <f t="shared" si="132"/>
        <v>-987.54519064168142</v>
      </c>
      <c r="F579">
        <f t="shared" si="133"/>
        <v>0</v>
      </c>
      <c r="G579">
        <f t="shared" si="134"/>
        <v>10369.224501737181</v>
      </c>
      <c r="H579">
        <f t="shared" si="135"/>
        <v>17780.790242225743</v>
      </c>
      <c r="I579">
        <f t="shared" si="136"/>
        <v>20583.423388869425</v>
      </c>
      <c r="J579" s="46">
        <f t="shared" si="137"/>
        <v>1960.3260370352721</v>
      </c>
      <c r="K579">
        <f t="shared" si="138"/>
        <v>26.207628624735211</v>
      </c>
      <c r="L579">
        <f t="shared" si="139"/>
        <v>6.2399115773181885E-2</v>
      </c>
      <c r="M579" s="46">
        <f t="shared" si="140"/>
        <v>26.207851477772614</v>
      </c>
      <c r="N579" s="8">
        <f t="shared" si="141"/>
        <v>-3.4743438641706689E-6</v>
      </c>
      <c r="O579" s="5">
        <f>SUM($N$54:N579)*0.1+$O$30</f>
        <v>-5.991657253571217E-3</v>
      </c>
      <c r="P579" s="5">
        <f>SUM($O$235:O579)</f>
        <v>-2.0604105824462198</v>
      </c>
      <c r="Q579" s="8">
        <f t="shared" si="142"/>
        <v>-5.9576855981691917E-6</v>
      </c>
      <c r="R579" s="5">
        <f>SUM($Q$54:Q579)*0.1+$O$8</f>
        <v>4.9734156460699668E-2</v>
      </c>
      <c r="S579" s="5">
        <f>SUM($R$235:R579)</f>
        <v>17.203156105792271</v>
      </c>
      <c r="T579">
        <f t="shared" si="143"/>
        <v>5.0093774817851641E-2</v>
      </c>
      <c r="U579">
        <f t="shared" si="144"/>
        <v>17.326103767682863</v>
      </c>
      <c r="X579" s="1"/>
    </row>
    <row r="580" spans="2:24" x14ac:dyDescent="0.25">
      <c r="B580">
        <f t="shared" si="129"/>
        <v>52.600000000000477</v>
      </c>
      <c r="C580">
        <f t="shared" si="130"/>
        <v>0</v>
      </c>
      <c r="D580">
        <f t="shared" si="131"/>
        <v>1693.4085944977662</v>
      </c>
      <c r="E580">
        <f t="shared" si="132"/>
        <v>-987.54519064168142</v>
      </c>
      <c r="F580">
        <f t="shared" si="133"/>
        <v>0</v>
      </c>
      <c r="G580">
        <f t="shared" si="134"/>
        <v>10270.469982673014</v>
      </c>
      <c r="H580">
        <f t="shared" si="135"/>
        <v>17611.449382775962</v>
      </c>
      <c r="I580">
        <f t="shared" si="136"/>
        <v>20387.390785165895</v>
      </c>
      <c r="J580" s="46">
        <f t="shared" si="137"/>
        <v>1960.3260370352721</v>
      </c>
      <c r="K580">
        <f t="shared" si="138"/>
        <v>25.958032161642478</v>
      </c>
      <c r="L580">
        <f t="shared" si="139"/>
        <v>6.2399115773181885E-2</v>
      </c>
      <c r="M580" s="46">
        <f t="shared" si="140"/>
        <v>25.958257157479064</v>
      </c>
      <c r="N580" s="8">
        <f t="shared" si="141"/>
        <v>-3.4412548749880902E-6</v>
      </c>
      <c r="O580" s="5">
        <f>SUM($N$54:N580)*0.1+$O$30</f>
        <v>-5.9920013790587152E-3</v>
      </c>
      <c r="P580" s="5">
        <f>SUM($O$235:O580)</f>
        <v>-2.0664025838252784</v>
      </c>
      <c r="Q580" s="8">
        <f t="shared" si="142"/>
        <v>-5.9009457353294807E-6</v>
      </c>
      <c r="R580" s="5">
        <f>SUM($Q$54:Q580)*0.1+$O$8</f>
        <v>4.9733566366126129E-2</v>
      </c>
      <c r="S580" s="5">
        <f>SUM($R$235:R580)</f>
        <v>17.252889672158396</v>
      </c>
      <c r="T580">
        <f t="shared" si="143"/>
        <v>5.0093230121649311E-2</v>
      </c>
      <c r="U580">
        <f t="shared" si="144"/>
        <v>17.376196985477279</v>
      </c>
      <c r="X580" s="1"/>
    </row>
    <row r="581" spans="2:24" x14ac:dyDescent="0.25">
      <c r="B581">
        <f t="shared" si="129"/>
        <v>52.700000000000479</v>
      </c>
      <c r="C581">
        <f t="shared" si="130"/>
        <v>0</v>
      </c>
      <c r="D581">
        <f t="shared" si="131"/>
        <v>1693.4085944977662</v>
      </c>
      <c r="E581">
        <f t="shared" si="132"/>
        <v>-987.54519064168142</v>
      </c>
      <c r="F581">
        <f t="shared" si="133"/>
        <v>0</v>
      </c>
      <c r="G581">
        <f t="shared" si="134"/>
        <v>10171.715463608842</v>
      </c>
      <c r="H581">
        <f t="shared" si="135"/>
        <v>17442.108523326184</v>
      </c>
      <c r="I581">
        <f t="shared" si="136"/>
        <v>20191.358181462365</v>
      </c>
      <c r="J581" s="46">
        <f t="shared" si="137"/>
        <v>1960.3260370352721</v>
      </c>
      <c r="K581">
        <f t="shared" si="138"/>
        <v>25.708435698549746</v>
      </c>
      <c r="L581">
        <f t="shared" si="139"/>
        <v>6.2399115773181885E-2</v>
      </c>
      <c r="M581" s="46">
        <f t="shared" si="140"/>
        <v>25.708662878792719</v>
      </c>
      <c r="N581" s="8">
        <f t="shared" si="141"/>
        <v>-3.4081658858055093E-6</v>
      </c>
      <c r="O581" s="5">
        <f>SUM($N$54:N581)*0.1+$O$30</f>
        <v>-5.9923421956472964E-3</v>
      </c>
      <c r="P581" s="5">
        <f>SUM($O$235:O581)</f>
        <v>-2.0723949260209258</v>
      </c>
      <c r="Q581" s="8">
        <f t="shared" si="142"/>
        <v>-5.8442058724897714E-6</v>
      </c>
      <c r="R581" s="5">
        <f>SUM($Q$54:Q581)*0.1+$O$8</f>
        <v>4.9732981945538886E-2</v>
      </c>
      <c r="S581" s="5">
        <f>SUM($R$235:R581)</f>
        <v>17.302622654103935</v>
      </c>
      <c r="T581">
        <f t="shared" si="143"/>
        <v>5.0092690666254207E-2</v>
      </c>
      <c r="U581">
        <f t="shared" si="144"/>
        <v>17.42628966360045</v>
      </c>
      <c r="X581" s="1"/>
    </row>
    <row r="582" spans="2:24" x14ac:dyDescent="0.25">
      <c r="B582">
        <f t="shared" si="129"/>
        <v>52.80000000000048</v>
      </c>
      <c r="C582">
        <f t="shared" si="130"/>
        <v>0</v>
      </c>
      <c r="D582">
        <f t="shared" si="131"/>
        <v>1693.4085944977662</v>
      </c>
      <c r="E582">
        <f t="shared" si="132"/>
        <v>-987.54519064168142</v>
      </c>
      <c r="F582">
        <f t="shared" si="133"/>
        <v>0</v>
      </c>
      <c r="G582">
        <f t="shared" si="134"/>
        <v>10072.960944544673</v>
      </c>
      <c r="H582">
        <f t="shared" si="135"/>
        <v>17272.767663876402</v>
      </c>
      <c r="I582">
        <f t="shared" si="136"/>
        <v>19995.325577758831</v>
      </c>
      <c r="J582" s="46">
        <f t="shared" si="137"/>
        <v>1960.3260370352721</v>
      </c>
      <c r="K582">
        <f t="shared" si="138"/>
        <v>25.45883923545701</v>
      </c>
      <c r="L582">
        <f t="shared" si="139"/>
        <v>6.2399115773181885E-2</v>
      </c>
      <c r="M582" s="46">
        <f t="shared" si="140"/>
        <v>25.459068642937297</v>
      </c>
      <c r="N582" s="8">
        <f t="shared" si="141"/>
        <v>-3.3750768966229298E-6</v>
      </c>
      <c r="O582" s="5">
        <f>SUM($N$54:N582)*0.1+$O$30</f>
        <v>-5.992679703336958E-3</v>
      </c>
      <c r="P582" s="5">
        <f>SUM($O$235:O582)</f>
        <v>-2.078387605724263</v>
      </c>
      <c r="Q582" s="8">
        <f t="shared" si="142"/>
        <v>-5.7874660096500604E-6</v>
      </c>
      <c r="R582" s="5">
        <f>SUM($Q$54:Q582)*0.1+$O$8</f>
        <v>4.9732403198937916E-2</v>
      </c>
      <c r="S582" s="5">
        <f>SUM($R$235:R582)</f>
        <v>17.352355057302873</v>
      </c>
      <c r="T582">
        <f t="shared" si="143"/>
        <v>5.009215645156951E-2</v>
      </c>
      <c r="U582">
        <f t="shared" si="144"/>
        <v>17.476381807294462</v>
      </c>
      <c r="X582" s="1"/>
    </row>
    <row r="583" spans="2:24" x14ac:dyDescent="0.25">
      <c r="B583">
        <f t="shared" si="129"/>
        <v>52.900000000000482</v>
      </c>
      <c r="C583">
        <f t="shared" si="130"/>
        <v>0</v>
      </c>
      <c r="D583">
        <f t="shared" si="131"/>
        <v>1693.4085944977662</v>
      </c>
      <c r="E583">
        <f t="shared" si="132"/>
        <v>-987.54519064168142</v>
      </c>
      <c r="F583">
        <f t="shared" si="133"/>
        <v>0</v>
      </c>
      <c r="G583">
        <f t="shared" si="134"/>
        <v>9974.2064254805045</v>
      </c>
      <c r="H583">
        <f t="shared" si="135"/>
        <v>17103.426804426628</v>
      </c>
      <c r="I583">
        <f t="shared" si="136"/>
        <v>19799.292974055308</v>
      </c>
      <c r="J583" s="46">
        <f t="shared" si="137"/>
        <v>1960.3260370352721</v>
      </c>
      <c r="K583">
        <f t="shared" si="138"/>
        <v>25.209242772364288</v>
      </c>
      <c r="L583">
        <f t="shared" si="139"/>
        <v>6.2399115773181885E-2</v>
      </c>
      <c r="M583" s="46">
        <f t="shared" si="140"/>
        <v>25.209474451184995</v>
      </c>
      <c r="N583" s="8">
        <f t="shared" si="141"/>
        <v>-3.3419879074403506E-6</v>
      </c>
      <c r="O583" s="5">
        <f>SUM($N$54:N583)*0.1+$O$30</f>
        <v>-5.9930139021277026E-3</v>
      </c>
      <c r="P583" s="5">
        <f>SUM($O$235:O583)</f>
        <v>-2.0843806196263905</v>
      </c>
      <c r="Q583" s="8">
        <f t="shared" si="142"/>
        <v>-5.730726146810352E-6</v>
      </c>
      <c r="R583" s="5">
        <f>SUM($Q$54:Q583)*0.1+$O$8</f>
        <v>4.9731830126323234E-2</v>
      </c>
      <c r="S583" s="5">
        <f>SUM($R$235:R583)</f>
        <v>17.402086887429196</v>
      </c>
      <c r="T583">
        <f t="shared" si="143"/>
        <v>5.0091627477499345E-2</v>
      </c>
      <c r="U583">
        <f t="shared" si="144"/>
        <v>17.526473421801352</v>
      </c>
      <c r="X583" s="1"/>
    </row>
    <row r="584" spans="2:24" x14ac:dyDescent="0.25">
      <c r="B584">
        <f t="shared" si="129"/>
        <v>53.000000000000483</v>
      </c>
      <c r="C584">
        <f t="shared" si="130"/>
        <v>0</v>
      </c>
      <c r="D584">
        <f t="shared" si="131"/>
        <v>1693.4085944977662</v>
      </c>
      <c r="E584">
        <f t="shared" si="132"/>
        <v>-987.54519064168142</v>
      </c>
      <c r="F584">
        <f t="shared" si="133"/>
        <v>0</v>
      </c>
      <c r="G584">
        <f t="shared" si="134"/>
        <v>9875.451906416336</v>
      </c>
      <c r="H584">
        <f t="shared" si="135"/>
        <v>16934.085944976847</v>
      </c>
      <c r="I584">
        <f t="shared" si="136"/>
        <v>19603.260370351774</v>
      </c>
      <c r="J584" s="46">
        <f t="shared" si="137"/>
        <v>1960.3260370352721</v>
      </c>
      <c r="K584">
        <f t="shared" si="138"/>
        <v>24.959646309271552</v>
      </c>
      <c r="L584">
        <f t="shared" si="139"/>
        <v>6.2399115773181885E-2</v>
      </c>
      <c r="M584" s="46">
        <f t="shared" si="140"/>
        <v>24.959880304858853</v>
      </c>
      <c r="N584" s="8">
        <f t="shared" si="141"/>
        <v>-3.3088989182577711E-6</v>
      </c>
      <c r="O584" s="5">
        <f>SUM($N$54:N584)*0.1+$O$30</f>
        <v>-5.9933447920195284E-3</v>
      </c>
      <c r="P584" s="5">
        <f>SUM($O$235:O584)</f>
        <v>-2.0903739644184101</v>
      </c>
      <c r="Q584" s="8">
        <f t="shared" si="142"/>
        <v>-5.6739862839706419E-6</v>
      </c>
      <c r="R584" s="5">
        <f>SUM($Q$54:Q584)*0.1+$O$8</f>
        <v>4.973126272769484E-2</v>
      </c>
      <c r="S584" s="5">
        <f>SUM($R$235:R584)</f>
        <v>17.451818150156889</v>
      </c>
      <c r="T584">
        <f t="shared" si="143"/>
        <v>5.0091103743948762E-2</v>
      </c>
      <c r="U584">
        <f t="shared" si="144"/>
        <v>17.576564512363156</v>
      </c>
      <c r="X584" s="1"/>
    </row>
    <row r="585" spans="2:24" x14ac:dyDescent="0.25">
      <c r="B585">
        <f t="shared" si="129"/>
        <v>53.100000000000485</v>
      </c>
      <c r="C585">
        <f t="shared" si="130"/>
        <v>0</v>
      </c>
      <c r="D585">
        <f t="shared" si="131"/>
        <v>1693.4085944977662</v>
      </c>
      <c r="E585">
        <f t="shared" si="132"/>
        <v>-987.54519064168142</v>
      </c>
      <c r="F585">
        <f t="shared" si="133"/>
        <v>0</v>
      </c>
      <c r="G585">
        <f t="shared" si="134"/>
        <v>9776.6973873521638</v>
      </c>
      <c r="H585">
        <f t="shared" si="135"/>
        <v>16764.745085527069</v>
      </c>
      <c r="I585">
        <f t="shared" si="136"/>
        <v>19407.227766648244</v>
      </c>
      <c r="J585" s="46">
        <f t="shared" si="137"/>
        <v>1960.3260370352721</v>
      </c>
      <c r="K585">
        <f t="shared" si="138"/>
        <v>24.710049846178823</v>
      </c>
      <c r="L585">
        <f t="shared" si="139"/>
        <v>6.2399115773181885E-2</v>
      </c>
      <c r="M585" s="46">
        <f t="shared" si="140"/>
        <v>24.710286205335418</v>
      </c>
      <c r="N585" s="8">
        <f t="shared" si="141"/>
        <v>-3.2758099290751902E-6</v>
      </c>
      <c r="O585" s="5">
        <f>SUM($N$54:N585)*0.1+$O$30</f>
        <v>-5.9936723730124354E-3</v>
      </c>
      <c r="P585" s="5">
        <f>SUM($O$235:O585)</f>
        <v>-2.0963676367914226</v>
      </c>
      <c r="Q585" s="8">
        <f t="shared" si="142"/>
        <v>-5.6172464211309317E-6</v>
      </c>
      <c r="R585" s="5">
        <f>SUM($Q$54:Q585)*0.1+$O$8</f>
        <v>4.9730701003052727E-2</v>
      </c>
      <c r="S585" s="5">
        <f>SUM($R$235:R585)</f>
        <v>17.501548851159942</v>
      </c>
      <c r="T585">
        <f t="shared" si="143"/>
        <v>5.0090585250823751E-2</v>
      </c>
      <c r="U585">
        <f t="shared" si="144"/>
        <v>17.626655084221859</v>
      </c>
      <c r="X585" s="1"/>
    </row>
    <row r="586" spans="2:24" x14ac:dyDescent="0.25">
      <c r="B586">
        <f t="shared" si="129"/>
        <v>53.200000000000486</v>
      </c>
      <c r="C586">
        <f t="shared" si="130"/>
        <v>0</v>
      </c>
      <c r="D586">
        <f t="shared" si="131"/>
        <v>1693.4085944977662</v>
      </c>
      <c r="E586">
        <f t="shared" si="132"/>
        <v>-987.54519064168142</v>
      </c>
      <c r="F586">
        <f t="shared" si="133"/>
        <v>0</v>
      </c>
      <c r="G586">
        <f t="shared" si="134"/>
        <v>9677.9428682879952</v>
      </c>
      <c r="H586">
        <f t="shared" si="135"/>
        <v>16595.404226077288</v>
      </c>
      <c r="I586">
        <f t="shared" si="136"/>
        <v>19211.195162944714</v>
      </c>
      <c r="J586" s="46">
        <f t="shared" si="137"/>
        <v>1960.3260370352721</v>
      </c>
      <c r="K586">
        <f t="shared" si="138"/>
        <v>24.46045338308609</v>
      </c>
      <c r="L586">
        <f t="shared" si="139"/>
        <v>6.2399115773181885E-2</v>
      </c>
      <c r="M586" s="46">
        <f t="shared" si="140"/>
        <v>24.460692154047393</v>
      </c>
      <c r="N586" s="8">
        <f t="shared" si="141"/>
        <v>-3.2427209398926111E-6</v>
      </c>
      <c r="O586" s="5">
        <f>SUM($N$54:N586)*0.1+$O$30</f>
        <v>-5.9939966451064246E-3</v>
      </c>
      <c r="P586" s="5">
        <f>SUM($O$235:O586)</f>
        <v>-2.1023616334365292</v>
      </c>
      <c r="Q586" s="8">
        <f t="shared" si="142"/>
        <v>-5.5605065582912208E-6</v>
      </c>
      <c r="R586" s="5">
        <f>SUM($Q$54:Q586)*0.1+$O$8</f>
        <v>4.9730144952396901E-2</v>
      </c>
      <c r="S586" s="5">
        <f>SUM($R$235:R586)</f>
        <v>17.551278996112337</v>
      </c>
      <c r="T586">
        <f t="shared" si="143"/>
        <v>5.0090071998031241E-2</v>
      </c>
      <c r="U586">
        <f t="shared" si="144"/>
        <v>17.676745142619442</v>
      </c>
      <c r="X586" s="1"/>
    </row>
    <row r="587" spans="2:24" x14ac:dyDescent="0.25">
      <c r="B587">
        <f t="shared" si="129"/>
        <v>53.300000000000487</v>
      </c>
      <c r="C587">
        <f t="shared" si="130"/>
        <v>0</v>
      </c>
      <c r="D587">
        <f t="shared" si="131"/>
        <v>1693.4085944977662</v>
      </c>
      <c r="E587">
        <f t="shared" si="132"/>
        <v>-987.54519064168142</v>
      </c>
      <c r="F587">
        <f t="shared" si="133"/>
        <v>0</v>
      </c>
      <c r="G587">
        <f t="shared" si="134"/>
        <v>9579.1883492238248</v>
      </c>
      <c r="H587">
        <f t="shared" si="135"/>
        <v>16426.063366627513</v>
      </c>
      <c r="I587">
        <f t="shared" si="136"/>
        <v>19015.162559241187</v>
      </c>
      <c r="J587" s="46">
        <f t="shared" si="137"/>
        <v>1960.3260370352721</v>
      </c>
      <c r="K587">
        <f t="shared" si="138"/>
        <v>24.210856919993361</v>
      </c>
      <c r="L587">
        <f t="shared" si="139"/>
        <v>6.2399115773181885E-2</v>
      </c>
      <c r="M587" s="46">
        <f t="shared" si="140"/>
        <v>24.211098152486564</v>
      </c>
      <c r="N587" s="8">
        <f t="shared" si="141"/>
        <v>-3.2096319507100307E-6</v>
      </c>
      <c r="O587" s="5">
        <f>SUM($N$54:N587)*0.1+$O$30</f>
        <v>-5.9943176083014959E-3</v>
      </c>
      <c r="P587" s="5">
        <f>SUM($O$235:O587)</f>
        <v>-2.1083559510448309</v>
      </c>
      <c r="Q587" s="8">
        <f t="shared" si="142"/>
        <v>-5.5037666954515132E-6</v>
      </c>
      <c r="R587" s="5">
        <f>SUM($Q$54:Q587)*0.1+$O$8</f>
        <v>4.972959457572735E-2</v>
      </c>
      <c r="S587" s="5">
        <f>SUM($R$235:R587)</f>
        <v>17.601008590688064</v>
      </c>
      <c r="T587">
        <f t="shared" si="143"/>
        <v>5.0089563985479091E-2</v>
      </c>
      <c r="U587">
        <f t="shared" si="144"/>
        <v>17.726834692797844</v>
      </c>
      <c r="X587" s="1"/>
    </row>
    <row r="588" spans="2:24" x14ac:dyDescent="0.25">
      <c r="B588">
        <f t="shared" si="129"/>
        <v>53.400000000000489</v>
      </c>
      <c r="C588">
        <f t="shared" si="130"/>
        <v>0</v>
      </c>
      <c r="D588">
        <f t="shared" si="131"/>
        <v>1693.4085944977662</v>
      </c>
      <c r="E588">
        <f t="shared" si="132"/>
        <v>-987.54519064168142</v>
      </c>
      <c r="F588">
        <f t="shared" si="133"/>
        <v>0</v>
      </c>
      <c r="G588">
        <f t="shared" si="134"/>
        <v>9480.4338301596581</v>
      </c>
      <c r="H588">
        <f t="shared" si="135"/>
        <v>16256.722507177732</v>
      </c>
      <c r="I588">
        <f t="shared" si="136"/>
        <v>18819.129955537657</v>
      </c>
      <c r="J588" s="46">
        <f t="shared" si="137"/>
        <v>1960.3260370352721</v>
      </c>
      <c r="K588">
        <f t="shared" si="138"/>
        <v>23.961260456900632</v>
      </c>
      <c r="L588">
        <f t="shared" si="139"/>
        <v>6.2399115773181885E-2</v>
      </c>
      <c r="M588" s="46">
        <f t="shared" si="140"/>
        <v>23.961504202206875</v>
      </c>
      <c r="N588" s="8">
        <f t="shared" si="141"/>
        <v>-3.176542961527452E-6</v>
      </c>
      <c r="O588" s="5">
        <f>SUM($N$54:N588)*0.1+$O$30</f>
        <v>-5.9946352625976484E-3</v>
      </c>
      <c r="P588" s="5">
        <f>SUM($O$235:O588)</f>
        <v>-2.1143505863074283</v>
      </c>
      <c r="Q588" s="8">
        <f t="shared" si="142"/>
        <v>-5.4470268326118022E-6</v>
      </c>
      <c r="R588" s="5">
        <f>SUM($Q$54:Q588)*0.1+$O$8</f>
        <v>4.9729049873044093E-2</v>
      </c>
      <c r="S588" s="5">
        <f>SUM($R$235:R588)</f>
        <v>17.650737640561108</v>
      </c>
      <c r="T588">
        <f t="shared" si="143"/>
        <v>5.008906121307611E-2</v>
      </c>
      <c r="U588">
        <f t="shared" si="144"/>
        <v>17.776923739998978</v>
      </c>
      <c r="X588" s="1"/>
    </row>
    <row r="589" spans="2:24" x14ac:dyDescent="0.25">
      <c r="B589">
        <f t="shared" si="129"/>
        <v>53.50000000000049</v>
      </c>
      <c r="C589">
        <f t="shared" si="130"/>
        <v>0</v>
      </c>
      <c r="D589">
        <f t="shared" si="131"/>
        <v>1693.4085944977662</v>
      </c>
      <c r="E589">
        <f t="shared" si="132"/>
        <v>-987.54519064168142</v>
      </c>
      <c r="F589">
        <f t="shared" si="133"/>
        <v>0</v>
      </c>
      <c r="G589">
        <f t="shared" si="134"/>
        <v>9381.6793110954877</v>
      </c>
      <c r="H589">
        <f t="shared" si="135"/>
        <v>16087.381647727951</v>
      </c>
      <c r="I589">
        <f t="shared" si="136"/>
        <v>18623.097351834123</v>
      </c>
      <c r="J589" s="46">
        <f t="shared" si="137"/>
        <v>1960.3260370352721</v>
      </c>
      <c r="K589">
        <f t="shared" si="138"/>
        <v>23.711663993807896</v>
      </c>
      <c r="L589">
        <f t="shared" si="139"/>
        <v>6.2399115773181885E-2</v>
      </c>
      <c r="M589" s="46">
        <f t="shared" si="140"/>
        <v>23.711910304827693</v>
      </c>
      <c r="N589" s="8">
        <f t="shared" si="141"/>
        <v>-3.143453972344872E-6</v>
      </c>
      <c r="O589" s="5">
        <f>SUM($N$54:N589)*0.1+$O$30</f>
        <v>-5.994949607994883E-3</v>
      </c>
      <c r="P589" s="5">
        <f>SUM($O$235:O589)</f>
        <v>-2.1203455359154231</v>
      </c>
      <c r="Q589" s="8">
        <f t="shared" si="142"/>
        <v>-5.3902869697720912E-6</v>
      </c>
      <c r="R589" s="5">
        <f>SUM($Q$54:Q589)*0.1+$O$8</f>
        <v>4.9728510844347117E-2</v>
      </c>
      <c r="S589" s="5">
        <f>SUM($R$235:R589)</f>
        <v>17.700466151405454</v>
      </c>
      <c r="T589">
        <f t="shared" si="143"/>
        <v>5.0088563680732022E-2</v>
      </c>
      <c r="U589">
        <f t="shared" si="144"/>
        <v>17.827012289464733</v>
      </c>
      <c r="X589" s="1"/>
    </row>
    <row r="590" spans="2:24" x14ac:dyDescent="0.25">
      <c r="B590">
        <f t="shared" si="129"/>
        <v>53.600000000000492</v>
      </c>
      <c r="C590">
        <f t="shared" si="130"/>
        <v>0</v>
      </c>
      <c r="D590">
        <f t="shared" si="131"/>
        <v>1693.4085944977662</v>
      </c>
      <c r="E590">
        <f t="shared" si="132"/>
        <v>-987.54519064168142</v>
      </c>
      <c r="F590">
        <f t="shared" si="133"/>
        <v>0</v>
      </c>
      <c r="G590">
        <f t="shared" si="134"/>
        <v>9282.9247920313173</v>
      </c>
      <c r="H590">
        <f t="shared" si="135"/>
        <v>15918.040788278173</v>
      </c>
      <c r="I590">
        <f t="shared" si="136"/>
        <v>18427.064748130597</v>
      </c>
      <c r="J590" s="46">
        <f t="shared" si="137"/>
        <v>1960.3260370352721</v>
      </c>
      <c r="K590">
        <f t="shared" si="138"/>
        <v>23.462067530715167</v>
      </c>
      <c r="L590">
        <f t="shared" si="139"/>
        <v>6.2399115773181885E-2</v>
      </c>
      <c r="M590" s="46">
        <f t="shared" si="140"/>
        <v>23.462316462037307</v>
      </c>
      <c r="N590" s="8">
        <f t="shared" si="141"/>
        <v>-3.110364983162292E-6</v>
      </c>
      <c r="O590" s="5">
        <f>SUM($N$54:N590)*0.1+$O$30</f>
        <v>-5.9952606444931998E-3</v>
      </c>
      <c r="P590" s="5">
        <f>SUM($O$235:O590)</f>
        <v>-2.1263407965599161</v>
      </c>
      <c r="Q590" s="8">
        <f t="shared" si="142"/>
        <v>-5.3335471069323819E-6</v>
      </c>
      <c r="R590" s="5">
        <f>SUM($Q$54:Q590)*0.1+$O$8</f>
        <v>4.9727977489636421E-2</v>
      </c>
      <c r="S590" s="5">
        <f>SUM($R$235:R590)</f>
        <v>17.750194128895089</v>
      </c>
      <c r="T590">
        <f t="shared" si="143"/>
        <v>5.0088071388357483E-2</v>
      </c>
      <c r="U590">
        <f t="shared" si="144"/>
        <v>17.877100346436968</v>
      </c>
      <c r="X590" s="1"/>
    </row>
    <row r="591" spans="2:24" x14ac:dyDescent="0.25">
      <c r="B591">
        <f t="shared" si="129"/>
        <v>53.700000000000493</v>
      </c>
      <c r="C591">
        <f t="shared" si="130"/>
        <v>0</v>
      </c>
      <c r="D591">
        <f t="shared" si="131"/>
        <v>1693.4085944977662</v>
      </c>
      <c r="E591">
        <f t="shared" si="132"/>
        <v>-987.54519064168142</v>
      </c>
      <c r="F591">
        <f t="shared" si="133"/>
        <v>0</v>
      </c>
      <c r="G591">
        <f t="shared" si="134"/>
        <v>9184.170272967147</v>
      </c>
      <c r="H591">
        <f t="shared" si="135"/>
        <v>15748.699928828391</v>
      </c>
      <c r="I591">
        <f t="shared" si="136"/>
        <v>18231.032144427063</v>
      </c>
      <c r="J591" s="46">
        <f t="shared" si="137"/>
        <v>1960.3260370352721</v>
      </c>
      <c r="K591">
        <f t="shared" si="138"/>
        <v>23.212471067622431</v>
      </c>
      <c r="L591">
        <f t="shared" si="139"/>
        <v>6.2399115773181885E-2</v>
      </c>
      <c r="M591" s="46">
        <f t="shared" si="140"/>
        <v>23.212722675596595</v>
      </c>
      <c r="N591" s="8">
        <f t="shared" si="141"/>
        <v>-3.077275993979712E-6</v>
      </c>
      <c r="O591" s="5">
        <f>SUM($N$54:N591)*0.1+$O$30</f>
        <v>-5.9955683720925978E-3</v>
      </c>
      <c r="P591" s="5">
        <f>SUM($O$235:O591)</f>
        <v>-2.1323363649320086</v>
      </c>
      <c r="Q591" s="8">
        <f t="shared" si="142"/>
        <v>-5.276807244092671E-6</v>
      </c>
      <c r="R591" s="5">
        <f>SUM($Q$54:Q591)*0.1+$O$8</f>
        <v>4.9727449808912014E-2</v>
      </c>
      <c r="S591" s="5">
        <f>SUM($R$235:R591)</f>
        <v>17.799921578704001</v>
      </c>
      <c r="T591">
        <f t="shared" si="143"/>
        <v>5.0087584335864119E-2</v>
      </c>
      <c r="U591">
        <f t="shared" si="144"/>
        <v>17.927187916157507</v>
      </c>
      <c r="X591" s="1"/>
    </row>
    <row r="592" spans="2:24" x14ac:dyDescent="0.25">
      <c r="B592">
        <f t="shared" si="129"/>
        <v>53.800000000000495</v>
      </c>
      <c r="C592">
        <f t="shared" si="130"/>
        <v>0</v>
      </c>
      <c r="D592">
        <f t="shared" si="131"/>
        <v>1693.4085944977662</v>
      </c>
      <c r="E592">
        <f t="shared" si="132"/>
        <v>-987.54519064168142</v>
      </c>
      <c r="F592">
        <f t="shared" si="133"/>
        <v>0</v>
      </c>
      <c r="G592">
        <f t="shared" si="134"/>
        <v>9085.4157539029784</v>
      </c>
      <c r="H592">
        <f t="shared" si="135"/>
        <v>15579.35906937861</v>
      </c>
      <c r="I592">
        <f t="shared" si="136"/>
        <v>18034.999540723529</v>
      </c>
      <c r="J592" s="46">
        <f t="shared" si="137"/>
        <v>1960.3260370352721</v>
      </c>
      <c r="K592">
        <f t="shared" si="138"/>
        <v>22.962874604529699</v>
      </c>
      <c r="L592">
        <f t="shared" si="139"/>
        <v>6.2399115773181885E-2</v>
      </c>
      <c r="M592" s="46">
        <f t="shared" si="140"/>
        <v>22.963128947343016</v>
      </c>
      <c r="N592" s="8">
        <f t="shared" si="141"/>
        <v>-3.0441870047971324E-6</v>
      </c>
      <c r="O592" s="5">
        <f>SUM($N$54:N592)*0.1+$O$30</f>
        <v>-5.995872790793077E-3</v>
      </c>
      <c r="P592" s="5">
        <f>SUM($O$235:O592)</f>
        <v>-2.1383322377228016</v>
      </c>
      <c r="Q592" s="8">
        <f t="shared" si="142"/>
        <v>-5.22006738125296E-6</v>
      </c>
      <c r="R592" s="5">
        <f>SUM($Q$54:Q592)*0.1+$O$8</f>
        <v>4.9726927802173887E-2</v>
      </c>
      <c r="S592" s="5">
        <f>SUM($R$235:R592)</f>
        <v>17.849648506506174</v>
      </c>
      <c r="T592">
        <f t="shared" si="143"/>
        <v>5.0087102523164451E-2</v>
      </c>
      <c r="U592">
        <f t="shared" si="144"/>
        <v>17.977275003868154</v>
      </c>
      <c r="X592" s="1"/>
    </row>
    <row r="593" spans="2:24" x14ac:dyDescent="0.25">
      <c r="B593">
        <f t="shared" si="129"/>
        <v>53.900000000000496</v>
      </c>
      <c r="C593">
        <f t="shared" si="130"/>
        <v>0</v>
      </c>
      <c r="D593">
        <f t="shared" si="131"/>
        <v>1693.4085944977662</v>
      </c>
      <c r="E593">
        <f t="shared" si="132"/>
        <v>-987.54519064168142</v>
      </c>
      <c r="F593">
        <f t="shared" si="133"/>
        <v>0</v>
      </c>
      <c r="G593">
        <f t="shared" si="134"/>
        <v>8986.661234838808</v>
      </c>
      <c r="H593">
        <f t="shared" si="135"/>
        <v>15410.018209928836</v>
      </c>
      <c r="I593">
        <f t="shared" si="136"/>
        <v>17838.966937020006</v>
      </c>
      <c r="J593" s="46">
        <f t="shared" si="137"/>
        <v>1960.3260370352721</v>
      </c>
      <c r="K593">
        <f t="shared" si="138"/>
        <v>22.713278141436973</v>
      </c>
      <c r="L593">
        <f t="shared" si="139"/>
        <v>6.2399115773181885E-2</v>
      </c>
      <c r="M593" s="46">
        <f t="shared" si="140"/>
        <v>22.713535279194794</v>
      </c>
      <c r="N593" s="8">
        <f t="shared" si="141"/>
        <v>-3.0110980156145524E-6</v>
      </c>
      <c r="O593" s="5">
        <f>SUM($N$54:N593)*0.1+$O$30</f>
        <v>-5.9961739005946384E-3</v>
      </c>
      <c r="P593" s="5">
        <f>SUM($O$235:O593)</f>
        <v>-2.144328411623396</v>
      </c>
      <c r="Q593" s="8">
        <f t="shared" si="142"/>
        <v>-5.1633275184132524E-6</v>
      </c>
      <c r="R593" s="5">
        <f>SUM($Q$54:Q593)*0.1+$O$8</f>
        <v>4.9726411469422048E-2</v>
      </c>
      <c r="S593" s="5">
        <f>SUM($R$235:R593)</f>
        <v>17.899374917975596</v>
      </c>
      <c r="T593">
        <f t="shared" si="143"/>
        <v>5.0086625950171978E-2</v>
      </c>
      <c r="U593">
        <f t="shared" si="144"/>
        <v>18.027361614810669</v>
      </c>
      <c r="X593" s="1"/>
    </row>
    <row r="594" spans="2:24" x14ac:dyDescent="0.25">
      <c r="B594">
        <f t="shared" si="129"/>
        <v>54.000000000000497</v>
      </c>
      <c r="C594">
        <f t="shared" si="130"/>
        <v>0</v>
      </c>
      <c r="D594">
        <f t="shared" si="131"/>
        <v>1693.4085944977662</v>
      </c>
      <c r="E594">
        <f t="shared" si="132"/>
        <v>-987.54519064168142</v>
      </c>
      <c r="F594">
        <f t="shared" si="133"/>
        <v>0</v>
      </c>
      <c r="G594">
        <f t="shared" si="134"/>
        <v>8887.9067157746376</v>
      </c>
      <c r="H594">
        <f t="shared" si="135"/>
        <v>15240.677350479054</v>
      </c>
      <c r="I594">
        <f t="shared" si="136"/>
        <v>17642.934333316472</v>
      </c>
      <c r="J594" s="46">
        <f t="shared" si="137"/>
        <v>1960.3260370352721</v>
      </c>
      <c r="K594">
        <f t="shared" si="138"/>
        <v>22.463681678344237</v>
      </c>
      <c r="L594">
        <f t="shared" si="139"/>
        <v>6.2399115773181885E-2</v>
      </c>
      <c r="M594" s="46">
        <f t="shared" si="140"/>
        <v>22.463941673155368</v>
      </c>
      <c r="N594" s="8">
        <f t="shared" si="141"/>
        <v>-2.9780090264319724E-6</v>
      </c>
      <c r="O594" s="5">
        <f>SUM($N$54:N594)*0.1+$O$30</f>
        <v>-5.9964717014972819E-3</v>
      </c>
      <c r="P594" s="5">
        <f>SUM($O$235:O594)</f>
        <v>-2.1503248833248931</v>
      </c>
      <c r="Q594" s="8">
        <f t="shared" si="142"/>
        <v>-5.1065876555735414E-6</v>
      </c>
      <c r="R594" s="5">
        <f>SUM($Q$54:Q594)*0.1+$O$8</f>
        <v>4.972590081065649E-2</v>
      </c>
      <c r="S594" s="5">
        <f>SUM($R$235:R594)</f>
        <v>17.949100818786253</v>
      </c>
      <c r="T594">
        <f t="shared" si="143"/>
        <v>5.0086154616801097E-2</v>
      </c>
      <c r="U594">
        <f t="shared" si="144"/>
        <v>18.0774477542268</v>
      </c>
      <c r="X594" s="1"/>
    </row>
    <row r="595" spans="2:24" x14ac:dyDescent="0.25">
      <c r="B595">
        <f t="shared" si="129"/>
        <v>54.100000000000499</v>
      </c>
      <c r="C595">
        <f t="shared" si="130"/>
        <v>0</v>
      </c>
      <c r="D595">
        <f t="shared" si="131"/>
        <v>1693.4085944977662</v>
      </c>
      <c r="E595">
        <f t="shared" si="132"/>
        <v>-987.54519064168142</v>
      </c>
      <c r="F595">
        <f t="shared" si="133"/>
        <v>0</v>
      </c>
      <c r="G595">
        <f t="shared" si="134"/>
        <v>8789.1521967104709</v>
      </c>
      <c r="H595">
        <f t="shared" si="135"/>
        <v>15071.336491029277</v>
      </c>
      <c r="I595">
        <f t="shared" si="136"/>
        <v>17446.901729612946</v>
      </c>
      <c r="J595" s="46">
        <f t="shared" si="137"/>
        <v>1960.3260370352721</v>
      </c>
      <c r="K595">
        <f t="shared" si="138"/>
        <v>22.214085215251512</v>
      </c>
      <c r="L595">
        <f t="shared" si="139"/>
        <v>6.2399115773181885E-2</v>
      </c>
      <c r="M595" s="46">
        <f t="shared" si="140"/>
        <v>22.214348131318271</v>
      </c>
      <c r="N595" s="8">
        <f t="shared" si="141"/>
        <v>-2.9449200372493933E-6</v>
      </c>
      <c r="O595" s="5">
        <f>SUM($N$54:N595)*0.1+$O$30</f>
        <v>-5.9967661935010066E-3</v>
      </c>
      <c r="P595" s="5">
        <f>SUM($O$235:O595)</f>
        <v>-2.1563216495183943</v>
      </c>
      <c r="Q595" s="8">
        <f t="shared" si="142"/>
        <v>-5.0498477927338313E-6</v>
      </c>
      <c r="R595" s="5">
        <f>SUM($Q$54:Q595)*0.1+$O$8</f>
        <v>4.9725395825877212E-2</v>
      </c>
      <c r="S595" s="5">
        <f>SUM($R$235:R595)</f>
        <v>17.99882621461213</v>
      </c>
      <c r="T595">
        <f t="shared" si="143"/>
        <v>5.0085688522967152E-2</v>
      </c>
      <c r="U595">
        <f t="shared" si="144"/>
        <v>18.127533427358244</v>
      </c>
      <c r="X595" s="1"/>
    </row>
    <row r="596" spans="2:24" x14ac:dyDescent="0.25">
      <c r="B596">
        <f t="shared" si="129"/>
        <v>54.2000000000005</v>
      </c>
      <c r="C596">
        <f t="shared" si="130"/>
        <v>0</v>
      </c>
      <c r="D596">
        <f t="shared" si="131"/>
        <v>1693.4085944977662</v>
      </c>
      <c r="E596">
        <f t="shared" si="132"/>
        <v>-987.54519064168142</v>
      </c>
      <c r="F596">
        <f t="shared" si="133"/>
        <v>0</v>
      </c>
      <c r="G596">
        <f t="shared" si="134"/>
        <v>8690.3976776462987</v>
      </c>
      <c r="H596">
        <f t="shared" si="135"/>
        <v>14901.995631579503</v>
      </c>
      <c r="I596">
        <f t="shared" si="136"/>
        <v>17250.869125909419</v>
      </c>
      <c r="J596" s="46">
        <f t="shared" si="137"/>
        <v>1960.3260370352721</v>
      </c>
      <c r="K596">
        <f t="shared" si="138"/>
        <v>21.964488752158786</v>
      </c>
      <c r="L596">
        <f t="shared" si="139"/>
        <v>6.2399115773181885E-2</v>
      </c>
      <c r="M596" s="46">
        <f t="shared" si="140"/>
        <v>21.964754655872156</v>
      </c>
      <c r="N596" s="8">
        <f t="shared" si="141"/>
        <v>-2.9118310480668129E-6</v>
      </c>
      <c r="O596" s="5">
        <f>SUM($N$54:N596)*0.1+$O$30</f>
        <v>-5.9970573766058135E-3</v>
      </c>
      <c r="P596" s="5">
        <f>SUM($O$235:O596)</f>
        <v>-2.1623187068950003</v>
      </c>
      <c r="Q596" s="8">
        <f t="shared" si="142"/>
        <v>-4.9931079298941237E-6</v>
      </c>
      <c r="R596" s="5">
        <f>SUM($Q$54:Q596)*0.1+$O$8</f>
        <v>4.9724896515084223E-2</v>
      </c>
      <c r="S596" s="5">
        <f>SUM($R$235:R596)</f>
        <v>18.048551111127214</v>
      </c>
      <c r="T596">
        <f t="shared" si="143"/>
        <v>5.0085227668586453E-2</v>
      </c>
      <c r="U596">
        <f t="shared" si="144"/>
        <v>18.177618639446681</v>
      </c>
      <c r="X596" s="1"/>
    </row>
    <row r="597" spans="2:24" x14ac:dyDescent="0.25">
      <c r="B597">
        <f t="shared" si="129"/>
        <v>54.300000000000502</v>
      </c>
      <c r="C597">
        <f t="shared" si="130"/>
        <v>0</v>
      </c>
      <c r="D597">
        <f t="shared" si="131"/>
        <v>1693.4085944977662</v>
      </c>
      <c r="E597">
        <f t="shared" si="132"/>
        <v>-987.54519064168142</v>
      </c>
      <c r="F597">
        <f t="shared" si="133"/>
        <v>0</v>
      </c>
      <c r="G597">
        <f t="shared" si="134"/>
        <v>8591.6431585821301</v>
      </c>
      <c r="H597">
        <f t="shared" si="135"/>
        <v>14732.654772129721</v>
      </c>
      <c r="I597">
        <f t="shared" si="136"/>
        <v>17054.836522205886</v>
      </c>
      <c r="J597" s="46">
        <f t="shared" si="137"/>
        <v>1960.3260370352721</v>
      </c>
      <c r="K597">
        <f t="shared" si="138"/>
        <v>21.71489228906605</v>
      </c>
      <c r="L597">
        <f t="shared" si="139"/>
        <v>6.2399115773181885E-2</v>
      </c>
      <c r="M597" s="46">
        <f t="shared" si="140"/>
        <v>21.715161249106302</v>
      </c>
      <c r="N597" s="8">
        <f t="shared" si="141"/>
        <v>-2.8787420588842333E-6</v>
      </c>
      <c r="O597" s="5">
        <f>SUM($N$54:N597)*0.1+$O$30</f>
        <v>-5.9973452508117015E-3</v>
      </c>
      <c r="P597" s="5">
        <f>SUM($O$235:O597)</f>
        <v>-2.168316052145812</v>
      </c>
      <c r="Q597" s="8">
        <f t="shared" si="142"/>
        <v>-4.9363680670544127E-6</v>
      </c>
      <c r="R597" s="5">
        <f>SUM($Q$54:Q597)*0.1+$O$8</f>
        <v>4.9724402878277521E-2</v>
      </c>
      <c r="S597" s="5">
        <f>SUM($R$235:R597)</f>
        <v>18.09827551400549</v>
      </c>
      <c r="T597">
        <f t="shared" si="143"/>
        <v>5.0084772053576206E-2</v>
      </c>
      <c r="U597">
        <f t="shared" si="144"/>
        <v>18.227703395733755</v>
      </c>
      <c r="X597" s="1"/>
    </row>
    <row r="598" spans="2:24" x14ac:dyDescent="0.25">
      <c r="B598">
        <f t="shared" si="129"/>
        <v>54.400000000000503</v>
      </c>
      <c r="C598">
        <f t="shared" si="130"/>
        <v>0</v>
      </c>
      <c r="D598">
        <f t="shared" si="131"/>
        <v>1693.4085944977662</v>
      </c>
      <c r="E598">
        <f t="shared" si="132"/>
        <v>-987.54519064168142</v>
      </c>
      <c r="F598">
        <f t="shared" si="133"/>
        <v>0</v>
      </c>
      <c r="G598">
        <f t="shared" si="134"/>
        <v>8492.8886395179597</v>
      </c>
      <c r="H598">
        <f t="shared" si="135"/>
        <v>14563.313912679947</v>
      </c>
      <c r="I598">
        <f t="shared" si="136"/>
        <v>16858.803918502359</v>
      </c>
      <c r="J598" s="46">
        <f t="shared" si="137"/>
        <v>1960.3260370352721</v>
      </c>
      <c r="K598">
        <f t="shared" si="138"/>
        <v>21.465295825973321</v>
      </c>
      <c r="L598">
        <f t="shared" si="139"/>
        <v>6.2399115773181885E-2</v>
      </c>
      <c r="M598" s="46">
        <f t="shared" si="140"/>
        <v>21.465567913416489</v>
      </c>
      <c r="N598" s="8">
        <f t="shared" si="141"/>
        <v>-2.8456530697016533E-6</v>
      </c>
      <c r="O598" s="5">
        <f>SUM($N$54:N598)*0.1+$O$30</f>
        <v>-5.9976298161186718E-3</v>
      </c>
      <c r="P598" s="5">
        <f>SUM($O$235:O598)</f>
        <v>-2.1743136819619306</v>
      </c>
      <c r="Q598" s="8">
        <f t="shared" si="142"/>
        <v>-4.8796282042147043E-6</v>
      </c>
      <c r="R598" s="5">
        <f>SUM($Q$54:Q598)*0.1+$O$8</f>
        <v>4.97239149154571E-2</v>
      </c>
      <c r="S598" s="5">
        <f>SUM($R$235:R598)</f>
        <v>18.147999428920947</v>
      </c>
      <c r="T598">
        <f t="shared" si="143"/>
        <v>5.0084321677854565E-2</v>
      </c>
      <c r="U598">
        <f t="shared" si="144"/>
        <v>18.277787701461079</v>
      </c>
      <c r="X598" s="1"/>
    </row>
    <row r="599" spans="2:24" x14ac:dyDescent="0.25">
      <c r="B599">
        <f t="shared" si="129"/>
        <v>54.500000000000504</v>
      </c>
      <c r="C599">
        <f t="shared" si="130"/>
        <v>0</v>
      </c>
      <c r="D599">
        <f t="shared" si="131"/>
        <v>1693.4085944977662</v>
      </c>
      <c r="E599">
        <f t="shared" si="132"/>
        <v>-987.54519064168142</v>
      </c>
      <c r="F599">
        <f t="shared" si="133"/>
        <v>0</v>
      </c>
      <c r="G599">
        <f t="shared" si="134"/>
        <v>8394.1341204537912</v>
      </c>
      <c r="H599">
        <f t="shared" si="135"/>
        <v>14393.973053230158</v>
      </c>
      <c r="I599">
        <f t="shared" si="136"/>
        <v>16662.771314798822</v>
      </c>
      <c r="J599" s="46">
        <f t="shared" si="137"/>
        <v>1960.3260370352721</v>
      </c>
      <c r="K599">
        <f t="shared" si="138"/>
        <v>21.215699362880581</v>
      </c>
      <c r="L599">
        <f t="shared" si="139"/>
        <v>6.2399115773181885E-2</v>
      </c>
      <c r="M599" s="46">
        <f t="shared" si="140"/>
        <v>21.2159746513112</v>
      </c>
      <c r="N599" s="8">
        <f t="shared" si="141"/>
        <v>-2.8125640805190738E-6</v>
      </c>
      <c r="O599" s="5">
        <f>SUM($N$54:N599)*0.1+$O$30</f>
        <v>-5.9979110725267241E-3</v>
      </c>
      <c r="P599" s="5">
        <f>SUM($O$235:O599)</f>
        <v>-2.1803115930344572</v>
      </c>
      <c r="Q599" s="8">
        <f t="shared" si="142"/>
        <v>-4.8228883413749908E-6</v>
      </c>
      <c r="R599" s="5">
        <f>SUM($Q$54:Q599)*0.1+$O$8</f>
        <v>4.972343262662296E-2</v>
      </c>
      <c r="S599" s="5">
        <f>SUM($R$235:R599)</f>
        <v>18.197722861547572</v>
      </c>
      <c r="T599">
        <f t="shared" si="143"/>
        <v>5.0083876541340645E-2</v>
      </c>
      <c r="U599">
        <f t="shared" si="144"/>
        <v>18.327871561870232</v>
      </c>
      <c r="X599" s="1"/>
    </row>
    <row r="600" spans="2:24" x14ac:dyDescent="0.25">
      <c r="B600">
        <f t="shared" si="129"/>
        <v>54.600000000000506</v>
      </c>
      <c r="C600">
        <f t="shared" si="130"/>
        <v>0</v>
      </c>
      <c r="D600">
        <f t="shared" si="131"/>
        <v>1693.4085944977662</v>
      </c>
      <c r="E600">
        <f t="shared" si="132"/>
        <v>-987.54519064168142</v>
      </c>
      <c r="F600">
        <f t="shared" si="133"/>
        <v>0</v>
      </c>
      <c r="G600">
        <f t="shared" si="134"/>
        <v>8295.3796013896208</v>
      </c>
      <c r="H600">
        <f t="shared" si="135"/>
        <v>14224.63219378038</v>
      </c>
      <c r="I600">
        <f t="shared" si="136"/>
        <v>16466.738711095291</v>
      </c>
      <c r="J600" s="46">
        <f t="shared" si="137"/>
        <v>1960.3260370352721</v>
      </c>
      <c r="K600">
        <f t="shared" si="138"/>
        <v>20.966102899787849</v>
      </c>
      <c r="L600">
        <f t="shared" si="139"/>
        <v>6.2399115773181885E-2</v>
      </c>
      <c r="M600" s="46">
        <f t="shared" si="140"/>
        <v>20.966381465418401</v>
      </c>
      <c r="N600" s="8">
        <f t="shared" si="141"/>
        <v>-2.7794750913364938E-6</v>
      </c>
      <c r="O600" s="5">
        <f>SUM($N$54:N600)*0.1+$O$30</f>
        <v>-5.9981890200358576E-3</v>
      </c>
      <c r="P600" s="5">
        <f>SUM($O$235:O600)</f>
        <v>-2.1863097820544932</v>
      </c>
      <c r="Q600" s="8">
        <f t="shared" si="142"/>
        <v>-4.7661484785352815E-6</v>
      </c>
      <c r="R600" s="5">
        <f>SUM($Q$54:Q600)*0.1+$O$8</f>
        <v>4.9722956011775107E-2</v>
      </c>
      <c r="S600" s="5">
        <f>SUM($R$235:R600)</f>
        <v>18.247445817559345</v>
      </c>
      <c r="T600">
        <f t="shared" si="143"/>
        <v>5.0083436643954468E-2</v>
      </c>
      <c r="U600">
        <f t="shared" si="144"/>
        <v>18.377954982202759</v>
      </c>
      <c r="X600" s="1"/>
    </row>
    <row r="601" spans="2:24" x14ac:dyDescent="0.25">
      <c r="B601">
        <f t="shared" si="129"/>
        <v>54.700000000000507</v>
      </c>
      <c r="C601">
        <f t="shared" si="130"/>
        <v>0</v>
      </c>
      <c r="D601">
        <f t="shared" si="131"/>
        <v>1693.4085944977662</v>
      </c>
      <c r="E601">
        <f t="shared" si="132"/>
        <v>-987.54519064168142</v>
      </c>
      <c r="F601">
        <f t="shared" si="133"/>
        <v>0</v>
      </c>
      <c r="G601">
        <f t="shared" si="134"/>
        <v>8196.6250823254522</v>
      </c>
      <c r="H601">
        <f t="shared" si="135"/>
        <v>14055.291334330599</v>
      </c>
      <c r="I601">
        <f t="shared" si="136"/>
        <v>16270.706107391761</v>
      </c>
      <c r="J601" s="46">
        <f t="shared" si="137"/>
        <v>1960.3260370352721</v>
      </c>
      <c r="K601">
        <f t="shared" si="138"/>
        <v>20.71650643669512</v>
      </c>
      <c r="L601">
        <f t="shared" si="139"/>
        <v>6.2399115773181885E-2</v>
      </c>
      <c r="M601" s="46">
        <f t="shared" si="140"/>
        <v>20.716788358492686</v>
      </c>
      <c r="N601" s="8">
        <f t="shared" si="141"/>
        <v>-2.7463861021539142E-6</v>
      </c>
      <c r="O601" s="5">
        <f>SUM($N$54:N601)*0.1+$O$30</f>
        <v>-5.9984636586460725E-3</v>
      </c>
      <c r="P601" s="5">
        <f>SUM($O$235:O601)</f>
        <v>-2.1923082457131393</v>
      </c>
      <c r="Q601" s="8">
        <f t="shared" si="142"/>
        <v>-4.7094086156955705E-6</v>
      </c>
      <c r="R601" s="5">
        <f>SUM($Q$54:Q601)*0.1+$O$8</f>
        <v>4.9722485070913536E-2</v>
      </c>
      <c r="S601" s="5">
        <f>SUM($R$235:R601)</f>
        <v>18.297168302630258</v>
      </c>
      <c r="T601">
        <f t="shared" si="143"/>
        <v>5.0083001985617007E-2</v>
      </c>
      <c r="U601">
        <f t="shared" si="144"/>
        <v>18.428037967700178</v>
      </c>
      <c r="X601" s="1"/>
    </row>
    <row r="602" spans="2:24" x14ac:dyDescent="0.25">
      <c r="B602">
        <f t="shared" si="129"/>
        <v>54.800000000000509</v>
      </c>
      <c r="C602">
        <f t="shared" si="130"/>
        <v>0</v>
      </c>
      <c r="D602">
        <f t="shared" si="131"/>
        <v>1693.4085944977662</v>
      </c>
      <c r="E602">
        <f t="shared" si="132"/>
        <v>-987.54519064168142</v>
      </c>
      <c r="F602">
        <f t="shared" si="133"/>
        <v>0</v>
      </c>
      <c r="G602">
        <f t="shared" si="134"/>
        <v>8097.8705632612819</v>
      </c>
      <c r="H602">
        <f t="shared" si="135"/>
        <v>13885.950474880825</v>
      </c>
      <c r="I602">
        <f t="shared" si="136"/>
        <v>16074.673503688235</v>
      </c>
      <c r="J602" s="46">
        <f t="shared" si="137"/>
        <v>1960.3260370352721</v>
      </c>
      <c r="K602">
        <f t="shared" si="138"/>
        <v>20.466909973602391</v>
      </c>
      <c r="L602">
        <f t="shared" si="139"/>
        <v>6.2399115773181885E-2</v>
      </c>
      <c r="M602" s="46">
        <f t="shared" si="140"/>
        <v>20.467195333423014</v>
      </c>
      <c r="N602" s="8">
        <f t="shared" si="141"/>
        <v>-2.7132971129713342E-6</v>
      </c>
      <c r="O602" s="5">
        <f>SUM($N$54:N602)*0.1+$O$30</f>
        <v>-5.9987349883573703E-3</v>
      </c>
      <c r="P602" s="5">
        <f>SUM($O$235:O602)</f>
        <v>-2.1983069807014965</v>
      </c>
      <c r="Q602" s="8">
        <f t="shared" si="142"/>
        <v>-4.6526687528558621E-6</v>
      </c>
      <c r="R602" s="5">
        <f>SUM($Q$54:Q602)*0.1+$O$8</f>
        <v>4.9722019804038252E-2</v>
      </c>
      <c r="S602" s="5">
        <f>SUM($R$235:R602)</f>
        <v>18.346890322434295</v>
      </c>
      <c r="T602">
        <f t="shared" si="143"/>
        <v>5.0082572566250184E-2</v>
      </c>
      <c r="U602">
        <f t="shared" si="144"/>
        <v>18.478120523603966</v>
      </c>
      <c r="X602" s="1"/>
    </row>
    <row r="603" spans="2:24" x14ac:dyDescent="0.25">
      <c r="B603">
        <f t="shared" si="129"/>
        <v>54.90000000000051</v>
      </c>
      <c r="C603">
        <f t="shared" si="130"/>
        <v>0</v>
      </c>
      <c r="D603">
        <f t="shared" si="131"/>
        <v>1693.4085944977662</v>
      </c>
      <c r="E603">
        <f t="shared" si="132"/>
        <v>-987.54519064168142</v>
      </c>
      <c r="F603">
        <f t="shared" si="133"/>
        <v>0</v>
      </c>
      <c r="G603">
        <f t="shared" si="134"/>
        <v>7999.1160441971133</v>
      </c>
      <c r="H603">
        <f t="shared" si="135"/>
        <v>13716.609615431043</v>
      </c>
      <c r="I603">
        <f t="shared" si="136"/>
        <v>15878.640899984704</v>
      </c>
      <c r="J603" s="46">
        <f t="shared" si="137"/>
        <v>1960.3260370352721</v>
      </c>
      <c r="K603">
        <f t="shared" si="138"/>
        <v>20.217313510509662</v>
      </c>
      <c r="L603">
        <f t="shared" si="139"/>
        <v>6.2399115773181885E-2</v>
      </c>
      <c r="M603" s="46">
        <f t="shared" si="140"/>
        <v>20.217602393241002</v>
      </c>
      <c r="N603" s="8">
        <f t="shared" si="141"/>
        <v>-2.6802081237887547E-6</v>
      </c>
      <c r="O603" s="5">
        <f>SUM($N$54:N603)*0.1+$O$30</f>
        <v>-5.9990030091697493E-3</v>
      </c>
      <c r="P603" s="5">
        <f>SUM($O$235:O603)</f>
        <v>-2.2043059837106664</v>
      </c>
      <c r="Q603" s="8">
        <f t="shared" si="142"/>
        <v>-4.595928890016152E-6</v>
      </c>
      <c r="R603" s="5">
        <f>SUM($Q$54:Q603)*0.1+$O$8</f>
        <v>4.9721560211149249E-2</v>
      </c>
      <c r="S603" s="5">
        <f>SUM($R$235:R603)</f>
        <v>18.396611882645445</v>
      </c>
      <c r="T603">
        <f t="shared" si="143"/>
        <v>5.008214838577682E-2</v>
      </c>
      <c r="U603">
        <f t="shared" si="144"/>
        <v>18.528202655155578</v>
      </c>
      <c r="X603" s="1"/>
    </row>
    <row r="604" spans="2:24" x14ac:dyDescent="0.25">
      <c r="B604">
        <f t="shared" si="129"/>
        <v>55.000000000000512</v>
      </c>
      <c r="C604">
        <f t="shared" si="130"/>
        <v>0</v>
      </c>
      <c r="D604">
        <f t="shared" si="131"/>
        <v>1693.4085944977662</v>
      </c>
      <c r="E604">
        <f t="shared" si="132"/>
        <v>-987.54519064168142</v>
      </c>
      <c r="F604">
        <f t="shared" si="133"/>
        <v>0</v>
      </c>
      <c r="G604">
        <f t="shared" si="134"/>
        <v>7900.3615251329429</v>
      </c>
      <c r="H604">
        <f t="shared" si="135"/>
        <v>13547.268755981269</v>
      </c>
      <c r="I604">
        <f t="shared" si="136"/>
        <v>15682.608296281178</v>
      </c>
      <c r="J604" s="46">
        <f t="shared" si="137"/>
        <v>1960.3260370352721</v>
      </c>
      <c r="K604">
        <f t="shared" si="138"/>
        <v>19.967717047416933</v>
      </c>
      <c r="L604">
        <f t="shared" si="139"/>
        <v>6.2399115773181885E-2</v>
      </c>
      <c r="M604" s="46">
        <f t="shared" si="140"/>
        <v>19.968009541129849</v>
      </c>
      <c r="N604" s="8">
        <f t="shared" si="141"/>
        <v>-2.6471191346061747E-6</v>
      </c>
      <c r="O604" s="5">
        <f>SUM($N$54:N604)*0.1+$O$30</f>
        <v>-5.9992677210832096E-3</v>
      </c>
      <c r="P604" s="5">
        <f>SUM($O$235:O604)</f>
        <v>-2.2103052514317496</v>
      </c>
      <c r="Q604" s="8">
        <f t="shared" si="142"/>
        <v>-4.5391890271764435E-6</v>
      </c>
      <c r="R604" s="5">
        <f>SUM($Q$54:Q604)*0.1+$O$8</f>
        <v>4.9721106292246534E-2</v>
      </c>
      <c r="S604" s="5">
        <f>SUM($R$235:R604)</f>
        <v>18.446332988937691</v>
      </c>
      <c r="T604">
        <f t="shared" si="143"/>
        <v>5.0081729444120725E-2</v>
      </c>
      <c r="U604">
        <f t="shared" si="144"/>
        <v>18.578284367596424</v>
      </c>
      <c r="X604" s="1"/>
    </row>
    <row r="605" spans="2:24" x14ac:dyDescent="0.25">
      <c r="B605">
        <f t="shared" si="129"/>
        <v>55.100000000000513</v>
      </c>
      <c r="C605">
        <f t="shared" si="130"/>
        <v>0</v>
      </c>
      <c r="D605">
        <f t="shared" si="131"/>
        <v>1693.4085944977662</v>
      </c>
      <c r="E605">
        <f t="shared" si="132"/>
        <v>-987.54519064168142</v>
      </c>
      <c r="F605">
        <f t="shared" si="133"/>
        <v>0</v>
      </c>
      <c r="G605">
        <f t="shared" si="134"/>
        <v>7801.6070060687744</v>
      </c>
      <c r="H605">
        <f t="shared" si="135"/>
        <v>13377.927896531484</v>
      </c>
      <c r="I605">
        <f t="shared" si="136"/>
        <v>15486.575692577642</v>
      </c>
      <c r="J605" s="46">
        <f t="shared" si="137"/>
        <v>1960.3260370352721</v>
      </c>
      <c r="K605">
        <f t="shared" si="138"/>
        <v>19.718120584324197</v>
      </c>
      <c r="L605">
        <f t="shared" si="139"/>
        <v>6.2399115773181885E-2</v>
      </c>
      <c r="M605" s="46">
        <f t="shared" si="140"/>
        <v>19.718416780433905</v>
      </c>
      <c r="N605" s="8">
        <f t="shared" si="141"/>
        <v>-2.6140301454235951E-6</v>
      </c>
      <c r="O605" s="5">
        <f>SUM($N$54:N605)*0.1+$O$30</f>
        <v>-5.999529124097752E-3</v>
      </c>
      <c r="P605" s="5">
        <f>SUM($O$235:O605)</f>
        <v>-2.2163047805558476</v>
      </c>
      <c r="Q605" s="8">
        <f t="shared" si="142"/>
        <v>-4.4824491643367317E-6</v>
      </c>
      <c r="R605" s="5">
        <f>SUM($Q$54:Q605)*0.1+$O$8</f>
        <v>4.9720658047330099E-2</v>
      </c>
      <c r="S605" s="5">
        <f>SUM($R$235:R605)</f>
        <v>18.496053646985022</v>
      </c>
      <c r="T605">
        <f t="shared" si="143"/>
        <v>5.0081315741206604E-2</v>
      </c>
      <c r="U605">
        <f t="shared" si="144"/>
        <v>18.628365666167891</v>
      </c>
      <c r="X605" s="1"/>
    </row>
    <row r="606" spans="2:24" x14ac:dyDescent="0.25">
      <c r="B606">
        <f t="shared" si="129"/>
        <v>55.200000000000514</v>
      </c>
      <c r="C606">
        <f t="shared" si="130"/>
        <v>0</v>
      </c>
      <c r="D606">
        <f t="shared" si="131"/>
        <v>1693.4085944977662</v>
      </c>
      <c r="E606">
        <f t="shared" si="132"/>
        <v>-987.54519064168142</v>
      </c>
      <c r="F606">
        <f t="shared" si="133"/>
        <v>0</v>
      </c>
      <c r="G606">
        <f t="shared" si="134"/>
        <v>7702.852487004604</v>
      </c>
      <c r="H606">
        <f t="shared" si="135"/>
        <v>13208.58703708171</v>
      </c>
      <c r="I606">
        <f t="shared" si="136"/>
        <v>15290.543088874116</v>
      </c>
      <c r="J606" s="46">
        <f t="shared" si="137"/>
        <v>1960.3260370352721</v>
      </c>
      <c r="K606">
        <f t="shared" si="138"/>
        <v>19.468524121231468</v>
      </c>
      <c r="L606">
        <f t="shared" si="139"/>
        <v>6.2399115773181885E-2</v>
      </c>
      <c r="M606" s="46">
        <f t="shared" si="140"/>
        <v>19.468824114669054</v>
      </c>
      <c r="N606" s="8">
        <f t="shared" si="141"/>
        <v>-2.5809411562410151E-6</v>
      </c>
      <c r="O606" s="5">
        <f>SUM($N$54:N606)*0.1+$O$30</f>
        <v>-5.9997872182133757E-3</v>
      </c>
      <c r="P606" s="5">
        <f>SUM($O$235:O606)</f>
        <v>-2.2223045677740609</v>
      </c>
      <c r="Q606" s="8">
        <f t="shared" si="142"/>
        <v>-4.4257093014970233E-6</v>
      </c>
      <c r="R606" s="5">
        <f>SUM($Q$54:Q606)*0.1+$O$8</f>
        <v>4.9720215476399952E-2</v>
      </c>
      <c r="S606" s="5">
        <f>SUM($R$235:R606)</f>
        <v>18.54577386246142</v>
      </c>
      <c r="T606">
        <f t="shared" si="143"/>
        <v>5.0080907276960129E-2</v>
      </c>
      <c r="U606">
        <f t="shared" si="144"/>
        <v>18.678446556111314</v>
      </c>
      <c r="X606" s="1"/>
    </row>
    <row r="607" spans="2:24" x14ac:dyDescent="0.25">
      <c r="B607">
        <f t="shared" si="129"/>
        <v>55.300000000000516</v>
      </c>
      <c r="C607">
        <f t="shared" si="130"/>
        <v>0</v>
      </c>
      <c r="D607">
        <f t="shared" si="131"/>
        <v>1693.4085944977662</v>
      </c>
      <c r="E607">
        <f t="shared" si="132"/>
        <v>-987.54519064168142</v>
      </c>
      <c r="F607">
        <f t="shared" si="133"/>
        <v>0</v>
      </c>
      <c r="G607">
        <f t="shared" si="134"/>
        <v>7604.0979679404354</v>
      </c>
      <c r="H607">
        <f t="shared" si="135"/>
        <v>13039.246177631929</v>
      </c>
      <c r="I607">
        <f t="shared" si="136"/>
        <v>15094.510485170586</v>
      </c>
      <c r="J607" s="46">
        <f t="shared" si="137"/>
        <v>1960.3260370352721</v>
      </c>
      <c r="K607">
        <f t="shared" si="138"/>
        <v>19.218927658138739</v>
      </c>
      <c r="L607">
        <f t="shared" si="139"/>
        <v>6.2399115773181885E-2</v>
      </c>
      <c r="M607" s="46">
        <f t="shared" si="140"/>
        <v>19.219231547533788</v>
      </c>
      <c r="N607" s="8">
        <f t="shared" si="141"/>
        <v>-2.5478521670584355E-6</v>
      </c>
      <c r="O607" s="5">
        <f>SUM($N$54:N607)*0.1+$O$30</f>
        <v>-6.0000420034300814E-3</v>
      </c>
      <c r="P607" s="5">
        <f>SUM($O$235:O607)</f>
        <v>-2.2283046097774912</v>
      </c>
      <c r="Q607" s="8">
        <f t="shared" si="142"/>
        <v>-4.3689694386573123E-6</v>
      </c>
      <c r="R607" s="5">
        <f>SUM($Q$54:Q607)*0.1+$O$8</f>
        <v>4.9719778579456086E-2</v>
      </c>
      <c r="S607" s="5">
        <f>SUM($R$235:R607)</f>
        <v>18.595493641040875</v>
      </c>
      <c r="T607">
        <f t="shared" si="143"/>
        <v>5.0080504051307886E-2</v>
      </c>
      <c r="U607">
        <f t="shared" si="144"/>
        <v>18.728527042668016</v>
      </c>
      <c r="X607" s="1"/>
    </row>
    <row r="608" spans="2:24" x14ac:dyDescent="0.25">
      <c r="B608">
        <f t="shared" si="129"/>
        <v>55.400000000000517</v>
      </c>
      <c r="C608">
        <f t="shared" si="130"/>
        <v>0</v>
      </c>
      <c r="D608">
        <f t="shared" si="131"/>
        <v>1693.4085944977662</v>
      </c>
      <c r="E608">
        <f t="shared" si="132"/>
        <v>-987.54519064168142</v>
      </c>
      <c r="F608">
        <f t="shared" si="133"/>
        <v>0</v>
      </c>
      <c r="G608">
        <f t="shared" si="134"/>
        <v>7505.343448876265</v>
      </c>
      <c r="H608">
        <f t="shared" si="135"/>
        <v>12869.905318182155</v>
      </c>
      <c r="I608">
        <f t="shared" si="136"/>
        <v>14898.477881467059</v>
      </c>
      <c r="J608" s="46">
        <f t="shared" si="137"/>
        <v>1960.3260370352721</v>
      </c>
      <c r="K608">
        <f t="shared" si="138"/>
        <v>18.96933119504601</v>
      </c>
      <c r="L608">
        <f t="shared" si="139"/>
        <v>6.2399115773181885E-2</v>
      </c>
      <c r="M608" s="46">
        <f t="shared" si="140"/>
        <v>18.969639082921255</v>
      </c>
      <c r="N608" s="8">
        <f t="shared" si="141"/>
        <v>-2.5147631778758556E-6</v>
      </c>
      <c r="O608" s="5">
        <f>SUM($N$54:N608)*0.1+$O$30</f>
        <v>-6.0002934797478693E-3</v>
      </c>
      <c r="P608" s="5">
        <f>SUM($O$235:O608)</f>
        <v>-2.2343049032572391</v>
      </c>
      <c r="Q608" s="8">
        <f t="shared" si="142"/>
        <v>-4.3122295758176039E-6</v>
      </c>
      <c r="R608" s="5">
        <f>SUM($Q$54:Q608)*0.1+$O$8</f>
        <v>4.9719347356498501E-2</v>
      </c>
      <c r="S608" s="5">
        <f>SUM($R$235:R608)</f>
        <v>18.645212988397372</v>
      </c>
      <c r="T608">
        <f t="shared" si="143"/>
        <v>5.0080106064177413E-2</v>
      </c>
      <c r="U608">
        <f t="shared" si="144"/>
        <v>18.778607131079273</v>
      </c>
      <c r="X608" s="1"/>
    </row>
    <row r="609" spans="2:24" x14ac:dyDescent="0.25">
      <c r="B609">
        <f t="shared" si="129"/>
        <v>55.500000000000519</v>
      </c>
      <c r="C609">
        <f t="shared" si="130"/>
        <v>0</v>
      </c>
      <c r="D609">
        <f t="shared" si="131"/>
        <v>1693.4085944977662</v>
      </c>
      <c r="E609">
        <f t="shared" si="132"/>
        <v>-987.54519064168142</v>
      </c>
      <c r="F609">
        <f t="shared" si="133"/>
        <v>0</v>
      </c>
      <c r="G609">
        <f t="shared" si="134"/>
        <v>7406.5889298120965</v>
      </c>
      <c r="H609">
        <f t="shared" si="135"/>
        <v>12700.564458732366</v>
      </c>
      <c r="I609">
        <f t="shared" si="136"/>
        <v>14702.445277763522</v>
      </c>
      <c r="J609" s="46">
        <f t="shared" si="137"/>
        <v>1960.3260370352721</v>
      </c>
      <c r="K609">
        <f t="shared" si="138"/>
        <v>18.71973473195327</v>
      </c>
      <c r="L609">
        <f t="shared" si="139"/>
        <v>6.2399115773181885E-2</v>
      </c>
      <c r="M609" s="46">
        <f t="shared" si="140"/>
        <v>18.720046724932214</v>
      </c>
      <c r="N609" s="8">
        <f t="shared" si="141"/>
        <v>-2.481674188693276E-6</v>
      </c>
      <c r="O609" s="5">
        <f>SUM($N$54:N609)*0.1+$O$30</f>
        <v>-6.0005416471667385E-3</v>
      </c>
      <c r="P609" s="5">
        <f>SUM($O$235:O609)</f>
        <v>-2.240305444904406</v>
      </c>
      <c r="Q609" s="8">
        <f t="shared" si="142"/>
        <v>-4.2554897129778912E-6</v>
      </c>
      <c r="R609" s="5">
        <f>SUM($Q$54:Q609)*0.1+$O$8</f>
        <v>4.9718921807527204E-2</v>
      </c>
      <c r="S609" s="5">
        <f>SUM($R$235:R609)</f>
        <v>18.6949319102049</v>
      </c>
      <c r="T609">
        <f t="shared" si="143"/>
        <v>5.0079713315497189E-2</v>
      </c>
      <c r="U609">
        <f t="shared" si="144"/>
        <v>18.828686826586335</v>
      </c>
      <c r="X609" s="1"/>
    </row>
    <row r="610" spans="2:24" x14ac:dyDescent="0.25">
      <c r="B610">
        <f t="shared" si="129"/>
        <v>55.60000000000052</v>
      </c>
      <c r="C610">
        <f t="shared" si="130"/>
        <v>0</v>
      </c>
      <c r="D610">
        <f t="shared" si="131"/>
        <v>1693.4085944977662</v>
      </c>
      <c r="E610">
        <f t="shared" si="132"/>
        <v>-987.54519064168142</v>
      </c>
      <c r="F610">
        <f t="shared" si="133"/>
        <v>0</v>
      </c>
      <c r="G610">
        <f t="shared" si="134"/>
        <v>7307.8344107479261</v>
      </c>
      <c r="H610">
        <f t="shared" si="135"/>
        <v>12531.223599282588</v>
      </c>
      <c r="I610">
        <f t="shared" si="136"/>
        <v>14506.412674059991</v>
      </c>
      <c r="J610" s="46">
        <f t="shared" si="137"/>
        <v>1960.3260370352721</v>
      </c>
      <c r="K610">
        <f t="shared" si="138"/>
        <v>18.470138268860538</v>
      </c>
      <c r="L610">
        <f t="shared" si="139"/>
        <v>6.2399115773181885E-2</v>
      </c>
      <c r="M610" s="46">
        <f t="shared" si="140"/>
        <v>18.47045447788912</v>
      </c>
      <c r="N610" s="8">
        <f t="shared" si="141"/>
        <v>-2.448585199510696E-6</v>
      </c>
      <c r="O610" s="5">
        <f>SUM($N$54:N610)*0.1+$O$30</f>
        <v>-6.0007865056866897E-3</v>
      </c>
      <c r="P610" s="5">
        <f>SUM($O$235:O610)</f>
        <v>-2.2463062314100926</v>
      </c>
      <c r="Q610" s="8">
        <f t="shared" si="142"/>
        <v>-4.1987498501381811E-6</v>
      </c>
      <c r="R610" s="5">
        <f>SUM($Q$54:Q610)*0.1+$O$8</f>
        <v>4.9718501932542188E-2</v>
      </c>
      <c r="S610" s="5">
        <f>SUM($R$235:R610)</f>
        <v>18.744650412137442</v>
      </c>
      <c r="T610">
        <f t="shared" si="143"/>
        <v>5.0079325805196626E-2</v>
      </c>
      <c r="U610">
        <f t="shared" si="144"/>
        <v>18.878766134430403</v>
      </c>
      <c r="X610" s="1"/>
    </row>
    <row r="611" spans="2:24" x14ac:dyDescent="0.25">
      <c r="B611">
        <f t="shared" si="129"/>
        <v>55.700000000000522</v>
      </c>
      <c r="C611">
        <f t="shared" si="130"/>
        <v>0</v>
      </c>
      <c r="D611">
        <f t="shared" si="131"/>
        <v>1693.4085944977662</v>
      </c>
      <c r="E611">
        <f t="shared" si="132"/>
        <v>-987.54519064168142</v>
      </c>
      <c r="F611">
        <f t="shared" si="133"/>
        <v>0</v>
      </c>
      <c r="G611">
        <f t="shared" si="134"/>
        <v>7209.0798916837575</v>
      </c>
      <c r="H611">
        <f t="shared" si="135"/>
        <v>12361.882739832814</v>
      </c>
      <c r="I611">
        <f t="shared" si="136"/>
        <v>14310.380070356465</v>
      </c>
      <c r="J611" s="46">
        <f t="shared" si="137"/>
        <v>1960.3260370352721</v>
      </c>
      <c r="K611">
        <f t="shared" si="138"/>
        <v>18.220541805767812</v>
      </c>
      <c r="L611">
        <f t="shared" si="139"/>
        <v>6.2399115773181885E-2</v>
      </c>
      <c r="M611" s="46">
        <f t="shared" si="140"/>
        <v>18.22086234635124</v>
      </c>
      <c r="N611" s="8">
        <f t="shared" si="141"/>
        <v>-2.4154962103281169E-6</v>
      </c>
      <c r="O611" s="5">
        <f>SUM($N$54:N611)*0.1+$O$30</f>
        <v>-6.0010280553077222E-3</v>
      </c>
      <c r="P611" s="5">
        <f>SUM($O$235:O611)</f>
        <v>-2.2523072594654003</v>
      </c>
      <c r="Q611" s="8">
        <f t="shared" si="142"/>
        <v>-4.1420099872984726E-6</v>
      </c>
      <c r="R611" s="5">
        <f>SUM($Q$54:Q611)*0.1+$O$8</f>
        <v>4.9718087731543459E-2</v>
      </c>
      <c r="S611" s="5">
        <f>SUM($R$235:R611)</f>
        <v>18.794368499868987</v>
      </c>
      <c r="T611">
        <f t="shared" si="143"/>
        <v>5.0078943533206077E-2</v>
      </c>
      <c r="U611">
        <f t="shared" si="144"/>
        <v>18.928845059852655</v>
      </c>
      <c r="X611" s="1"/>
    </row>
    <row r="612" spans="2:24" x14ac:dyDescent="0.25">
      <c r="B612">
        <f t="shared" si="129"/>
        <v>55.800000000000523</v>
      </c>
      <c r="C612">
        <f t="shared" si="130"/>
        <v>0</v>
      </c>
      <c r="D612">
        <f t="shared" si="131"/>
        <v>1693.4085944977662</v>
      </c>
      <c r="E612">
        <f t="shared" si="132"/>
        <v>-987.54519064168142</v>
      </c>
      <c r="F612">
        <f t="shared" si="133"/>
        <v>0</v>
      </c>
      <c r="G612">
        <f t="shared" si="134"/>
        <v>7110.3253726195871</v>
      </c>
      <c r="H612">
        <f t="shared" si="135"/>
        <v>12192.541880383033</v>
      </c>
      <c r="I612">
        <f t="shared" si="136"/>
        <v>14114.347466652933</v>
      </c>
      <c r="J612" s="46">
        <f t="shared" si="137"/>
        <v>1960.3260370352721</v>
      </c>
      <c r="K612">
        <f t="shared" si="138"/>
        <v>17.97094534267508</v>
      </c>
      <c r="L612">
        <f t="shared" si="139"/>
        <v>6.2399115773181885E-2</v>
      </c>
      <c r="M612" s="46">
        <f t="shared" si="140"/>
        <v>17.971270335131095</v>
      </c>
      <c r="N612" s="8">
        <f t="shared" si="141"/>
        <v>-2.3824072211455364E-6</v>
      </c>
      <c r="O612" s="5">
        <f>SUM($N$54:N612)*0.1+$O$30</f>
        <v>-6.0012662960298368E-3</v>
      </c>
      <c r="P612" s="5">
        <f>SUM($O$235:O612)</f>
        <v>-2.2583085257614304</v>
      </c>
      <c r="Q612" s="8">
        <f t="shared" si="142"/>
        <v>-4.0852701244587625E-6</v>
      </c>
      <c r="R612" s="5">
        <f>SUM($Q$54:Q612)*0.1+$O$8</f>
        <v>4.9717679204531018E-2</v>
      </c>
      <c r="S612" s="5">
        <f>SUM($R$235:R612)</f>
        <v>18.844086179073518</v>
      </c>
      <c r="T612">
        <f t="shared" si="143"/>
        <v>5.0078566499456828E-2</v>
      </c>
      <c r="U612">
        <f t="shared" si="144"/>
        <v>18.978923608094227</v>
      </c>
      <c r="X612" s="1"/>
    </row>
    <row r="613" spans="2:24" x14ac:dyDescent="0.25">
      <c r="B613">
        <f t="shared" si="129"/>
        <v>55.900000000000524</v>
      </c>
      <c r="C613">
        <f t="shared" si="130"/>
        <v>0</v>
      </c>
      <c r="D613">
        <f t="shared" si="131"/>
        <v>1693.4085944977662</v>
      </c>
      <c r="E613">
        <f t="shared" si="132"/>
        <v>-987.54519064168142</v>
      </c>
      <c r="F613">
        <f t="shared" si="133"/>
        <v>0</v>
      </c>
      <c r="G613">
        <f t="shared" si="134"/>
        <v>7011.5708535554168</v>
      </c>
      <c r="H613">
        <f t="shared" si="135"/>
        <v>12023.201020933258</v>
      </c>
      <c r="I613">
        <f t="shared" si="136"/>
        <v>13918.314862949408</v>
      </c>
      <c r="J613" s="46">
        <f t="shared" si="137"/>
        <v>1960.3260370352721</v>
      </c>
      <c r="K613">
        <f t="shared" si="138"/>
        <v>17.721348879582354</v>
      </c>
      <c r="L613">
        <f t="shared" si="139"/>
        <v>6.2399115773181885E-2</v>
      </c>
      <c r="M613" s="46">
        <f t="shared" si="140"/>
        <v>17.721678449312371</v>
      </c>
      <c r="N613" s="8">
        <f t="shared" si="141"/>
        <v>-2.3493182319629565E-6</v>
      </c>
      <c r="O613" s="5">
        <f>SUM($N$54:N613)*0.1+$O$30</f>
        <v>-6.0015012278530335E-3</v>
      </c>
      <c r="P613" s="5">
        <f>SUM($O$235:O613)</f>
        <v>-2.2643100269892833</v>
      </c>
      <c r="Q613" s="8">
        <f t="shared" si="142"/>
        <v>-4.0285302616190541E-6</v>
      </c>
      <c r="R613" s="5">
        <f>SUM($Q$54:Q613)*0.1+$O$8</f>
        <v>4.9717276351504851E-2</v>
      </c>
      <c r="S613" s="5">
        <f>SUM($R$235:R613)</f>
        <v>18.893803455425022</v>
      </c>
      <c r="T613">
        <f t="shared" si="143"/>
        <v>5.0078194703881099E-2</v>
      </c>
      <c r="U613">
        <f t="shared" si="144"/>
        <v>19.029001784396225</v>
      </c>
      <c r="X613" s="1"/>
    </row>
    <row r="614" spans="2:24" x14ac:dyDescent="0.25">
      <c r="B614">
        <f t="shared" si="129"/>
        <v>56.000000000000526</v>
      </c>
      <c r="C614">
        <f t="shared" si="130"/>
        <v>0</v>
      </c>
      <c r="D614">
        <f t="shared" si="131"/>
        <v>1693.4085944977662</v>
      </c>
      <c r="E614">
        <f t="shared" si="132"/>
        <v>-987.54519064168142</v>
      </c>
      <c r="F614">
        <f t="shared" si="133"/>
        <v>0</v>
      </c>
      <c r="G614">
        <f t="shared" si="134"/>
        <v>6912.8163344912482</v>
      </c>
      <c r="H614">
        <f t="shared" si="135"/>
        <v>11853.860161483473</v>
      </c>
      <c r="I614">
        <f t="shared" si="136"/>
        <v>13722.282259245872</v>
      </c>
      <c r="J614" s="46">
        <f t="shared" si="137"/>
        <v>1960.3260370352721</v>
      </c>
      <c r="K614">
        <f t="shared" si="138"/>
        <v>17.471752416489615</v>
      </c>
      <c r="L614">
        <f t="shared" si="139"/>
        <v>6.2399115773181885E-2</v>
      </c>
      <c r="M614" s="46">
        <f t="shared" si="140"/>
        <v>17.472086694269191</v>
      </c>
      <c r="N614" s="8">
        <f t="shared" si="141"/>
        <v>-2.3162292427803769E-6</v>
      </c>
      <c r="O614" s="5">
        <f>SUM($N$54:N614)*0.1+$O$30</f>
        <v>-6.0017328507773115E-3</v>
      </c>
      <c r="P614" s="5">
        <f>SUM($O$235:O614)</f>
        <v>-2.2703117598400606</v>
      </c>
      <c r="Q614" s="8">
        <f t="shared" si="142"/>
        <v>-3.9717903987793422E-6</v>
      </c>
      <c r="R614" s="5">
        <f>SUM($Q$54:Q614)*0.1+$O$8</f>
        <v>4.9716879172464978E-2</v>
      </c>
      <c r="S614" s="5">
        <f>SUM($R$235:R614)</f>
        <v>18.943520334597487</v>
      </c>
      <c r="T614">
        <f t="shared" si="143"/>
        <v>5.0077828146412075E-2</v>
      </c>
      <c r="U614">
        <f t="shared" si="144"/>
        <v>19.079079593999722</v>
      </c>
      <c r="X614" s="1"/>
    </row>
    <row r="615" spans="2:24" x14ac:dyDescent="0.25">
      <c r="B615">
        <f t="shared" si="129"/>
        <v>56.100000000000527</v>
      </c>
      <c r="C615">
        <f t="shared" si="130"/>
        <v>0</v>
      </c>
      <c r="D615">
        <f t="shared" si="131"/>
        <v>1693.4085944977662</v>
      </c>
      <c r="E615">
        <f t="shared" si="132"/>
        <v>-987.54519064168142</v>
      </c>
      <c r="F615">
        <f t="shared" si="133"/>
        <v>0</v>
      </c>
      <c r="G615">
        <f t="shared" si="134"/>
        <v>6814.0618154270796</v>
      </c>
      <c r="H615">
        <f t="shared" si="135"/>
        <v>11684.519302033699</v>
      </c>
      <c r="I615">
        <f t="shared" si="136"/>
        <v>13526.249655542348</v>
      </c>
      <c r="J615" s="46">
        <f t="shared" si="137"/>
        <v>1960.3260370352721</v>
      </c>
      <c r="K615">
        <f t="shared" si="138"/>
        <v>17.222155953396893</v>
      </c>
      <c r="L615">
        <f t="shared" si="139"/>
        <v>6.2399115773181885E-2</v>
      </c>
      <c r="M615" s="46">
        <f t="shared" si="140"/>
        <v>17.222495075687259</v>
      </c>
      <c r="N615" s="8">
        <f t="shared" si="141"/>
        <v>-2.2831402535977978E-6</v>
      </c>
      <c r="O615" s="5">
        <f>SUM($N$54:N615)*0.1+$O$30</f>
        <v>-6.0019611648026716E-3</v>
      </c>
      <c r="P615" s="5">
        <f>SUM($O$235:O615)</f>
        <v>-2.2763137210048634</v>
      </c>
      <c r="Q615" s="8">
        <f t="shared" si="142"/>
        <v>-3.9150505359396338E-6</v>
      </c>
      <c r="R615" s="5">
        <f>SUM($Q$54:Q615)*0.1+$O$8</f>
        <v>4.971648766741138E-2</v>
      </c>
      <c r="S615" s="5">
        <f>SUM($R$235:R615)</f>
        <v>18.993236822264898</v>
      </c>
      <c r="T615">
        <f t="shared" si="143"/>
        <v>5.0077466826983844E-2</v>
      </c>
      <c r="U615">
        <f t="shared" si="144"/>
        <v>19.129157042145746</v>
      </c>
      <c r="X615" s="1"/>
    </row>
    <row r="616" spans="2:24" x14ac:dyDescent="0.25">
      <c r="B616">
        <f t="shared" si="129"/>
        <v>56.200000000000529</v>
      </c>
      <c r="C616">
        <f t="shared" si="130"/>
        <v>0</v>
      </c>
      <c r="D616">
        <f t="shared" si="131"/>
        <v>1693.4085944977662</v>
      </c>
      <c r="E616">
        <f t="shared" si="132"/>
        <v>-987.54519064168142</v>
      </c>
      <c r="F616">
        <f t="shared" si="133"/>
        <v>0</v>
      </c>
      <c r="G616">
        <f t="shared" si="134"/>
        <v>6715.3072963629093</v>
      </c>
      <c r="H616">
        <f t="shared" si="135"/>
        <v>11515.178442583918</v>
      </c>
      <c r="I616">
        <f t="shared" si="136"/>
        <v>13330.217051838816</v>
      </c>
      <c r="J616" s="46">
        <f t="shared" si="137"/>
        <v>1960.3260370352721</v>
      </c>
      <c r="K616">
        <f t="shared" si="138"/>
        <v>16.972559490304157</v>
      </c>
      <c r="L616">
        <f t="shared" si="139"/>
        <v>6.2399115773181885E-2</v>
      </c>
      <c r="M616" s="46">
        <f t="shared" si="140"/>
        <v>16.972903599586651</v>
      </c>
      <c r="N616" s="8">
        <f t="shared" si="141"/>
        <v>-2.2500512644152178E-6</v>
      </c>
      <c r="O616" s="5">
        <f>SUM($N$54:N616)*0.1+$O$30</f>
        <v>-6.0021861699291129E-3</v>
      </c>
      <c r="P616" s="5">
        <f>SUM($O$235:O616)</f>
        <v>-2.2823159071747927</v>
      </c>
      <c r="Q616" s="8">
        <f t="shared" si="142"/>
        <v>-3.8583106730999228E-6</v>
      </c>
      <c r="R616" s="5">
        <f>SUM($Q$54:Q616)*0.1+$O$8</f>
        <v>4.9716101836344069E-2</v>
      </c>
      <c r="S616" s="5">
        <f>SUM($R$235:R616)</f>
        <v>19.042952924101243</v>
      </c>
      <c r="T616">
        <f t="shared" si="143"/>
        <v>5.0077110745531457E-2</v>
      </c>
      <c r="U616">
        <f t="shared" si="144"/>
        <v>19.179234134075301</v>
      </c>
      <c r="X616" s="1"/>
    </row>
    <row r="617" spans="2:24" x14ac:dyDescent="0.25">
      <c r="B617">
        <f t="shared" si="129"/>
        <v>56.30000000000053</v>
      </c>
      <c r="C617">
        <f t="shared" si="130"/>
        <v>0</v>
      </c>
      <c r="D617">
        <f t="shared" si="131"/>
        <v>1693.4085944977662</v>
      </c>
      <c r="E617">
        <f t="shared" si="132"/>
        <v>-987.54519064168142</v>
      </c>
      <c r="F617">
        <f t="shared" si="133"/>
        <v>0</v>
      </c>
      <c r="G617">
        <f t="shared" si="134"/>
        <v>6616.5527772987407</v>
      </c>
      <c r="H617">
        <f t="shared" si="135"/>
        <v>11345.837583134144</v>
      </c>
      <c r="I617">
        <f t="shared" si="136"/>
        <v>13134.184448135291</v>
      </c>
      <c r="J617" s="46">
        <f t="shared" si="137"/>
        <v>1960.3260370352721</v>
      </c>
      <c r="K617">
        <f t="shared" si="138"/>
        <v>16.722963027211435</v>
      </c>
      <c r="L617">
        <f t="shared" si="139"/>
        <v>6.2399115773181885E-2</v>
      </c>
      <c r="M617" s="46">
        <f t="shared" si="140"/>
        <v>16.723312272346899</v>
      </c>
      <c r="N617" s="8">
        <f t="shared" si="141"/>
        <v>-2.2169622752326382E-6</v>
      </c>
      <c r="O617" s="5">
        <f>SUM($N$54:N617)*0.1+$O$30</f>
        <v>-6.0024078661566364E-3</v>
      </c>
      <c r="P617" s="5">
        <f>SUM($O$235:O617)</f>
        <v>-2.2883183150409492</v>
      </c>
      <c r="Q617" s="8">
        <f t="shared" si="142"/>
        <v>-3.8015708102602148E-6</v>
      </c>
      <c r="R617" s="5">
        <f>SUM($Q$54:Q617)*0.1+$O$8</f>
        <v>4.9715721679263046E-2</v>
      </c>
      <c r="S617" s="5">
        <f>SUM($R$235:R617)</f>
        <v>19.092668645780506</v>
      </c>
      <c r="T617">
        <f t="shared" si="143"/>
        <v>5.0076759901990911E-2</v>
      </c>
      <c r="U617">
        <f t="shared" si="144"/>
        <v>19.229310875029345</v>
      </c>
      <c r="X617" s="1"/>
    </row>
    <row r="618" spans="2:24" x14ac:dyDescent="0.25">
      <c r="B618">
        <f t="shared" si="129"/>
        <v>56.400000000000531</v>
      </c>
      <c r="C618">
        <f t="shared" si="130"/>
        <v>0</v>
      </c>
      <c r="D618">
        <f t="shared" si="131"/>
        <v>1693.4085944977662</v>
      </c>
      <c r="E618">
        <f t="shared" si="132"/>
        <v>-987.54519064168142</v>
      </c>
      <c r="F618">
        <f t="shared" si="133"/>
        <v>0</v>
      </c>
      <c r="G618">
        <f t="shared" si="134"/>
        <v>6517.7982582345685</v>
      </c>
      <c r="H618">
        <f t="shared" si="135"/>
        <v>11176.496723684362</v>
      </c>
      <c r="I618">
        <f t="shared" si="136"/>
        <v>12938.151844431755</v>
      </c>
      <c r="J618" s="46">
        <f t="shared" si="137"/>
        <v>1960.3260370352721</v>
      </c>
      <c r="K618">
        <f t="shared" si="138"/>
        <v>16.473366564118695</v>
      </c>
      <c r="L618">
        <f t="shared" si="139"/>
        <v>6.2399115773181885E-2</v>
      </c>
      <c r="M618" s="46">
        <f t="shared" si="140"/>
        <v>16.473721100734089</v>
      </c>
      <c r="N618" s="8">
        <f t="shared" si="141"/>
        <v>-2.1838732860500574E-6</v>
      </c>
      <c r="O618" s="5">
        <f>SUM($N$54:N618)*0.1+$O$30</f>
        <v>-6.0026262534852411E-3</v>
      </c>
      <c r="P618" s="5">
        <f>SUM($O$235:O618)</f>
        <v>-2.2943209412944343</v>
      </c>
      <c r="Q618" s="8">
        <f t="shared" si="142"/>
        <v>-3.7448309474205038E-6</v>
      </c>
      <c r="R618" s="5">
        <f>SUM($Q$54:Q618)*0.1+$O$8</f>
        <v>4.9715347196168304E-2</v>
      </c>
      <c r="S618" s="5">
        <f>SUM($R$235:R618)</f>
        <v>19.142383992976676</v>
      </c>
      <c r="T618">
        <f t="shared" si="143"/>
        <v>5.007641429629911E-2</v>
      </c>
      <c r="U618">
        <f t="shared" si="144"/>
        <v>19.279387270248812</v>
      </c>
      <c r="X618" s="1"/>
    </row>
    <row r="619" spans="2:24" x14ac:dyDescent="0.25">
      <c r="B619">
        <f t="shared" ref="B619:B682" si="145">B618+0.1</f>
        <v>56.500000000000533</v>
      </c>
      <c r="C619">
        <f t="shared" si="130"/>
        <v>0</v>
      </c>
      <c r="D619">
        <f t="shared" si="131"/>
        <v>1693.4085944977662</v>
      </c>
      <c r="E619">
        <f t="shared" si="132"/>
        <v>-987.54519064168142</v>
      </c>
      <c r="F619">
        <f t="shared" si="133"/>
        <v>0</v>
      </c>
      <c r="G619">
        <f t="shared" si="134"/>
        <v>6419.0437391703999</v>
      </c>
      <c r="H619">
        <f t="shared" si="135"/>
        <v>11007.155864234584</v>
      </c>
      <c r="I619">
        <f t="shared" si="136"/>
        <v>12742.119240728229</v>
      </c>
      <c r="J619" s="46">
        <f t="shared" si="137"/>
        <v>1960.3260370352721</v>
      </c>
      <c r="K619">
        <f t="shared" si="138"/>
        <v>16.22377010102597</v>
      </c>
      <c r="L619">
        <f t="shared" si="139"/>
        <v>6.2399115773181885E-2</v>
      </c>
      <c r="M619" s="46">
        <f t="shared" si="140"/>
        <v>16.224130091930725</v>
      </c>
      <c r="N619" s="8">
        <f t="shared" si="141"/>
        <v>-2.1507842968674778E-6</v>
      </c>
      <c r="O619" s="5">
        <f>SUM($N$54:N619)*0.1+$O$30</f>
        <v>-6.0028413319149279E-3</v>
      </c>
      <c r="P619" s="5">
        <f>SUM($O$235:O619)</f>
        <v>-2.3003237826263492</v>
      </c>
      <c r="Q619" s="8">
        <f t="shared" si="142"/>
        <v>-3.6880910845807941E-6</v>
      </c>
      <c r="R619" s="5">
        <f>SUM($Q$54:Q619)*0.1+$O$8</f>
        <v>4.9714978387059842E-2</v>
      </c>
      <c r="S619" s="5">
        <f>SUM($R$235:R619)</f>
        <v>19.192098971363734</v>
      </c>
      <c r="T619">
        <f t="shared" si="143"/>
        <v>5.0076073928393923E-2</v>
      </c>
      <c r="U619">
        <f t="shared" si="144"/>
        <v>19.329463324974579</v>
      </c>
      <c r="X619" s="1"/>
    </row>
    <row r="620" spans="2:24" x14ac:dyDescent="0.25">
      <c r="B620">
        <f t="shared" si="145"/>
        <v>56.600000000000534</v>
      </c>
      <c r="C620">
        <f t="shared" si="130"/>
        <v>0</v>
      </c>
      <c r="D620">
        <f t="shared" si="131"/>
        <v>1693.4085944977662</v>
      </c>
      <c r="E620">
        <f t="shared" si="132"/>
        <v>-987.54519064168142</v>
      </c>
      <c r="F620">
        <f t="shared" si="133"/>
        <v>0</v>
      </c>
      <c r="G620">
        <f t="shared" si="134"/>
        <v>6320.2892201062314</v>
      </c>
      <c r="H620">
        <f t="shared" si="135"/>
        <v>10837.815004784796</v>
      </c>
      <c r="I620">
        <f t="shared" si="136"/>
        <v>12546.086637024689</v>
      </c>
      <c r="J620" s="46">
        <f t="shared" si="137"/>
        <v>1960.3260370352721</v>
      </c>
      <c r="K620">
        <f t="shared" si="138"/>
        <v>15.974173637933225</v>
      </c>
      <c r="L620">
        <f t="shared" si="139"/>
        <v>6.2399115773181885E-2</v>
      </c>
      <c r="M620" s="46">
        <f t="shared" si="140"/>
        <v>15.974539253568118</v>
      </c>
      <c r="N620" s="8">
        <f t="shared" si="141"/>
        <v>-2.1176953076848987E-6</v>
      </c>
      <c r="O620" s="5">
        <f>SUM($N$54:N620)*0.1+$O$30</f>
        <v>-6.003053101445696E-3</v>
      </c>
      <c r="P620" s="5">
        <f>SUM($O$235:O620)</f>
        <v>-2.3063268357277948</v>
      </c>
      <c r="Q620" s="8">
        <f t="shared" si="142"/>
        <v>-3.631351221741081E-6</v>
      </c>
      <c r="R620" s="5">
        <f>SUM($Q$54:Q620)*0.1+$O$8</f>
        <v>4.9714615251937669E-2</v>
      </c>
      <c r="S620" s="5">
        <f>SUM($R$235:R620)</f>
        <v>19.24181358661567</v>
      </c>
      <c r="T620">
        <f t="shared" si="143"/>
        <v>5.0075738798214149E-2</v>
      </c>
      <c r="U620">
        <f t="shared" si="144"/>
        <v>19.379539044447512</v>
      </c>
      <c r="X620" s="1"/>
    </row>
    <row r="621" spans="2:24" x14ac:dyDescent="0.25">
      <c r="B621">
        <f t="shared" si="145"/>
        <v>56.700000000000536</v>
      </c>
      <c r="C621">
        <f t="shared" si="130"/>
        <v>0</v>
      </c>
      <c r="D621">
        <f t="shared" si="131"/>
        <v>1693.4085944977662</v>
      </c>
      <c r="E621">
        <f t="shared" si="132"/>
        <v>-987.54519064168142</v>
      </c>
      <c r="F621">
        <f t="shared" si="133"/>
        <v>0</v>
      </c>
      <c r="G621">
        <f t="shared" si="134"/>
        <v>6221.534701042061</v>
      </c>
      <c r="H621">
        <f t="shared" si="135"/>
        <v>10668.474145335022</v>
      </c>
      <c r="I621">
        <f t="shared" si="136"/>
        <v>12350.054033321165</v>
      </c>
      <c r="J621" s="46">
        <f t="shared" si="137"/>
        <v>1960.3260370352721</v>
      </c>
      <c r="K621">
        <f t="shared" si="138"/>
        <v>15.724577174840501</v>
      </c>
      <c r="L621">
        <f t="shared" si="139"/>
        <v>6.2399115773181885E-2</v>
      </c>
      <c r="M621" s="46">
        <f t="shared" si="140"/>
        <v>15.724948593762164</v>
      </c>
      <c r="N621" s="8">
        <f t="shared" si="141"/>
        <v>-2.0846063185023187E-6</v>
      </c>
      <c r="O621" s="5">
        <f>SUM($N$54:N621)*0.1+$O$30</f>
        <v>-6.0032615620775462E-3</v>
      </c>
      <c r="P621" s="5">
        <f>SUM($O$235:O621)</f>
        <v>-2.3123300972898724</v>
      </c>
      <c r="Q621" s="8">
        <f t="shared" si="142"/>
        <v>-3.5746113589013726E-6</v>
      </c>
      <c r="R621" s="5">
        <f>SUM($Q$54:Q621)*0.1+$O$8</f>
        <v>4.9714257790801783E-2</v>
      </c>
      <c r="S621" s="5">
        <f>SUM($R$235:R621)</f>
        <v>19.29152784440647</v>
      </c>
      <c r="T621">
        <f t="shared" si="143"/>
        <v>5.0075408905699552E-2</v>
      </c>
      <c r="U621">
        <f t="shared" si="144"/>
        <v>19.42961443390843</v>
      </c>
      <c r="X621" s="1"/>
    </row>
    <row r="622" spans="2:24" x14ac:dyDescent="0.25">
      <c r="B622">
        <f t="shared" si="145"/>
        <v>56.800000000000537</v>
      </c>
      <c r="C622">
        <f t="shared" si="130"/>
        <v>0</v>
      </c>
      <c r="D622">
        <f t="shared" si="131"/>
        <v>1693.4085944977662</v>
      </c>
      <c r="E622">
        <f t="shared" si="132"/>
        <v>-987.54519064168142</v>
      </c>
      <c r="F622">
        <f t="shared" si="133"/>
        <v>0</v>
      </c>
      <c r="G622">
        <f t="shared" si="134"/>
        <v>6122.7801819778924</v>
      </c>
      <c r="H622">
        <f t="shared" si="135"/>
        <v>10499.13328588524</v>
      </c>
      <c r="I622">
        <f t="shared" si="136"/>
        <v>12154.021429617633</v>
      </c>
      <c r="J622" s="46">
        <f t="shared" si="137"/>
        <v>1960.3260370352721</v>
      </c>
      <c r="K622">
        <f t="shared" si="138"/>
        <v>15.474980711747767</v>
      </c>
      <c r="L622">
        <f t="shared" si="139"/>
        <v>6.2399115773181885E-2</v>
      </c>
      <c r="M622" s="46">
        <f t="shared" si="140"/>
        <v>15.475358121152262</v>
      </c>
      <c r="N622" s="8">
        <f t="shared" si="141"/>
        <v>-2.0515173293197391E-6</v>
      </c>
      <c r="O622" s="5">
        <f>SUM($N$54:N622)*0.1+$O$30</f>
        <v>-6.0034667138104784E-3</v>
      </c>
      <c r="P622" s="5">
        <f>SUM($O$235:O622)</f>
        <v>-2.3183335640036828</v>
      </c>
      <c r="Q622" s="8">
        <f t="shared" si="142"/>
        <v>-3.5178714960616621E-6</v>
      </c>
      <c r="R622" s="5">
        <f>SUM($Q$54:Q622)*0.1+$O$8</f>
        <v>4.9713906003652171E-2</v>
      </c>
      <c r="S622" s="5">
        <f>SUM($R$235:R622)</f>
        <v>19.341241750410124</v>
      </c>
      <c r="T622">
        <f t="shared" si="143"/>
        <v>5.0075084250790769E-2</v>
      </c>
      <c r="U622">
        <f t="shared" si="144"/>
        <v>19.479689498598116</v>
      </c>
      <c r="X622" s="1"/>
    </row>
    <row r="623" spans="2:24" x14ac:dyDescent="0.25">
      <c r="B623">
        <f t="shared" si="145"/>
        <v>56.900000000000539</v>
      </c>
      <c r="C623">
        <f t="shared" si="130"/>
        <v>0</v>
      </c>
      <c r="D623">
        <f t="shared" si="131"/>
        <v>1693.4085944977662</v>
      </c>
      <c r="E623">
        <f t="shared" si="132"/>
        <v>-987.54519064168142</v>
      </c>
      <c r="F623">
        <f t="shared" si="133"/>
        <v>0</v>
      </c>
      <c r="G623">
        <f t="shared" si="134"/>
        <v>6024.025662913722</v>
      </c>
      <c r="H623">
        <f t="shared" si="135"/>
        <v>10329.792426435466</v>
      </c>
      <c r="I623">
        <f t="shared" si="136"/>
        <v>11957.988825914106</v>
      </c>
      <c r="J623" s="46">
        <f t="shared" si="137"/>
        <v>1960.3260370352721</v>
      </c>
      <c r="K623">
        <f t="shared" si="138"/>
        <v>15.225384248655041</v>
      </c>
      <c r="L623">
        <f t="shared" si="139"/>
        <v>6.2399115773181885E-2</v>
      </c>
      <c r="M623" s="46">
        <f t="shared" si="140"/>
        <v>15.225767844944336</v>
      </c>
      <c r="N623" s="8">
        <f t="shared" si="141"/>
        <v>-2.0184283401371591E-6</v>
      </c>
      <c r="O623" s="5">
        <f>SUM($N$54:N623)*0.1+$O$30</f>
        <v>-6.003668556644492E-3</v>
      </c>
      <c r="P623" s="5">
        <f>SUM($O$235:O623)</f>
        <v>-2.3243372325603273</v>
      </c>
      <c r="Q623" s="8">
        <f t="shared" si="142"/>
        <v>-3.4611316332219536E-6</v>
      </c>
      <c r="R623" s="5">
        <f>SUM($Q$54:Q623)*0.1+$O$8</f>
        <v>4.9713559890488854E-2</v>
      </c>
      <c r="S623" s="5">
        <f>SUM($R$235:R623)</f>
        <v>19.390955310300612</v>
      </c>
      <c r="T623">
        <f t="shared" si="143"/>
        <v>5.0074764833429458E-2</v>
      </c>
      <c r="U623">
        <f t="shared" si="144"/>
        <v>19.529764243757313</v>
      </c>
      <c r="X623" s="1"/>
    </row>
    <row r="624" spans="2:24" x14ac:dyDescent="0.25">
      <c r="B624">
        <f t="shared" si="145"/>
        <v>57.00000000000054</v>
      </c>
      <c r="C624">
        <f t="shared" si="130"/>
        <v>0</v>
      </c>
      <c r="D624">
        <f t="shared" si="131"/>
        <v>1693.4085944977662</v>
      </c>
      <c r="E624">
        <f t="shared" si="132"/>
        <v>-987.54519064168142</v>
      </c>
      <c r="F624">
        <f t="shared" si="133"/>
        <v>0</v>
      </c>
      <c r="G624">
        <f t="shared" si="134"/>
        <v>5925.2711438495517</v>
      </c>
      <c r="H624">
        <f t="shared" si="135"/>
        <v>10160.451566985681</v>
      </c>
      <c r="I624">
        <f t="shared" si="136"/>
        <v>11761.956222210571</v>
      </c>
      <c r="J624" s="46">
        <f t="shared" si="137"/>
        <v>1960.3260370352721</v>
      </c>
      <c r="K624">
        <f t="shared" si="138"/>
        <v>14.975787785562302</v>
      </c>
      <c r="L624">
        <f t="shared" si="139"/>
        <v>6.2399115773181885E-2</v>
      </c>
      <c r="M624" s="46">
        <f t="shared" si="140"/>
        <v>14.976177774957964</v>
      </c>
      <c r="N624" s="8">
        <f t="shared" si="141"/>
        <v>-1.9853393509545787E-6</v>
      </c>
      <c r="O624" s="5">
        <f>SUM($N$54:N624)*0.1+$O$30</f>
        <v>-6.0038670905795876E-3</v>
      </c>
      <c r="P624" s="5">
        <f>SUM($O$235:O624)</f>
        <v>-2.3303410996509069</v>
      </c>
      <c r="Q624" s="8">
        <f t="shared" si="142"/>
        <v>-3.4043917703822418E-6</v>
      </c>
      <c r="R624" s="5">
        <f>SUM($Q$54:Q624)*0.1+$O$8</f>
        <v>4.9713219451311817E-2</v>
      </c>
      <c r="S624" s="5">
        <f>SUM($R$235:R624)</f>
        <v>19.440668529751925</v>
      </c>
      <c r="T624">
        <f t="shared" si="143"/>
        <v>5.0074450653558165E-2</v>
      </c>
      <c r="U624">
        <f t="shared" si="144"/>
        <v>19.579838674626743</v>
      </c>
      <c r="X624" s="1"/>
    </row>
    <row r="625" spans="2:24" x14ac:dyDescent="0.25">
      <c r="B625">
        <f t="shared" si="145"/>
        <v>57.100000000000541</v>
      </c>
      <c r="C625">
        <f t="shared" si="130"/>
        <v>0</v>
      </c>
      <c r="D625">
        <f t="shared" si="131"/>
        <v>1693.4085944977662</v>
      </c>
      <c r="E625">
        <f t="shared" si="132"/>
        <v>-987.54519064168142</v>
      </c>
      <c r="F625">
        <f t="shared" si="133"/>
        <v>0</v>
      </c>
      <c r="G625">
        <f t="shared" si="134"/>
        <v>5826.5166247853813</v>
      </c>
      <c r="H625">
        <f t="shared" si="135"/>
        <v>9991.1107075359068</v>
      </c>
      <c r="I625">
        <f t="shared" si="136"/>
        <v>11565.923618507044</v>
      </c>
      <c r="J625" s="46">
        <f t="shared" si="137"/>
        <v>1960.3260370352721</v>
      </c>
      <c r="K625">
        <f t="shared" si="138"/>
        <v>14.726191322469576</v>
      </c>
      <c r="L625">
        <f t="shared" si="139"/>
        <v>6.2399115773181885E-2</v>
      </c>
      <c r="M625" s="46">
        <f t="shared" si="140"/>
        <v>14.726587921678465</v>
      </c>
      <c r="N625" s="8">
        <f t="shared" si="141"/>
        <v>-1.9522503617719987E-6</v>
      </c>
      <c r="O625" s="5">
        <f>SUM($N$54:N625)*0.1+$O$30</f>
        <v>-6.0040623156157645E-3</v>
      </c>
      <c r="P625" s="5">
        <f>SUM($O$235:O625)</f>
        <v>-2.3363451619665225</v>
      </c>
      <c r="Q625" s="8">
        <f t="shared" si="142"/>
        <v>-3.3476519075425334E-6</v>
      </c>
      <c r="R625" s="5">
        <f>SUM($Q$54:Q625)*0.1+$O$8</f>
        <v>4.9712884686121062E-2</v>
      </c>
      <c r="S625" s="5">
        <f>SUM($R$235:R625)</f>
        <v>19.490381414438044</v>
      </c>
      <c r="T625">
        <f t="shared" si="143"/>
        <v>5.0074141711120387E-2</v>
      </c>
      <c r="U625">
        <f t="shared" si="144"/>
        <v>19.629912796447069</v>
      </c>
      <c r="X625" s="1"/>
    </row>
    <row r="626" spans="2:24" x14ac:dyDescent="0.25">
      <c r="B626">
        <f t="shared" si="145"/>
        <v>57.200000000000543</v>
      </c>
      <c r="C626">
        <f t="shared" si="130"/>
        <v>0</v>
      </c>
      <c r="D626">
        <f t="shared" si="131"/>
        <v>1693.4085944977662</v>
      </c>
      <c r="E626">
        <f t="shared" si="132"/>
        <v>-987.54519064168142</v>
      </c>
      <c r="F626">
        <f t="shared" si="133"/>
        <v>0</v>
      </c>
      <c r="G626">
        <f t="shared" si="134"/>
        <v>5727.7621057212127</v>
      </c>
      <c r="H626">
        <f t="shared" si="135"/>
        <v>9821.7698480861254</v>
      </c>
      <c r="I626">
        <f t="shared" si="136"/>
        <v>11369.891014803514</v>
      </c>
      <c r="J626" s="46">
        <f t="shared" si="137"/>
        <v>1960.3260370352721</v>
      </c>
      <c r="K626">
        <f t="shared" si="138"/>
        <v>14.476594859376844</v>
      </c>
      <c r="L626">
        <f t="shared" si="139"/>
        <v>6.2399115773181885E-2</v>
      </c>
      <c r="M626" s="46">
        <f t="shared" si="140"/>
        <v>14.476998296314187</v>
      </c>
      <c r="N626" s="8">
        <f t="shared" si="141"/>
        <v>-1.9191613725894196E-6</v>
      </c>
      <c r="O626" s="5">
        <f>SUM($N$54:N626)*0.1+$O$30</f>
        <v>-6.0042542317530236E-3</v>
      </c>
      <c r="P626" s="5">
        <f>SUM($O$235:O626)</f>
        <v>-2.3423494161982754</v>
      </c>
      <c r="Q626" s="8">
        <f t="shared" si="142"/>
        <v>-3.2909120447028228E-6</v>
      </c>
      <c r="R626" s="5">
        <f>SUM($Q$54:Q626)*0.1+$O$8</f>
        <v>4.9712555594916587E-2</v>
      </c>
      <c r="S626" s="5">
        <f>SUM($R$235:R626)</f>
        <v>19.540093970032959</v>
      </c>
      <c r="T626">
        <f t="shared" si="143"/>
        <v>5.0073838006060571E-2</v>
      </c>
      <c r="U626">
        <f t="shared" si="144"/>
        <v>19.679986614458933</v>
      </c>
      <c r="X626" s="1"/>
    </row>
    <row r="627" spans="2:24" x14ac:dyDescent="0.25">
      <c r="B627">
        <f t="shared" si="145"/>
        <v>57.300000000000544</v>
      </c>
      <c r="C627">
        <f t="shared" si="130"/>
        <v>0</v>
      </c>
      <c r="D627">
        <f t="shared" si="131"/>
        <v>1693.4085944977662</v>
      </c>
      <c r="E627">
        <f t="shared" si="132"/>
        <v>-987.54519064168142</v>
      </c>
      <c r="F627">
        <f t="shared" si="133"/>
        <v>0</v>
      </c>
      <c r="G627">
        <f t="shared" si="134"/>
        <v>5629.0075866570442</v>
      </c>
      <c r="H627">
        <f t="shared" si="135"/>
        <v>9652.4289886363513</v>
      </c>
      <c r="I627">
        <f t="shared" si="136"/>
        <v>11173.858411099987</v>
      </c>
      <c r="J627" s="46">
        <f t="shared" si="137"/>
        <v>1960.3260370352721</v>
      </c>
      <c r="K627">
        <f t="shared" si="138"/>
        <v>14.226998396284118</v>
      </c>
      <c r="L627">
        <f t="shared" si="139"/>
        <v>6.2399115773181885E-2</v>
      </c>
      <c r="M627" s="46">
        <f t="shared" si="140"/>
        <v>14.227408910860007</v>
      </c>
      <c r="N627" s="8">
        <f t="shared" si="141"/>
        <v>-1.88607238340684E-6</v>
      </c>
      <c r="O627" s="5">
        <f>SUM($N$54:N627)*0.1+$O$30</f>
        <v>-6.0044428389913647E-3</v>
      </c>
      <c r="P627" s="5">
        <f>SUM($O$235:O627)</f>
        <v>-2.3483538590372666</v>
      </c>
      <c r="Q627" s="8">
        <f t="shared" si="142"/>
        <v>-3.2341721818631144E-6</v>
      </c>
      <c r="R627" s="5">
        <f>SUM($Q$54:Q627)*0.1+$O$8</f>
        <v>4.97122321776984E-2</v>
      </c>
      <c r="S627" s="5">
        <f>SUM($R$235:R627)</f>
        <v>19.589806202210656</v>
      </c>
      <c r="T627">
        <f t="shared" si="143"/>
        <v>5.0073539538324101E-2</v>
      </c>
      <c r="U627">
        <f t="shared" si="144"/>
        <v>19.730060133902946</v>
      </c>
      <c r="X627" s="1"/>
    </row>
    <row r="628" spans="2:24" x14ac:dyDescent="0.25">
      <c r="B628">
        <f t="shared" si="145"/>
        <v>57.400000000000546</v>
      </c>
      <c r="C628">
        <f t="shared" si="130"/>
        <v>0</v>
      </c>
      <c r="D628">
        <f t="shared" si="131"/>
        <v>1693.4085944977662</v>
      </c>
      <c r="E628">
        <f t="shared" si="132"/>
        <v>-987.54519064168142</v>
      </c>
      <c r="F628">
        <f t="shared" si="133"/>
        <v>0</v>
      </c>
      <c r="G628">
        <f t="shared" si="134"/>
        <v>5530.2530675928756</v>
      </c>
      <c r="H628">
        <f t="shared" si="135"/>
        <v>9483.0881291865699</v>
      </c>
      <c r="I628">
        <f t="shared" si="136"/>
        <v>10977.825807396455</v>
      </c>
      <c r="J628" s="46">
        <f t="shared" si="137"/>
        <v>1960.3260370352721</v>
      </c>
      <c r="K628">
        <f t="shared" si="138"/>
        <v>13.977401933191384</v>
      </c>
      <c r="L628">
        <f t="shared" si="139"/>
        <v>6.2399115773181885E-2</v>
      </c>
      <c r="M628" s="46">
        <f t="shared" si="140"/>
        <v>13.977819778167483</v>
      </c>
      <c r="N628" s="8">
        <f t="shared" si="141"/>
        <v>-1.8529833942242604E-6</v>
      </c>
      <c r="O628" s="5">
        <f>SUM($N$54:N628)*0.1+$O$30</f>
        <v>-6.0046281373307871E-3</v>
      </c>
      <c r="P628" s="5">
        <f>SUM($O$235:O628)</f>
        <v>-2.3543584871745975</v>
      </c>
      <c r="Q628" s="8">
        <f t="shared" si="142"/>
        <v>-3.1774323190234038E-6</v>
      </c>
      <c r="R628" s="5">
        <f>SUM($Q$54:Q628)*0.1+$O$8</f>
        <v>4.97119144344665E-2</v>
      </c>
      <c r="S628" s="5">
        <f>SUM($R$235:R628)</f>
        <v>19.639518116645124</v>
      </c>
      <c r="T628">
        <f t="shared" si="143"/>
        <v>5.007324630785729E-2</v>
      </c>
      <c r="U628">
        <f t="shared" si="144"/>
        <v>19.780133360019672</v>
      </c>
      <c r="X628" s="1"/>
    </row>
    <row r="629" spans="2:24" x14ac:dyDescent="0.25">
      <c r="B629">
        <f t="shared" si="145"/>
        <v>57.500000000000547</v>
      </c>
      <c r="C629">
        <f t="shared" si="130"/>
        <v>0</v>
      </c>
      <c r="D629">
        <f t="shared" si="131"/>
        <v>1693.4085944977662</v>
      </c>
      <c r="E629">
        <f t="shared" si="132"/>
        <v>-987.54519064168142</v>
      </c>
      <c r="F629">
        <f t="shared" si="133"/>
        <v>0</v>
      </c>
      <c r="G629">
        <f t="shared" si="134"/>
        <v>5431.4985485287034</v>
      </c>
      <c r="H629">
        <f t="shared" si="135"/>
        <v>9313.7472697367921</v>
      </c>
      <c r="I629">
        <f t="shared" si="136"/>
        <v>10781.793203692925</v>
      </c>
      <c r="J629" s="46">
        <f t="shared" si="137"/>
        <v>1960.3260370352721</v>
      </c>
      <c r="K629">
        <f t="shared" si="138"/>
        <v>13.727805470098653</v>
      </c>
      <c r="L629">
        <f t="shared" si="139"/>
        <v>6.2399115773181885E-2</v>
      </c>
      <c r="M629" s="46">
        <f t="shared" si="140"/>
        <v>13.728230912022799</v>
      </c>
      <c r="N629" s="8">
        <f t="shared" si="141"/>
        <v>-1.8198944050416798E-6</v>
      </c>
      <c r="O629" s="5">
        <f>SUM($N$54:N629)*0.1+$O$30</f>
        <v>-6.0048101267712907E-3</v>
      </c>
      <c r="P629" s="5">
        <f>SUM($O$235:O629)</f>
        <v>-2.3603632973013688</v>
      </c>
      <c r="Q629" s="8">
        <f t="shared" si="142"/>
        <v>-3.1206924561836941E-6</v>
      </c>
      <c r="R629" s="5">
        <f>SUM($Q$54:Q629)*0.1+$O$8</f>
        <v>4.9711602365220882E-2</v>
      </c>
      <c r="S629" s="5">
        <f>SUM($R$235:R629)</f>
        <v>19.689229719010346</v>
      </c>
      <c r="T629">
        <f t="shared" si="143"/>
        <v>5.0072958314607389E-2</v>
      </c>
      <c r="U629">
        <f t="shared" si="144"/>
        <v>19.830206298049639</v>
      </c>
      <c r="X629" s="1"/>
    </row>
    <row r="630" spans="2:24" x14ac:dyDescent="0.25">
      <c r="B630">
        <f t="shared" si="145"/>
        <v>57.600000000000549</v>
      </c>
      <c r="C630">
        <f t="shared" si="130"/>
        <v>0</v>
      </c>
      <c r="D630">
        <f t="shared" si="131"/>
        <v>1693.4085944977662</v>
      </c>
      <c r="E630">
        <f t="shared" si="132"/>
        <v>-987.54519064168142</v>
      </c>
      <c r="F630">
        <f t="shared" si="133"/>
        <v>0</v>
      </c>
      <c r="G630">
        <f t="shared" si="134"/>
        <v>5332.7440294645348</v>
      </c>
      <c r="H630">
        <f t="shared" si="135"/>
        <v>9144.4064102870034</v>
      </c>
      <c r="I630">
        <f t="shared" si="136"/>
        <v>10585.760599989388</v>
      </c>
      <c r="J630" s="46">
        <f t="shared" si="137"/>
        <v>1960.3260370352721</v>
      </c>
      <c r="K630">
        <f t="shared" si="138"/>
        <v>13.478209007005912</v>
      </c>
      <c r="L630">
        <f t="shared" si="139"/>
        <v>6.2399115773181885E-2</v>
      </c>
      <c r="M630" s="46">
        <f t="shared" si="140"/>
        <v>13.478642327233226</v>
      </c>
      <c r="N630" s="8">
        <f t="shared" si="141"/>
        <v>-1.7868054158591002E-6</v>
      </c>
      <c r="O630" s="5">
        <f>SUM($N$54:N630)*0.1+$O$30</f>
        <v>-6.0049888073128773E-3</v>
      </c>
      <c r="P630" s="5">
        <f>SUM($O$235:O630)</f>
        <v>-2.3663682861086817</v>
      </c>
      <c r="Q630" s="8">
        <f t="shared" si="142"/>
        <v>-3.063952593343981E-6</v>
      </c>
      <c r="R630" s="5">
        <f>SUM($Q$54:Q630)*0.1+$O$8</f>
        <v>4.9711295969961551E-2</v>
      </c>
      <c r="S630" s="5">
        <f>SUM($R$235:R630)</f>
        <v>19.738941014980306</v>
      </c>
      <c r="T630">
        <f t="shared" si="143"/>
        <v>5.0072675558522621E-2</v>
      </c>
      <c r="U630">
        <f t="shared" si="144"/>
        <v>19.880278953233343</v>
      </c>
      <c r="X630" s="1"/>
    </row>
    <row r="631" spans="2:24" x14ac:dyDescent="0.25">
      <c r="B631">
        <f t="shared" si="145"/>
        <v>57.70000000000055</v>
      </c>
      <c r="C631">
        <f t="shared" ref="C631:C684" si="146">IF(B631&lt;$B$41,0,IF(AND($B$41&lt;=B631,B631&lt;$B$41+$G$8),$B$15,$B$15+$B$12))</f>
        <v>0</v>
      </c>
      <c r="D631">
        <f t="shared" ref="D631:D684" si="147">IF(B631&lt;$B$41,$B$13,IF(AND($B$41&lt;=B631,B631&lt;$B$41+$G$8),$B$13+$B$16,$B$13+$B$16+$B$10))</f>
        <v>1693.4085944977662</v>
      </c>
      <c r="E631">
        <f t="shared" ref="E631:E684" si="148">IF(B631&lt;$B$41,$B$14,IF(AND($B$41&lt;=B631,B631&lt;$B$41+$G$8),$B$14+$B$17,$B$14+$B$17+$B$11))</f>
        <v>-987.54519064168142</v>
      </c>
      <c r="F631">
        <f t="shared" ref="F631:F685" si="149">IF(B631&lt;$B$41,-$G$6*$B$13,IF(AND($B$41&lt;=B631,B631&lt;$B$41+$G$8),-$G$6*$B$13,-$G$6*$B$13-$G$5*$B$10))</f>
        <v>0</v>
      </c>
      <c r="G631">
        <f t="shared" ref="G631:G684" si="150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151">IF(B631&lt;$B$41,-$B$13*B631,IF(AND($B$41&lt;=B631,B631&lt;=$B$41+$G$8),-$B$13*B631+(-B631+B618)*B593,-$B$13*B631+(-B631+$B$41)*$B$16+(-B631+$B$41+$G$8)*$B$10))</f>
        <v>8975.0655508372292</v>
      </c>
      <c r="I631">
        <f t="shared" ref="I631:I684" si="152">SQRT(SUMSQ(H631,G631))</f>
        <v>10389.727996285863</v>
      </c>
      <c r="J631" s="46">
        <f t="shared" ref="J631:J684" si="153">SQRT(SUMSQ(D631:E631))</f>
        <v>1960.3260370352721</v>
      </c>
      <c r="K631">
        <f t="shared" ref="K631:K684" si="154">32*I631/(PI()*$G$13^3)</f>
        <v>13.228612543913188</v>
      </c>
      <c r="L631">
        <f t="shared" ref="L631:L684" si="155">16*J631/(PI()*$G$13^4)</f>
        <v>6.2399115773181885E-2</v>
      </c>
      <c r="M631" s="46">
        <f t="shared" ref="M631:M684" si="156">SQRT(K631^2+3*L631^2)</f>
        <v>13.22905403972352</v>
      </c>
      <c r="N631" s="8">
        <f t="shared" ref="N631:N684" si="157">-G631/($G$15*$B$42)</f>
        <v>-1.7537164266765203E-6</v>
      </c>
      <c r="O631" s="5">
        <f>SUM($N$54:N631)*0.1+$O$30</f>
        <v>-6.0051641789555443E-3</v>
      </c>
      <c r="P631" s="5">
        <f>SUM($O$235:O631)</f>
        <v>-2.372373450287637</v>
      </c>
      <c r="Q631" s="8">
        <f t="shared" ref="Q631:Q684" si="158">-H631/($B$42*$G$15)</f>
        <v>-3.0072127305042726E-6</v>
      </c>
      <c r="R631" s="5">
        <f>SUM($Q$54:Q631)*0.1+$O$8</f>
        <v>4.9710995248688494E-2</v>
      </c>
      <c r="S631" s="5">
        <f>SUM($R$235:R631)</f>
        <v>19.788652010228994</v>
      </c>
      <c r="T631">
        <f t="shared" ref="T631:T684" si="159">SQRT(SUMSQ(O631,R631))</f>
        <v>5.0072398039552102E-2</v>
      </c>
      <c r="U631">
        <f t="shared" ref="U631:U684" si="160">SQRT(S631^2+P631^2)</f>
        <v>19.930351330811249</v>
      </c>
      <c r="X631" s="1"/>
    </row>
    <row r="632" spans="2:24" x14ac:dyDescent="0.25">
      <c r="B632">
        <f t="shared" si="145"/>
        <v>57.800000000000551</v>
      </c>
      <c r="C632">
        <f t="shared" si="146"/>
        <v>0</v>
      </c>
      <c r="D632">
        <f t="shared" si="147"/>
        <v>1693.4085944977662</v>
      </c>
      <c r="E632">
        <f t="shared" si="148"/>
        <v>-987.54519064168142</v>
      </c>
      <c r="F632">
        <f t="shared" si="149"/>
        <v>0</v>
      </c>
      <c r="G632">
        <f t="shared" si="150"/>
        <v>5135.2349913361959</v>
      </c>
      <c r="H632">
        <f t="shared" si="151"/>
        <v>8805.7246913874551</v>
      </c>
      <c r="I632">
        <f t="shared" si="152"/>
        <v>10193.695392582336</v>
      </c>
      <c r="J632" s="46">
        <f t="shared" si="153"/>
        <v>1960.3260370352721</v>
      </c>
      <c r="K632">
        <f t="shared" si="154"/>
        <v>12.979016080820461</v>
      </c>
      <c r="L632">
        <f t="shared" si="155"/>
        <v>6.2399115773181885E-2</v>
      </c>
      <c r="M632" s="46">
        <f t="shared" si="156"/>
        <v>12.979466066643264</v>
      </c>
      <c r="N632" s="8">
        <f t="shared" si="157"/>
        <v>-1.7206274374939409E-6</v>
      </c>
      <c r="O632" s="5">
        <f>SUM($N$54:N632)*0.1+$O$30</f>
        <v>-6.0053362416992943E-3</v>
      </c>
      <c r="P632" s="5">
        <f>SUM($O$235:O632)</f>
        <v>-2.3783787865293364</v>
      </c>
      <c r="Q632" s="8">
        <f t="shared" si="158"/>
        <v>-2.9504728676645642E-6</v>
      </c>
      <c r="R632" s="5">
        <f>SUM($Q$54:Q632)*0.1+$O$8</f>
        <v>4.9710700201401732E-2</v>
      </c>
      <c r="S632" s="5">
        <f>SUM($R$235:R632)</f>
        <v>19.838362710430395</v>
      </c>
      <c r="T632">
        <f t="shared" si="159"/>
        <v>5.0072125757645934E-2</v>
      </c>
      <c r="U632">
        <f t="shared" si="160"/>
        <v>19.980423436023774</v>
      </c>
      <c r="X632" s="1"/>
    </row>
    <row r="633" spans="2:24" x14ac:dyDescent="0.25">
      <c r="B633">
        <f t="shared" si="145"/>
        <v>57.900000000000553</v>
      </c>
      <c r="C633">
        <f t="shared" si="146"/>
        <v>0</v>
      </c>
      <c r="D633">
        <f t="shared" si="147"/>
        <v>1693.4085944977662</v>
      </c>
      <c r="E633">
        <f t="shared" si="148"/>
        <v>-987.54519064168142</v>
      </c>
      <c r="F633">
        <f t="shared" si="149"/>
        <v>0</v>
      </c>
      <c r="G633">
        <f t="shared" si="150"/>
        <v>5036.4804722720273</v>
      </c>
      <c r="H633">
        <f t="shared" si="151"/>
        <v>8636.3838319376737</v>
      </c>
      <c r="I633">
        <f t="shared" si="152"/>
        <v>9997.6627888788043</v>
      </c>
      <c r="J633" s="46">
        <f t="shared" si="153"/>
        <v>1960.3260370352721</v>
      </c>
      <c r="K633">
        <f t="shared" si="154"/>
        <v>12.729419617727727</v>
      </c>
      <c r="L633">
        <f t="shared" si="155"/>
        <v>6.2399115773181885E-2</v>
      </c>
      <c r="M633" s="46">
        <f t="shared" si="156"/>
        <v>12.729878426487009</v>
      </c>
      <c r="N633" s="8">
        <f t="shared" si="157"/>
        <v>-1.6875384483113613E-6</v>
      </c>
      <c r="O633" s="5">
        <f>SUM($N$54:N633)*0.1+$O$30</f>
        <v>-6.0055049955441255E-3</v>
      </c>
      <c r="P633" s="5">
        <f>SUM($O$235:O633)</f>
        <v>-2.3843842915248805</v>
      </c>
      <c r="Q633" s="8">
        <f t="shared" si="158"/>
        <v>-2.8937330048248536E-6</v>
      </c>
      <c r="R633" s="5">
        <f>SUM($Q$54:Q633)*0.1+$O$8</f>
        <v>4.9710410828101251E-2</v>
      </c>
      <c r="S633" s="5">
        <f>SUM($R$235:R633)</f>
        <v>19.888073121258497</v>
      </c>
      <c r="T633">
        <f t="shared" si="159"/>
        <v>5.007185871275513E-2</v>
      </c>
      <c r="U633">
        <f t="shared" si="160"/>
        <v>20.030495274111306</v>
      </c>
      <c r="X633" s="1"/>
    </row>
    <row r="634" spans="2:24" x14ac:dyDescent="0.25">
      <c r="B634">
        <f t="shared" si="145"/>
        <v>58.000000000000554</v>
      </c>
      <c r="C634">
        <f t="shared" si="146"/>
        <v>0</v>
      </c>
      <c r="D634">
        <f t="shared" si="147"/>
        <v>1693.4085944977662</v>
      </c>
      <c r="E634">
        <f t="shared" si="148"/>
        <v>-987.54519064168142</v>
      </c>
      <c r="F634">
        <f t="shared" si="149"/>
        <v>0</v>
      </c>
      <c r="G634">
        <f t="shared" si="150"/>
        <v>4937.7259532078588</v>
      </c>
      <c r="H634">
        <f t="shared" si="151"/>
        <v>8467.0429724878959</v>
      </c>
      <c r="I634">
        <f t="shared" si="152"/>
        <v>9801.630185175276</v>
      </c>
      <c r="J634" s="46">
        <f t="shared" si="153"/>
        <v>1960.3260370352721</v>
      </c>
      <c r="K634">
        <f t="shared" si="154"/>
        <v>12.479823154634998</v>
      </c>
      <c r="L634">
        <f t="shared" si="155"/>
        <v>6.2399115773181885E-2</v>
      </c>
      <c r="M634" s="46">
        <f t="shared" si="156"/>
        <v>12.480291139228751</v>
      </c>
      <c r="N634" s="8">
        <f t="shared" si="157"/>
        <v>-1.654449459128782E-6</v>
      </c>
      <c r="O634" s="5">
        <f>SUM($N$54:N634)*0.1+$O$30</f>
        <v>-6.005670440490038E-3</v>
      </c>
      <c r="P634" s="5">
        <f>SUM($O$235:O634)</f>
        <v>-2.3903899619653703</v>
      </c>
      <c r="Q634" s="8">
        <f t="shared" si="158"/>
        <v>-2.8369931419851439E-6</v>
      </c>
      <c r="R634" s="5">
        <f>SUM($Q$54:Q634)*0.1+$O$8</f>
        <v>4.971012712878705E-2</v>
      </c>
      <c r="S634" s="5">
        <f>SUM($R$235:R634)</f>
        <v>19.937783248387284</v>
      </c>
      <c r="T634">
        <f t="shared" si="159"/>
        <v>5.007159690483165E-2</v>
      </c>
      <c r="U634">
        <f t="shared" si="160"/>
        <v>20.080566850314195</v>
      </c>
      <c r="X634" s="1"/>
    </row>
    <row r="635" spans="2:24" x14ac:dyDescent="0.25">
      <c r="B635">
        <f t="shared" si="145"/>
        <v>58.100000000000556</v>
      </c>
      <c r="C635">
        <f t="shared" si="146"/>
        <v>0</v>
      </c>
      <c r="D635">
        <f t="shared" si="147"/>
        <v>1693.4085944977662</v>
      </c>
      <c r="E635">
        <f t="shared" si="148"/>
        <v>-987.54519064168142</v>
      </c>
      <c r="F635">
        <f t="shared" si="149"/>
        <v>0</v>
      </c>
      <c r="G635">
        <f t="shared" si="150"/>
        <v>4838.9714341436866</v>
      </c>
      <c r="H635">
        <f t="shared" si="151"/>
        <v>8297.7021130381145</v>
      </c>
      <c r="I635">
        <f t="shared" si="152"/>
        <v>9605.5975814717422</v>
      </c>
      <c r="J635" s="46">
        <f t="shared" si="153"/>
        <v>1960.3260370352721</v>
      </c>
      <c r="K635">
        <f t="shared" si="154"/>
        <v>12.230226691542262</v>
      </c>
      <c r="L635">
        <f t="shared" si="155"/>
        <v>6.2399115773181885E-2</v>
      </c>
      <c r="M635" s="46">
        <f t="shared" si="156"/>
        <v>12.230704226472842</v>
      </c>
      <c r="N635" s="8">
        <f t="shared" si="157"/>
        <v>-1.6213604699462011E-6</v>
      </c>
      <c r="O635" s="5">
        <f>SUM($N$54:N635)*0.1+$O$30</f>
        <v>-6.0058325765370325E-3</v>
      </c>
      <c r="P635" s="5">
        <f>SUM($O$235:O635)</f>
        <v>-2.3963957945419074</v>
      </c>
      <c r="Q635" s="8">
        <f t="shared" si="158"/>
        <v>-2.7802532791454333E-6</v>
      </c>
      <c r="R635" s="5">
        <f>SUM($Q$54:Q635)*0.1+$O$8</f>
        <v>4.9709849103459137E-2</v>
      </c>
      <c r="S635" s="5">
        <f>SUM($R$235:R635)</f>
        <v>19.987493097490741</v>
      </c>
      <c r="T635">
        <f t="shared" si="159"/>
        <v>5.0071340333828401E-2</v>
      </c>
      <c r="U635">
        <f t="shared" si="160"/>
        <v>20.130638169872761</v>
      </c>
      <c r="X635" s="1"/>
    </row>
    <row r="636" spans="2:24" x14ac:dyDescent="0.25">
      <c r="B636">
        <f t="shared" si="145"/>
        <v>58.200000000000557</v>
      </c>
      <c r="C636">
        <f t="shared" si="146"/>
        <v>0</v>
      </c>
      <c r="D636">
        <f t="shared" si="147"/>
        <v>1693.4085944977662</v>
      </c>
      <c r="E636">
        <f t="shared" si="148"/>
        <v>-987.54519064168142</v>
      </c>
      <c r="F636">
        <f t="shared" si="149"/>
        <v>0</v>
      </c>
      <c r="G636">
        <f t="shared" si="150"/>
        <v>4740.216915079518</v>
      </c>
      <c r="H636">
        <f t="shared" si="151"/>
        <v>8128.3612535883403</v>
      </c>
      <c r="I636">
        <f t="shared" si="152"/>
        <v>9409.5649777682174</v>
      </c>
      <c r="J636" s="46">
        <f t="shared" si="153"/>
        <v>1960.3260370352721</v>
      </c>
      <c r="K636">
        <f t="shared" si="154"/>
        <v>11.980630228449538</v>
      </c>
      <c r="L636">
        <f t="shared" si="155"/>
        <v>6.2399115773181885E-2</v>
      </c>
      <c r="M636" s="46">
        <f t="shared" si="156"/>
        <v>11.981117711623847</v>
      </c>
      <c r="N636" s="8">
        <f t="shared" si="157"/>
        <v>-1.5882714807636218E-6</v>
      </c>
      <c r="O636" s="5">
        <f>SUM($N$54:N636)*0.1+$O$30</f>
        <v>-6.0059914036851092E-3</v>
      </c>
      <c r="P636" s="5">
        <f>SUM($O$235:O636)</f>
        <v>-2.4024017859455924</v>
      </c>
      <c r="Q636" s="8">
        <f t="shared" si="158"/>
        <v>-2.7235134163057249E-6</v>
      </c>
      <c r="R636" s="5">
        <f>SUM($Q$54:Q636)*0.1+$O$8</f>
        <v>4.9709576752117506E-2</v>
      </c>
      <c r="S636" s="5">
        <f>SUM($R$235:R636)</f>
        <v>20.03720267424286</v>
      </c>
      <c r="T636">
        <f t="shared" si="159"/>
        <v>5.0071088999699226E-2</v>
      </c>
      <c r="U636">
        <f t="shared" si="160"/>
        <v>20.180709238027283</v>
      </c>
      <c r="X636" s="1"/>
    </row>
    <row r="637" spans="2:24" x14ac:dyDescent="0.25">
      <c r="B637">
        <f t="shared" si="145"/>
        <v>58.300000000000558</v>
      </c>
      <c r="C637">
        <f t="shared" si="146"/>
        <v>0</v>
      </c>
      <c r="D637">
        <f t="shared" si="147"/>
        <v>1693.4085944977662</v>
      </c>
      <c r="E637">
        <f t="shared" si="148"/>
        <v>-987.54519064168142</v>
      </c>
      <c r="F637">
        <f t="shared" si="149"/>
        <v>0</v>
      </c>
      <c r="G637">
        <f t="shared" si="150"/>
        <v>4641.4623960153476</v>
      </c>
      <c r="H637">
        <f t="shared" si="151"/>
        <v>7959.0203941385589</v>
      </c>
      <c r="I637">
        <f t="shared" si="152"/>
        <v>9213.5323740646854</v>
      </c>
      <c r="J637" s="46">
        <f t="shared" si="153"/>
        <v>1960.3260370352721</v>
      </c>
      <c r="K637">
        <f t="shared" si="154"/>
        <v>11.731033765356804</v>
      </c>
      <c r="L637">
        <f t="shared" si="155"/>
        <v>6.2399115773181885E-2</v>
      </c>
      <c r="M637" s="46">
        <f t="shared" si="156"/>
        <v>11.73153162007797</v>
      </c>
      <c r="N637" s="8">
        <f t="shared" si="157"/>
        <v>-1.5551824915810418E-6</v>
      </c>
      <c r="O637" s="5">
        <f>SUM($N$54:N637)*0.1+$O$30</f>
        <v>-6.0061469219342672E-3</v>
      </c>
      <c r="P637" s="5">
        <f>SUM($O$235:O637)</f>
        <v>-2.4084079328675267</v>
      </c>
      <c r="Q637" s="8">
        <f t="shared" si="158"/>
        <v>-2.6667735534660144E-6</v>
      </c>
      <c r="R637" s="5">
        <f>SUM($Q$54:Q637)*0.1+$O$8</f>
        <v>4.9709310074762161E-2</v>
      </c>
      <c r="S637" s="5">
        <f>SUM($R$235:R637)</f>
        <v>20.08691198431762</v>
      </c>
      <c r="T637">
        <f t="shared" si="159"/>
        <v>5.007084290239891E-2</v>
      </c>
      <c r="U637">
        <f t="shared" si="160"/>
        <v>20.230780060018002</v>
      </c>
      <c r="X637" s="1"/>
    </row>
    <row r="638" spans="2:24" x14ac:dyDescent="0.25">
      <c r="B638">
        <f t="shared" si="145"/>
        <v>58.40000000000056</v>
      </c>
      <c r="C638">
        <f t="shared" si="146"/>
        <v>0</v>
      </c>
      <c r="D638">
        <f t="shared" si="147"/>
        <v>1693.4085944977662</v>
      </c>
      <c r="E638">
        <f t="shared" si="148"/>
        <v>-987.54519064168142</v>
      </c>
      <c r="F638">
        <f t="shared" si="149"/>
        <v>0</v>
      </c>
      <c r="G638">
        <f t="shared" si="150"/>
        <v>4542.7078769511791</v>
      </c>
      <c r="H638">
        <f t="shared" si="151"/>
        <v>7789.6795346887848</v>
      </c>
      <c r="I638">
        <f t="shared" si="152"/>
        <v>9017.4997703611607</v>
      </c>
      <c r="J638" s="46">
        <f t="shared" si="153"/>
        <v>1960.3260370352721</v>
      </c>
      <c r="K638">
        <f t="shared" si="154"/>
        <v>11.48143730226408</v>
      </c>
      <c r="L638">
        <f t="shared" si="155"/>
        <v>6.2399115773181885E-2</v>
      </c>
      <c r="M638" s="46">
        <f t="shared" si="156"/>
        <v>11.481945979439587</v>
      </c>
      <c r="N638" s="8">
        <f t="shared" si="157"/>
        <v>-1.5220935023984622E-6</v>
      </c>
      <c r="O638" s="5">
        <f>SUM($N$54:N638)*0.1+$O$30</f>
        <v>-6.0062991312845072E-3</v>
      </c>
      <c r="P638" s="5">
        <f>SUM($O$235:O638)</f>
        <v>-2.4144142319988111</v>
      </c>
      <c r="Q638" s="8">
        <f t="shared" si="158"/>
        <v>-2.6100336906263059E-6</v>
      </c>
      <c r="R638" s="5">
        <f>SUM($Q$54:Q638)*0.1+$O$8</f>
        <v>4.9709049071393098E-2</v>
      </c>
      <c r="S638" s="5">
        <f>SUM($R$235:R638)</f>
        <v>20.136621033389012</v>
      </c>
      <c r="T638">
        <f t="shared" si="159"/>
        <v>5.0070602041883176E-2</v>
      </c>
      <c r="U638">
        <f t="shared" si="160"/>
        <v>20.280850641085131</v>
      </c>
      <c r="X638" s="1"/>
    </row>
    <row r="639" spans="2:24" x14ac:dyDescent="0.25">
      <c r="B639">
        <f t="shared" si="145"/>
        <v>58.500000000000561</v>
      </c>
      <c r="C639">
        <f t="shared" si="146"/>
        <v>0</v>
      </c>
      <c r="D639">
        <f t="shared" si="147"/>
        <v>1693.4085944977662</v>
      </c>
      <c r="E639">
        <f t="shared" si="148"/>
        <v>-987.54519064168142</v>
      </c>
      <c r="F639">
        <f t="shared" si="149"/>
        <v>0</v>
      </c>
      <c r="G639">
        <f t="shared" si="150"/>
        <v>4443.9533578870069</v>
      </c>
      <c r="H639">
        <f t="shared" si="151"/>
        <v>7620.3386752389997</v>
      </c>
      <c r="I639">
        <f t="shared" si="152"/>
        <v>8821.4671666576232</v>
      </c>
      <c r="J639" s="46">
        <f t="shared" si="153"/>
        <v>1960.3260370352721</v>
      </c>
      <c r="K639">
        <f t="shared" si="154"/>
        <v>11.231840839171339</v>
      </c>
      <c r="L639">
        <f t="shared" si="155"/>
        <v>6.2399115773181885E-2</v>
      </c>
      <c r="M639" s="46">
        <f t="shared" si="156"/>
        <v>11.232360819766473</v>
      </c>
      <c r="N639" s="8">
        <f t="shared" si="157"/>
        <v>-1.4890045132158816E-6</v>
      </c>
      <c r="O639" s="5">
        <f>SUM($N$54:N639)*0.1+$O$30</f>
        <v>-6.0064480317358285E-3</v>
      </c>
      <c r="P639" s="5">
        <f>SUM($O$235:O639)</f>
        <v>-2.420420680030547</v>
      </c>
      <c r="Q639" s="8">
        <f t="shared" si="158"/>
        <v>-2.5532938277865937E-6</v>
      </c>
      <c r="R639" s="5">
        <f>SUM($Q$54:Q639)*0.1+$O$8</f>
        <v>4.9708793742010315E-2</v>
      </c>
      <c r="S639" s="5">
        <f>SUM($R$235:R639)</f>
        <v>20.186329827131022</v>
      </c>
      <c r="T639">
        <f t="shared" si="159"/>
        <v>5.0070366418108699E-2</v>
      </c>
      <c r="U639">
        <f t="shared" si="160"/>
        <v>20.33092098646884</v>
      </c>
      <c r="X639" s="1"/>
    </row>
    <row r="640" spans="2:24" x14ac:dyDescent="0.25">
      <c r="B640">
        <f t="shared" si="145"/>
        <v>58.600000000000563</v>
      </c>
      <c r="C640">
        <f t="shared" si="146"/>
        <v>0</v>
      </c>
      <c r="D640">
        <f t="shared" si="147"/>
        <v>1693.4085944977662</v>
      </c>
      <c r="E640">
        <f t="shared" si="148"/>
        <v>-987.54519064168142</v>
      </c>
      <c r="F640">
        <f t="shared" si="149"/>
        <v>0</v>
      </c>
      <c r="G640">
        <f t="shared" si="150"/>
        <v>4345.1988388228419</v>
      </c>
      <c r="H640">
        <f t="shared" si="151"/>
        <v>7450.9978157892256</v>
      </c>
      <c r="I640">
        <f t="shared" si="152"/>
        <v>8625.4345629541003</v>
      </c>
      <c r="J640" s="46">
        <f t="shared" si="153"/>
        <v>1960.3260370352721</v>
      </c>
      <c r="K640">
        <f t="shared" si="154"/>
        <v>10.982244376078617</v>
      </c>
      <c r="L640">
        <f t="shared" si="155"/>
        <v>6.2399115773181885E-2</v>
      </c>
      <c r="M640" s="46">
        <f t="shared" si="156"/>
        <v>10.982776173848679</v>
      </c>
      <c r="N640" s="8">
        <f t="shared" si="157"/>
        <v>-1.4559155240333033E-6</v>
      </c>
      <c r="O640" s="5">
        <f>SUM($N$54:N640)*0.1+$O$30</f>
        <v>-6.006593623288232E-3</v>
      </c>
      <c r="P640" s="5">
        <f>SUM($O$235:O640)</f>
        <v>-2.426427273653835</v>
      </c>
      <c r="Q640" s="8">
        <f t="shared" si="158"/>
        <v>-2.4965539649468857E-6</v>
      </c>
      <c r="R640" s="5">
        <f>SUM($Q$54:Q640)*0.1+$O$8</f>
        <v>4.9708544086613821E-2</v>
      </c>
      <c r="S640" s="5">
        <f>SUM($R$235:R640)</f>
        <v>20.236038371217635</v>
      </c>
      <c r="T640">
        <f t="shared" si="159"/>
        <v>5.0070136031033073E-2</v>
      </c>
      <c r="U640">
        <f t="shared" si="160"/>
        <v>20.380991101409265</v>
      </c>
      <c r="X640" s="1"/>
    </row>
    <row r="641" spans="2:24" x14ac:dyDescent="0.25">
      <c r="B641">
        <f t="shared" si="145"/>
        <v>58.700000000000564</v>
      </c>
      <c r="C641">
        <f t="shared" si="146"/>
        <v>0</v>
      </c>
      <c r="D641">
        <f t="shared" si="147"/>
        <v>1693.4085944977662</v>
      </c>
      <c r="E641">
        <f t="shared" si="148"/>
        <v>-987.54519064168142</v>
      </c>
      <c r="F641">
        <f t="shared" si="149"/>
        <v>0</v>
      </c>
      <c r="G641">
        <f t="shared" si="150"/>
        <v>4246.4443197586697</v>
      </c>
      <c r="H641">
        <f t="shared" si="151"/>
        <v>7281.6569563394369</v>
      </c>
      <c r="I641">
        <f t="shared" si="152"/>
        <v>8429.4019592505592</v>
      </c>
      <c r="J641" s="46">
        <f t="shared" si="153"/>
        <v>1960.3260370352721</v>
      </c>
      <c r="K641">
        <f t="shared" si="154"/>
        <v>10.732647912985872</v>
      </c>
      <c r="L641">
        <f t="shared" si="155"/>
        <v>6.2399115773181885E-2</v>
      </c>
      <c r="M641" s="46">
        <f t="shared" si="156"/>
        <v>10.733192077526043</v>
      </c>
      <c r="N641" s="8">
        <f t="shared" si="157"/>
        <v>-1.4228265348507227E-6</v>
      </c>
      <c r="O641" s="5">
        <f>SUM($N$54:N641)*0.1+$O$30</f>
        <v>-6.0067359059417166E-3</v>
      </c>
      <c r="P641" s="5">
        <f>SUM($O$235:O641)</f>
        <v>-2.4324340095597767</v>
      </c>
      <c r="Q641" s="8">
        <f t="shared" si="158"/>
        <v>-2.4398141021071722E-6</v>
      </c>
      <c r="R641" s="5">
        <f>SUM($Q$54:Q641)*0.1+$O$8</f>
        <v>4.9708300105203614E-2</v>
      </c>
      <c r="S641" s="5">
        <f>SUM($R$235:R641)</f>
        <v>20.285746671322837</v>
      </c>
      <c r="T641">
        <f t="shared" si="159"/>
        <v>5.0069910880614868E-2</v>
      </c>
      <c r="U641">
        <f t="shared" si="160"/>
        <v>20.431060991146509</v>
      </c>
      <c r="X641" s="1"/>
    </row>
    <row r="642" spans="2:24" x14ac:dyDescent="0.25">
      <c r="B642">
        <f t="shared" si="145"/>
        <v>58.800000000000566</v>
      </c>
      <c r="C642">
        <f t="shared" si="146"/>
        <v>0</v>
      </c>
      <c r="D642">
        <f t="shared" si="147"/>
        <v>1693.4085944977662</v>
      </c>
      <c r="E642">
        <f t="shared" si="148"/>
        <v>-987.54519064168142</v>
      </c>
      <c r="F642">
        <f t="shared" si="149"/>
        <v>0</v>
      </c>
      <c r="G642">
        <f t="shared" si="150"/>
        <v>4147.6898006945012</v>
      </c>
      <c r="H642">
        <f t="shared" si="151"/>
        <v>7112.3160968896627</v>
      </c>
      <c r="I642">
        <f t="shared" si="152"/>
        <v>8233.3693555470345</v>
      </c>
      <c r="J642" s="46">
        <f t="shared" si="153"/>
        <v>1960.3260370352721</v>
      </c>
      <c r="K642">
        <f t="shared" si="154"/>
        <v>10.483051449893146</v>
      </c>
      <c r="L642">
        <f t="shared" si="155"/>
        <v>6.2399115773181885E-2</v>
      </c>
      <c r="M642" s="46">
        <f t="shared" si="156"/>
        <v>10.483608570051375</v>
      </c>
      <c r="N642" s="8">
        <f t="shared" si="157"/>
        <v>-1.3897375456681433E-6</v>
      </c>
      <c r="O642" s="5">
        <f>SUM($N$54:N642)*0.1+$O$30</f>
        <v>-6.0068748796962834E-3</v>
      </c>
      <c r="P642" s="5">
        <f>SUM($O$235:O642)</f>
        <v>-2.4384408844394732</v>
      </c>
      <c r="Q642" s="8">
        <f t="shared" si="158"/>
        <v>-2.3830742392674641E-6</v>
      </c>
      <c r="R642" s="5">
        <f>SUM($Q$54:Q642)*0.1+$O$8</f>
        <v>4.9708061797779687E-2</v>
      </c>
      <c r="S642" s="5">
        <f>SUM($R$235:R642)</f>
        <v>20.335454733120617</v>
      </c>
      <c r="T642">
        <f t="shared" si="159"/>
        <v>5.0069690966813553E-2</v>
      </c>
      <c r="U642">
        <f t="shared" si="160"/>
        <v>20.481130660920641</v>
      </c>
      <c r="X642" s="1"/>
    </row>
    <row r="643" spans="2:24" x14ac:dyDescent="0.25">
      <c r="B643">
        <f t="shared" si="145"/>
        <v>58.900000000000567</v>
      </c>
      <c r="C643">
        <f t="shared" si="146"/>
        <v>0</v>
      </c>
      <c r="D643">
        <f t="shared" si="147"/>
        <v>1693.4085944977662</v>
      </c>
      <c r="E643">
        <f t="shared" si="148"/>
        <v>-987.54519064168142</v>
      </c>
      <c r="F643">
        <f t="shared" si="149"/>
        <v>0</v>
      </c>
      <c r="G643">
        <f t="shared" si="150"/>
        <v>4048.9352816303326</v>
      </c>
      <c r="H643">
        <f t="shared" si="151"/>
        <v>6942.9752374398813</v>
      </c>
      <c r="I643">
        <f t="shared" si="152"/>
        <v>8037.3367518435034</v>
      </c>
      <c r="J643" s="46">
        <f t="shared" si="153"/>
        <v>1960.3260370352721</v>
      </c>
      <c r="K643">
        <f t="shared" si="154"/>
        <v>10.233454986800414</v>
      </c>
      <c r="L643">
        <f t="shared" si="155"/>
        <v>6.2399115773181885E-2</v>
      </c>
      <c r="M643" s="46">
        <f t="shared" si="156"/>
        <v>10.234025694506444</v>
      </c>
      <c r="N643" s="8">
        <f t="shared" si="157"/>
        <v>-1.3566485564855638E-6</v>
      </c>
      <c r="O643" s="5">
        <f>SUM($N$54:N643)*0.1+$O$30</f>
        <v>-6.0070105445519323E-3</v>
      </c>
      <c r="P643" s="5">
        <f>SUM($O$235:O643)</f>
        <v>-2.4444478949840249</v>
      </c>
      <c r="Q643" s="8">
        <f t="shared" si="158"/>
        <v>-2.3263343764277532E-6</v>
      </c>
      <c r="R643" s="5">
        <f>SUM($Q$54:Q643)*0.1+$O$8</f>
        <v>4.9707829164342042E-2</v>
      </c>
      <c r="S643" s="5">
        <f>SUM($R$235:R643)</f>
        <v>20.385162562284957</v>
      </c>
      <c r="T643">
        <f t="shared" si="159"/>
        <v>5.0069476289589562E-2</v>
      </c>
      <c r="U643">
        <f t="shared" si="160"/>
        <v>20.531200115971693</v>
      </c>
      <c r="X643" s="1"/>
    </row>
    <row r="644" spans="2:24" x14ac:dyDescent="0.25">
      <c r="B644">
        <f t="shared" si="145"/>
        <v>59.000000000000568</v>
      </c>
      <c r="C644">
        <f t="shared" si="146"/>
        <v>0</v>
      </c>
      <c r="D644">
        <f t="shared" si="147"/>
        <v>1693.4085944977662</v>
      </c>
      <c r="E644">
        <f t="shared" si="148"/>
        <v>-987.54519064168142</v>
      </c>
      <c r="F644">
        <f t="shared" si="149"/>
        <v>0</v>
      </c>
      <c r="G644">
        <f t="shared" si="150"/>
        <v>3950.180762566164</v>
      </c>
      <c r="H644">
        <f t="shared" si="151"/>
        <v>6773.6343779901072</v>
      </c>
      <c r="I644">
        <f t="shared" si="152"/>
        <v>7841.3041481399787</v>
      </c>
      <c r="J644" s="46">
        <f t="shared" si="153"/>
        <v>1960.3260370352721</v>
      </c>
      <c r="K644">
        <f t="shared" si="154"/>
        <v>9.9838585237076902</v>
      </c>
      <c r="L644">
        <f t="shared" si="155"/>
        <v>6.2399115773181885E-2</v>
      </c>
      <c r="M644" s="46">
        <f t="shared" si="156"/>
        <v>9.9844434982806387</v>
      </c>
      <c r="N644" s="8">
        <f t="shared" si="157"/>
        <v>-1.3235595673029844E-6</v>
      </c>
      <c r="O644" s="5">
        <f>SUM($N$54:N644)*0.1+$O$30</f>
        <v>-6.0071429005086625E-3</v>
      </c>
      <c r="P644" s="5">
        <f>SUM($O$235:O644)</f>
        <v>-2.4504550378845336</v>
      </c>
      <c r="Q644" s="8">
        <f t="shared" si="158"/>
        <v>-2.2695945135880452E-6</v>
      </c>
      <c r="R644" s="5">
        <f>SUM($Q$54:Q644)*0.1+$O$8</f>
        <v>4.9707602204890684E-2</v>
      </c>
      <c r="S644" s="5">
        <f>SUM($R$235:R644)</f>
        <v>20.434870164489848</v>
      </c>
      <c r="T644">
        <f t="shared" si="159"/>
        <v>5.0069266848904281E-2</v>
      </c>
      <c r="U644">
        <f t="shared" si="160"/>
        <v>20.581269361539658</v>
      </c>
      <c r="X644" s="1"/>
    </row>
    <row r="645" spans="2:24" x14ac:dyDescent="0.25">
      <c r="B645">
        <f t="shared" si="145"/>
        <v>59.10000000000057</v>
      </c>
      <c r="C645">
        <f t="shared" si="146"/>
        <v>0</v>
      </c>
      <c r="D645">
        <f t="shared" si="147"/>
        <v>1693.4085944977662</v>
      </c>
      <c r="E645">
        <f t="shared" si="148"/>
        <v>-987.54519064168142</v>
      </c>
      <c r="F645">
        <f t="shared" si="149"/>
        <v>0</v>
      </c>
      <c r="G645">
        <f t="shared" si="150"/>
        <v>3851.4262435019918</v>
      </c>
      <c r="H645">
        <f t="shared" si="151"/>
        <v>6604.2935185403257</v>
      </c>
      <c r="I645">
        <f t="shared" si="152"/>
        <v>7645.2715444364449</v>
      </c>
      <c r="J645" s="46">
        <f t="shared" si="153"/>
        <v>1960.3260370352721</v>
      </c>
      <c r="K645">
        <f t="shared" si="154"/>
        <v>9.7342620606149541</v>
      </c>
      <c r="L645">
        <f t="shared" si="155"/>
        <v>6.2399115773181885E-2</v>
      </c>
      <c r="M645" s="46">
        <f t="shared" si="156"/>
        <v>9.7348620336230507</v>
      </c>
      <c r="N645" s="8">
        <f t="shared" si="157"/>
        <v>-1.2904705781204036E-6</v>
      </c>
      <c r="O645" s="5">
        <f>SUM($N$54:N645)*0.1+$O$30</f>
        <v>-6.0072719475664747E-3</v>
      </c>
      <c r="P645" s="5">
        <f>SUM($O$235:O645)</f>
        <v>-2.4564623098321001</v>
      </c>
      <c r="Q645" s="8">
        <f t="shared" si="158"/>
        <v>-2.2128546507483342E-6</v>
      </c>
      <c r="R645" s="5">
        <f>SUM($Q$54:Q645)*0.1+$O$8</f>
        <v>4.9707380919425607E-2</v>
      </c>
      <c r="S645" s="5">
        <f>SUM($R$235:R645)</f>
        <v>20.484577545409273</v>
      </c>
      <c r="T645">
        <f t="shared" si="159"/>
        <v>5.0069062644720004E-2</v>
      </c>
      <c r="U645">
        <f t="shared" si="160"/>
        <v>20.6313384028645</v>
      </c>
      <c r="X645" s="1"/>
    </row>
    <row r="646" spans="2:24" x14ac:dyDescent="0.25">
      <c r="B646">
        <f t="shared" si="145"/>
        <v>59.200000000000571</v>
      </c>
      <c r="C646">
        <f t="shared" si="146"/>
        <v>0</v>
      </c>
      <c r="D646">
        <f t="shared" si="147"/>
        <v>1693.4085944977662</v>
      </c>
      <c r="E646">
        <f t="shared" si="148"/>
        <v>-987.54519064168142</v>
      </c>
      <c r="F646">
        <f t="shared" si="149"/>
        <v>0</v>
      </c>
      <c r="G646">
        <f t="shared" si="150"/>
        <v>3752.6717244378233</v>
      </c>
      <c r="H646">
        <f t="shared" si="151"/>
        <v>6434.9526590905443</v>
      </c>
      <c r="I646">
        <f t="shared" si="152"/>
        <v>7449.2389407329129</v>
      </c>
      <c r="J646" s="46">
        <f t="shared" si="153"/>
        <v>1960.3260370352721</v>
      </c>
      <c r="K646">
        <f t="shared" si="154"/>
        <v>9.4846655975222198</v>
      </c>
      <c r="L646">
        <f t="shared" si="155"/>
        <v>6.2399115773181885E-2</v>
      </c>
      <c r="M646" s="46">
        <f t="shared" si="156"/>
        <v>9.4852813582818598</v>
      </c>
      <c r="N646" s="8">
        <f t="shared" si="157"/>
        <v>-1.2573815889378242E-6</v>
      </c>
      <c r="O646" s="5">
        <f>SUM($N$54:N646)*0.1+$O$30</f>
        <v>-6.0073976857253682E-3</v>
      </c>
      <c r="P646" s="5">
        <f>SUM($O$235:O646)</f>
        <v>-2.4624697075178257</v>
      </c>
      <c r="Q646" s="8">
        <f t="shared" si="158"/>
        <v>-2.1561147879086236E-6</v>
      </c>
      <c r="R646" s="5">
        <f>SUM($Q$54:Q646)*0.1+$O$8</f>
        <v>4.9707165307946818E-2</v>
      </c>
      <c r="S646" s="5">
        <f>SUM($R$235:R646)</f>
        <v>20.53428471071722</v>
      </c>
      <c r="T646">
        <f t="shared" si="159"/>
        <v>5.0068863677000003E-2</v>
      </c>
      <c r="U646">
        <f t="shared" si="160"/>
        <v>20.681407245186143</v>
      </c>
      <c r="X646" s="1"/>
    </row>
    <row r="647" spans="2:24" x14ac:dyDescent="0.25">
      <c r="B647">
        <f t="shared" si="145"/>
        <v>59.300000000000573</v>
      </c>
      <c r="C647">
        <f t="shared" si="146"/>
        <v>0</v>
      </c>
      <c r="D647">
        <f t="shared" si="147"/>
        <v>1693.4085944977662</v>
      </c>
      <c r="E647">
        <f t="shared" si="148"/>
        <v>-987.54519064168142</v>
      </c>
      <c r="F647">
        <f t="shared" si="149"/>
        <v>0</v>
      </c>
      <c r="G647">
        <f t="shared" si="150"/>
        <v>3653.9172053736511</v>
      </c>
      <c r="H647">
        <f t="shared" si="151"/>
        <v>6265.6117996407629</v>
      </c>
      <c r="I647">
        <f t="shared" si="152"/>
        <v>7253.2063370293799</v>
      </c>
      <c r="J647" s="46">
        <f t="shared" si="153"/>
        <v>1960.3260370352721</v>
      </c>
      <c r="K647">
        <f t="shared" si="154"/>
        <v>9.2350691344294855</v>
      </c>
      <c r="L647">
        <f t="shared" si="155"/>
        <v>6.2399115773181885E-2</v>
      </c>
      <c r="M647" s="46">
        <f t="shared" si="156"/>
        <v>9.2357015362472588</v>
      </c>
      <c r="N647" s="8">
        <f t="shared" si="157"/>
        <v>-1.2242925997552436E-6</v>
      </c>
      <c r="O647" s="5">
        <f>SUM($N$54:N647)*0.1+$O$30</f>
        <v>-6.0075201149853439E-3</v>
      </c>
      <c r="P647" s="5">
        <f>SUM($O$235:O647)</f>
        <v>-2.4684772276328109</v>
      </c>
      <c r="Q647" s="8">
        <f t="shared" si="158"/>
        <v>-2.0993749250689127E-6</v>
      </c>
      <c r="R647" s="5">
        <f>SUM($Q$54:Q647)*0.1+$O$8</f>
        <v>4.970695537045431E-2</v>
      </c>
      <c r="S647" s="5">
        <f>SUM($R$235:R647)</f>
        <v>20.583991666087673</v>
      </c>
      <c r="T647">
        <f t="shared" si="159"/>
        <v>5.0068669945708459E-2</v>
      </c>
      <c r="U647">
        <f t="shared" si="160"/>
        <v>20.731475893744481</v>
      </c>
      <c r="X647" s="1"/>
    </row>
    <row r="648" spans="2:24" x14ac:dyDescent="0.25">
      <c r="B648">
        <f t="shared" si="145"/>
        <v>59.400000000000574</v>
      </c>
      <c r="C648">
        <f t="shared" si="146"/>
        <v>0</v>
      </c>
      <c r="D648">
        <f t="shared" si="147"/>
        <v>1693.4085944977662</v>
      </c>
      <c r="E648">
        <f t="shared" si="148"/>
        <v>-987.54519064168142</v>
      </c>
      <c r="F648">
        <f t="shared" si="149"/>
        <v>0</v>
      </c>
      <c r="G648">
        <f t="shared" si="150"/>
        <v>3555.1626863094825</v>
      </c>
      <c r="H648">
        <f t="shared" si="151"/>
        <v>6096.2709401909888</v>
      </c>
      <c r="I648">
        <f t="shared" si="152"/>
        <v>7057.1737333258543</v>
      </c>
      <c r="J648" s="46">
        <f t="shared" si="153"/>
        <v>1960.3260370352721</v>
      </c>
      <c r="K648">
        <f t="shared" si="154"/>
        <v>8.9854726713367601</v>
      </c>
      <c r="L648">
        <f t="shared" si="155"/>
        <v>6.2399115773181885E-2</v>
      </c>
      <c r="M648" s="46">
        <f t="shared" si="156"/>
        <v>8.9861226386182604</v>
      </c>
      <c r="N648" s="8">
        <f t="shared" si="157"/>
        <v>-1.191203610572664E-6</v>
      </c>
      <c r="O648" s="5">
        <f>SUM($N$54:N648)*0.1+$O$30</f>
        <v>-6.0076392353464016E-3</v>
      </c>
      <c r="P648" s="5">
        <f>SUM($O$235:O648)</f>
        <v>-2.4744848668681572</v>
      </c>
      <c r="Q648" s="8">
        <f t="shared" si="158"/>
        <v>-2.0426350622292042E-6</v>
      </c>
      <c r="R648" s="5">
        <f>SUM($Q$54:Q648)*0.1+$O$8</f>
        <v>4.970675110694809E-2</v>
      </c>
      <c r="S648" s="5">
        <f>SUM($R$235:R648)</f>
        <v>20.633698417194623</v>
      </c>
      <c r="T648">
        <f t="shared" si="159"/>
        <v>5.006848145081054E-2</v>
      </c>
      <c r="U648">
        <f t="shared" si="160"/>
        <v>20.781544353779374</v>
      </c>
      <c r="X648" s="1"/>
    </row>
    <row r="649" spans="2:24" x14ac:dyDescent="0.25">
      <c r="B649">
        <f t="shared" si="145"/>
        <v>59.500000000000576</v>
      </c>
      <c r="C649">
        <f t="shared" si="146"/>
        <v>0</v>
      </c>
      <c r="D649">
        <f t="shared" si="147"/>
        <v>1693.4085944977662</v>
      </c>
      <c r="E649">
        <f t="shared" si="148"/>
        <v>-987.54519064168142</v>
      </c>
      <c r="F649">
        <f t="shared" si="149"/>
        <v>0</v>
      </c>
      <c r="G649">
        <f t="shared" si="150"/>
        <v>3456.408167245314</v>
      </c>
      <c r="H649">
        <f t="shared" si="151"/>
        <v>5926.9300807412073</v>
      </c>
      <c r="I649">
        <f t="shared" si="152"/>
        <v>6861.1411296223232</v>
      </c>
      <c r="J649" s="46">
        <f t="shared" si="153"/>
        <v>1960.3260370352721</v>
      </c>
      <c r="K649">
        <f t="shared" si="154"/>
        <v>8.7358762082440276</v>
      </c>
      <c r="L649">
        <f t="shared" si="155"/>
        <v>6.2399115773181885E-2</v>
      </c>
      <c r="M649" s="46">
        <f t="shared" si="156"/>
        <v>8.7365447446179711</v>
      </c>
      <c r="N649" s="8">
        <f t="shared" si="157"/>
        <v>-1.1581146213900847E-6</v>
      </c>
      <c r="O649" s="5">
        <f>SUM($N$54:N649)*0.1+$O$30</f>
        <v>-6.0077550468085406E-3</v>
      </c>
      <c r="P649" s="5">
        <f>SUM($O$235:O649)</f>
        <v>-2.4804926219149657</v>
      </c>
      <c r="Q649" s="8">
        <f t="shared" si="158"/>
        <v>-1.9858951993894937E-6</v>
      </c>
      <c r="R649" s="5">
        <f>SUM($Q$54:Q649)*0.1+$O$8</f>
        <v>4.970655251742815E-2</v>
      </c>
      <c r="S649" s="5">
        <f>SUM($R$235:R649)</f>
        <v>20.683404969712051</v>
      </c>
      <c r="T649">
        <f t="shared" si="159"/>
        <v>5.0068298192272286E-2</v>
      </c>
      <c r="U649">
        <f t="shared" si="160"/>
        <v>20.831612630530643</v>
      </c>
      <c r="X649" s="1"/>
    </row>
    <row r="650" spans="2:24" x14ac:dyDescent="0.25">
      <c r="B650">
        <f t="shared" si="145"/>
        <v>59.600000000000577</v>
      </c>
      <c r="C650">
        <f t="shared" si="146"/>
        <v>0</v>
      </c>
      <c r="D650">
        <f t="shared" si="147"/>
        <v>1693.4085944977662</v>
      </c>
      <c r="E650">
        <f t="shared" si="148"/>
        <v>-987.54519064168142</v>
      </c>
      <c r="F650">
        <f t="shared" si="149"/>
        <v>0</v>
      </c>
      <c r="G650">
        <f t="shared" si="150"/>
        <v>3357.6536481811454</v>
      </c>
      <c r="H650">
        <f t="shared" si="151"/>
        <v>5757.5892212914332</v>
      </c>
      <c r="I650">
        <f t="shared" si="152"/>
        <v>6665.1085259187976</v>
      </c>
      <c r="J650" s="46">
        <f t="shared" si="153"/>
        <v>1960.3260370352721</v>
      </c>
      <c r="K650">
        <f t="shared" si="154"/>
        <v>8.4862797451513021</v>
      </c>
      <c r="L650">
        <f t="shared" si="155"/>
        <v>6.2399115773181885E-2</v>
      </c>
      <c r="M650" s="46">
        <f t="shared" si="156"/>
        <v>8.4869679427881124</v>
      </c>
      <c r="N650" s="8">
        <f t="shared" si="157"/>
        <v>-1.1250256322075051E-6</v>
      </c>
      <c r="O650" s="5">
        <f>SUM($N$54:N650)*0.1+$O$30</f>
        <v>-6.0078675493717608E-3</v>
      </c>
      <c r="P650" s="5">
        <f>SUM($O$235:O650)</f>
        <v>-2.4865004894643374</v>
      </c>
      <c r="Q650" s="8">
        <f t="shared" si="158"/>
        <v>-1.9291553365497852E-6</v>
      </c>
      <c r="R650" s="5">
        <f>SUM($Q$54:Q650)*0.1+$O$8</f>
        <v>4.9706359601894491E-2</v>
      </c>
      <c r="S650" s="5">
        <f>SUM($R$235:R650)</f>
        <v>20.733111329313946</v>
      </c>
      <c r="T650">
        <f t="shared" si="159"/>
        <v>5.0068120170060737E-2</v>
      </c>
      <c r="U650">
        <f t="shared" si="160"/>
        <v>20.881680729238074</v>
      </c>
      <c r="X650" s="1"/>
    </row>
    <row r="651" spans="2:24" x14ac:dyDescent="0.25">
      <c r="B651">
        <f t="shared" si="145"/>
        <v>59.700000000000578</v>
      </c>
      <c r="C651">
        <f t="shared" si="146"/>
        <v>0</v>
      </c>
      <c r="D651">
        <f t="shared" si="147"/>
        <v>1693.4085944977662</v>
      </c>
      <c r="E651">
        <f t="shared" si="148"/>
        <v>-987.54519064168142</v>
      </c>
      <c r="F651">
        <f t="shared" si="149"/>
        <v>0</v>
      </c>
      <c r="G651">
        <f t="shared" si="150"/>
        <v>3258.8991291169768</v>
      </c>
      <c r="H651">
        <f t="shared" si="151"/>
        <v>5588.2483618416591</v>
      </c>
      <c r="I651">
        <f t="shared" si="152"/>
        <v>6469.0759222152719</v>
      </c>
      <c r="J651" s="46">
        <f t="shared" si="153"/>
        <v>1960.3260370352721</v>
      </c>
      <c r="K651">
        <f t="shared" si="154"/>
        <v>8.2366832820585767</v>
      </c>
      <c r="L651">
        <f t="shared" si="155"/>
        <v>6.2399115773181885E-2</v>
      </c>
      <c r="M651" s="46">
        <f t="shared" si="156"/>
        <v>8.2373923324005318</v>
      </c>
      <c r="N651" s="8">
        <f t="shared" si="157"/>
        <v>-1.0919366430249258E-6</v>
      </c>
      <c r="O651" s="5">
        <f>SUM($N$54:N651)*0.1+$O$30</f>
        <v>-6.0079767430360632E-3</v>
      </c>
      <c r="P651" s="5">
        <f>SUM($O$235:O651)</f>
        <v>-2.4925084662073735</v>
      </c>
      <c r="Q651" s="8">
        <f t="shared" si="158"/>
        <v>-1.872415473710077E-6</v>
      </c>
      <c r="R651" s="5">
        <f>SUM($Q$54:Q651)*0.1+$O$8</f>
        <v>4.970617236034712E-2</v>
      </c>
      <c r="S651" s="5">
        <f>SUM($R$235:R651)</f>
        <v>20.782817501674295</v>
      </c>
      <c r="T651">
        <f t="shared" si="159"/>
        <v>5.0067947384143864E-2</v>
      </c>
      <c r="U651">
        <f t="shared" si="160"/>
        <v>20.931748655141423</v>
      </c>
      <c r="X651" s="1"/>
    </row>
    <row r="652" spans="2:24" x14ac:dyDescent="0.25">
      <c r="B652">
        <f t="shared" si="145"/>
        <v>59.80000000000058</v>
      </c>
      <c r="C652">
        <f t="shared" si="146"/>
        <v>0</v>
      </c>
      <c r="D652">
        <f t="shared" si="147"/>
        <v>1693.4085944977662</v>
      </c>
      <c r="E652">
        <f t="shared" si="148"/>
        <v>-987.54519064168142</v>
      </c>
      <c r="F652">
        <f t="shared" si="149"/>
        <v>0</v>
      </c>
      <c r="G652">
        <f t="shared" si="150"/>
        <v>3160.1446100528046</v>
      </c>
      <c r="H652">
        <f t="shared" si="151"/>
        <v>5418.9075023918704</v>
      </c>
      <c r="I652">
        <f t="shared" si="152"/>
        <v>6273.0433185117327</v>
      </c>
      <c r="J652" s="46">
        <f t="shared" si="153"/>
        <v>1960.3260370352721</v>
      </c>
      <c r="K652">
        <f t="shared" si="154"/>
        <v>7.9870868189658335</v>
      </c>
      <c r="L652">
        <f t="shared" si="155"/>
        <v>6.2399115773181885E-2</v>
      </c>
      <c r="M652" s="46">
        <f t="shared" si="156"/>
        <v>7.9878180251333708</v>
      </c>
      <c r="N652" s="8">
        <f t="shared" si="157"/>
        <v>-1.0588476538423451E-6</v>
      </c>
      <c r="O652" s="5">
        <f>SUM($N$54:N652)*0.1+$O$30</f>
        <v>-6.0080826278014476E-3</v>
      </c>
      <c r="P652" s="5">
        <f>SUM($O$235:O652)</f>
        <v>-2.498516548835175</v>
      </c>
      <c r="Q652" s="8">
        <f t="shared" si="158"/>
        <v>-1.8156756108703639E-6</v>
      </c>
      <c r="R652" s="5">
        <f>SUM($Q$54:Q652)*0.1+$O$8</f>
        <v>4.9705990792786037E-2</v>
      </c>
      <c r="S652" s="5">
        <f>SUM($R$235:R652)</f>
        <v>20.832523492467082</v>
      </c>
      <c r="T652">
        <f t="shared" si="159"/>
        <v>5.006777983449056E-2</v>
      </c>
      <c r="U652">
        <f t="shared" si="160"/>
        <v>20.981816413480413</v>
      </c>
      <c r="X652" s="1"/>
    </row>
    <row r="653" spans="2:24" x14ac:dyDescent="0.25">
      <c r="B653">
        <f t="shared" si="145"/>
        <v>59.900000000000581</v>
      </c>
      <c r="C653">
        <f t="shared" si="146"/>
        <v>0</v>
      </c>
      <c r="D653">
        <f t="shared" si="147"/>
        <v>1693.4085944977662</v>
      </c>
      <c r="E653">
        <f t="shared" si="148"/>
        <v>-987.54519064168142</v>
      </c>
      <c r="F653">
        <f t="shared" si="149"/>
        <v>0</v>
      </c>
      <c r="G653">
        <f t="shared" si="150"/>
        <v>3061.3900909886361</v>
      </c>
      <c r="H653">
        <f t="shared" si="151"/>
        <v>5249.5666429420962</v>
      </c>
      <c r="I653">
        <f t="shared" si="152"/>
        <v>6077.010714808207</v>
      </c>
      <c r="J653" s="46">
        <f t="shared" si="153"/>
        <v>1960.3260370352721</v>
      </c>
      <c r="K653">
        <f t="shared" si="154"/>
        <v>7.7374903558731081</v>
      </c>
      <c r="L653">
        <f t="shared" si="155"/>
        <v>6.2399115773181885E-2</v>
      </c>
      <c r="M653" s="46">
        <f t="shared" si="156"/>
        <v>7.7382451470716012</v>
      </c>
      <c r="N653" s="8">
        <f t="shared" si="157"/>
        <v>-1.0257586646597656E-6</v>
      </c>
      <c r="O653" s="5">
        <f>SUM($N$54:N653)*0.1+$O$30</f>
        <v>-6.0081852036679134E-3</v>
      </c>
      <c r="P653" s="5">
        <f>SUM($O$235:O653)</f>
        <v>-2.504524734038843</v>
      </c>
      <c r="Q653" s="8">
        <f t="shared" si="158"/>
        <v>-1.7589357480306555E-6</v>
      </c>
      <c r="R653" s="5">
        <f>SUM($Q$54:Q653)*0.1+$O$8</f>
        <v>4.9705814899211234E-2</v>
      </c>
      <c r="S653" s="5">
        <f>SUM($R$235:R653)</f>
        <v>20.882229307366295</v>
      </c>
      <c r="T653">
        <f t="shared" si="159"/>
        <v>5.0067617521070674E-2</v>
      </c>
      <c r="U653">
        <f t="shared" si="160"/>
        <v>21.031884009494728</v>
      </c>
      <c r="X653" s="1"/>
    </row>
    <row r="654" spans="2:24" x14ac:dyDescent="0.25">
      <c r="B654">
        <f t="shared" si="145"/>
        <v>60.000000000000583</v>
      </c>
      <c r="C654">
        <f t="shared" si="146"/>
        <v>0</v>
      </c>
      <c r="D654">
        <f t="shared" si="147"/>
        <v>1693.4085944977662</v>
      </c>
      <c r="E654">
        <f t="shared" si="148"/>
        <v>-987.54519064168142</v>
      </c>
      <c r="F654">
        <f t="shared" si="149"/>
        <v>0</v>
      </c>
      <c r="G654">
        <f t="shared" si="150"/>
        <v>2962.6355719244639</v>
      </c>
      <c r="H654">
        <f t="shared" si="151"/>
        <v>5080.2257834923148</v>
      </c>
      <c r="I654">
        <f t="shared" si="152"/>
        <v>5880.9781111046741</v>
      </c>
      <c r="J654" s="46">
        <f t="shared" si="153"/>
        <v>1960.3260370352721</v>
      </c>
      <c r="K654">
        <f t="shared" si="154"/>
        <v>7.4878938927803729</v>
      </c>
      <c r="L654">
        <f t="shared" si="155"/>
        <v>6.2399115773181885E-2</v>
      </c>
      <c r="M654" s="46">
        <f t="shared" si="156"/>
        <v>7.488673841107345</v>
      </c>
      <c r="N654" s="8">
        <f t="shared" si="157"/>
        <v>-9.9266967547718495E-7</v>
      </c>
      <c r="O654" s="5">
        <f>SUM($N$54:N654)*0.1+$O$30</f>
        <v>-6.0082844706354612E-3</v>
      </c>
      <c r="P654" s="5">
        <f>SUM($O$235:O654)</f>
        <v>-2.5105330185094785</v>
      </c>
      <c r="Q654" s="8">
        <f t="shared" si="158"/>
        <v>-1.7021958851909447E-6</v>
      </c>
      <c r="R654" s="5">
        <f>SUM($Q$54:Q654)*0.1+$O$8</f>
        <v>4.9705644679622712E-2</v>
      </c>
      <c r="S654" s="5">
        <f>SUM($R$235:R654)</f>
        <v>20.931934952045918</v>
      </c>
      <c r="T654">
        <f t="shared" si="159"/>
        <v>5.0067460443854996E-2</v>
      </c>
      <c r="U654">
        <f t="shared" si="160"/>
        <v>21.081951448424025</v>
      </c>
      <c r="X654" s="1"/>
    </row>
    <row r="655" spans="2:24" x14ac:dyDescent="0.25">
      <c r="B655">
        <f t="shared" si="145"/>
        <v>60.100000000000584</v>
      </c>
      <c r="C655">
        <f t="shared" si="146"/>
        <v>0</v>
      </c>
      <c r="D655">
        <f t="shared" si="147"/>
        <v>1693.4085944977662</v>
      </c>
      <c r="E655">
        <f t="shared" si="148"/>
        <v>-987.54519064168142</v>
      </c>
      <c r="F655">
        <f t="shared" si="149"/>
        <v>0</v>
      </c>
      <c r="G655">
        <f t="shared" si="150"/>
        <v>2863.8810528602953</v>
      </c>
      <c r="H655">
        <f t="shared" si="151"/>
        <v>4910.8849240425334</v>
      </c>
      <c r="I655">
        <f t="shared" si="152"/>
        <v>5684.9455074011421</v>
      </c>
      <c r="J655" s="46">
        <f t="shared" si="153"/>
        <v>1960.3260370352721</v>
      </c>
      <c r="K655">
        <f t="shared" si="154"/>
        <v>7.2382974296876395</v>
      </c>
      <c r="L655">
        <f t="shared" si="155"/>
        <v>6.2399115773181885E-2</v>
      </c>
      <c r="M655" s="46">
        <f t="shared" si="156"/>
        <v>7.2391042698368775</v>
      </c>
      <c r="N655" s="8">
        <f t="shared" si="157"/>
        <v>-9.5958068629460539E-7</v>
      </c>
      <c r="O655" s="5">
        <f>SUM($N$54:N655)*0.1+$O$30</f>
        <v>-6.0083804287040911E-3</v>
      </c>
      <c r="P655" s="5">
        <f>SUM($O$235:O655)</f>
        <v>-2.5165413989381826</v>
      </c>
      <c r="Q655" s="8">
        <f t="shared" si="158"/>
        <v>-1.645456022351234E-6</v>
      </c>
      <c r="R655" s="5">
        <f>SUM($Q$54:Q655)*0.1+$O$8</f>
        <v>4.9705480134020479E-2</v>
      </c>
      <c r="S655" s="5">
        <f>SUM($R$235:R655)</f>
        <v>20.981640432179937</v>
      </c>
      <c r="T655">
        <f t="shared" si="159"/>
        <v>5.0067308602815254E-2</v>
      </c>
      <c r="U655">
        <f t="shared" si="160"/>
        <v>21.132018735507916</v>
      </c>
      <c r="X655" s="1"/>
    </row>
    <row r="656" spans="2:24" x14ac:dyDescent="0.25">
      <c r="B656">
        <f t="shared" si="145"/>
        <v>60.200000000000585</v>
      </c>
      <c r="C656">
        <f t="shared" si="146"/>
        <v>0</v>
      </c>
      <c r="D656">
        <f t="shared" si="147"/>
        <v>1693.4085944977662</v>
      </c>
      <c r="E656">
        <f t="shared" si="148"/>
        <v>-987.54519064168142</v>
      </c>
      <c r="F656">
        <f t="shared" si="149"/>
        <v>0</v>
      </c>
      <c r="G656">
        <f t="shared" si="150"/>
        <v>2765.1265337961268</v>
      </c>
      <c r="H656">
        <f t="shared" si="151"/>
        <v>4741.544064592752</v>
      </c>
      <c r="I656">
        <f t="shared" si="152"/>
        <v>5488.912903697611</v>
      </c>
      <c r="J656" s="46">
        <f t="shared" si="153"/>
        <v>1960.3260370352721</v>
      </c>
      <c r="K656">
        <f t="shared" si="154"/>
        <v>6.9887009665949069</v>
      </c>
      <c r="L656">
        <f t="shared" si="155"/>
        <v>6.2399115773181885E-2</v>
      </c>
      <c r="M656" s="46">
        <f t="shared" si="156"/>
        <v>6.9895366190780068</v>
      </c>
      <c r="N656" s="8">
        <f t="shared" si="157"/>
        <v>-9.2649169711202603E-7</v>
      </c>
      <c r="O656" s="5">
        <f>SUM($N$54:N656)*0.1+$O$30</f>
        <v>-6.0084730778738023E-3</v>
      </c>
      <c r="P656" s="5">
        <f>SUM($O$235:O656)</f>
        <v>-2.5225498720160564</v>
      </c>
      <c r="Q656" s="8">
        <f t="shared" si="158"/>
        <v>-1.5887161595115232E-6</v>
      </c>
      <c r="R656" s="5">
        <f>SUM($Q$54:Q656)*0.1+$O$8</f>
        <v>4.9705321262404525E-2</v>
      </c>
      <c r="S656" s="5">
        <f>SUM($R$235:R656)</f>
        <v>21.031345753442341</v>
      </c>
      <c r="T656">
        <f t="shared" si="159"/>
        <v>5.0067161997924124E-2</v>
      </c>
      <c r="U656">
        <f t="shared" si="160"/>
        <v>21.182085875985997</v>
      </c>
      <c r="X656" s="1"/>
    </row>
    <row r="657" spans="2:24" x14ac:dyDescent="0.25">
      <c r="B657">
        <f t="shared" si="145"/>
        <v>60.300000000000587</v>
      </c>
      <c r="C657">
        <f t="shared" si="146"/>
        <v>0</v>
      </c>
      <c r="D657">
        <f t="shared" si="147"/>
        <v>1693.4085944977662</v>
      </c>
      <c r="E657">
        <f t="shared" si="148"/>
        <v>-987.54519064168142</v>
      </c>
      <c r="F657">
        <f t="shared" si="149"/>
        <v>0</v>
      </c>
      <c r="G657">
        <f t="shared" si="150"/>
        <v>2666.3720147319582</v>
      </c>
      <c r="H657">
        <f t="shared" si="151"/>
        <v>4572.2032051429778</v>
      </c>
      <c r="I657">
        <f t="shared" si="152"/>
        <v>5292.8802999940854</v>
      </c>
      <c r="J657" s="46">
        <f t="shared" si="153"/>
        <v>1960.3260370352721</v>
      </c>
      <c r="K657">
        <f t="shared" si="154"/>
        <v>6.7391045035021815</v>
      </c>
      <c r="L657">
        <f t="shared" si="155"/>
        <v>6.2399115773181885E-2</v>
      </c>
      <c r="M657" s="46">
        <f t="shared" si="156"/>
        <v>6.7399711021688518</v>
      </c>
      <c r="N657" s="8">
        <f t="shared" si="157"/>
        <v>-8.9340270792944657E-7</v>
      </c>
      <c r="O657" s="5">
        <f>SUM($N$54:N657)*0.1+$O$30</f>
        <v>-6.0085624181445947E-3</v>
      </c>
      <c r="P657" s="5">
        <f>SUM($O$235:O657)</f>
        <v>-2.5285584344342009</v>
      </c>
      <c r="Q657" s="8">
        <f t="shared" si="158"/>
        <v>-1.531976296671815E-6</v>
      </c>
      <c r="R657" s="5">
        <f>SUM($Q$54:Q657)*0.1+$O$8</f>
        <v>4.970516806477486E-2</v>
      </c>
      <c r="S657" s="5">
        <f>SUM($R$235:R657)</f>
        <v>21.081050921507117</v>
      </c>
      <c r="T657">
        <f t="shared" si="159"/>
        <v>5.0067020629155218E-2</v>
      </c>
      <c r="U657">
        <f t="shared" si="160"/>
        <v>21.232152875097814</v>
      </c>
      <c r="X657" s="1"/>
    </row>
    <row r="658" spans="2:24" x14ac:dyDescent="0.25">
      <c r="B658">
        <f t="shared" si="145"/>
        <v>60.400000000000588</v>
      </c>
      <c r="C658">
        <f t="shared" si="146"/>
        <v>0</v>
      </c>
      <c r="D658">
        <f t="shared" si="147"/>
        <v>1693.4085944977662</v>
      </c>
      <c r="E658">
        <f t="shared" si="148"/>
        <v>-987.54519064168142</v>
      </c>
      <c r="F658">
        <f t="shared" si="149"/>
        <v>0</v>
      </c>
      <c r="G658">
        <f t="shared" si="150"/>
        <v>2567.617495667786</v>
      </c>
      <c r="H658">
        <f t="shared" si="151"/>
        <v>4402.8623456931964</v>
      </c>
      <c r="I658">
        <f t="shared" si="152"/>
        <v>5096.8476962905524</v>
      </c>
      <c r="J658" s="46">
        <f t="shared" si="153"/>
        <v>1960.3260370352721</v>
      </c>
      <c r="K658">
        <f t="shared" si="154"/>
        <v>6.4895080404094463</v>
      </c>
      <c r="L658">
        <f t="shared" si="155"/>
        <v>6.2399115773181885E-2</v>
      </c>
      <c r="M658" s="46">
        <f t="shared" si="156"/>
        <v>6.4904079652581679</v>
      </c>
      <c r="N658" s="8">
        <f t="shared" si="157"/>
        <v>-8.6031371874686584E-7</v>
      </c>
      <c r="O658" s="5">
        <f>SUM($N$54:N658)*0.1+$O$30</f>
        <v>-6.0086484495164702E-3</v>
      </c>
      <c r="P658" s="5">
        <f>SUM($O$235:O658)</f>
        <v>-2.5345670828837172</v>
      </c>
      <c r="Q658" s="8">
        <f t="shared" si="158"/>
        <v>-1.4752364338321042E-6</v>
      </c>
      <c r="R658" s="5">
        <f>SUM($Q$54:Q658)*0.1+$O$8</f>
        <v>4.9705020541131475E-2</v>
      </c>
      <c r="S658" s="5">
        <f>SUM($R$235:R658)</f>
        <v>21.13075594204825</v>
      </c>
      <c r="T658">
        <f t="shared" si="159"/>
        <v>5.006688449648309E-2</v>
      </c>
      <c r="U658">
        <f t="shared" si="160"/>
        <v>21.282219738082894</v>
      </c>
      <c r="X658" s="1"/>
    </row>
    <row r="659" spans="2:24" x14ac:dyDescent="0.25">
      <c r="B659">
        <f t="shared" si="145"/>
        <v>60.50000000000059</v>
      </c>
      <c r="C659">
        <f t="shared" si="146"/>
        <v>0</v>
      </c>
      <c r="D659">
        <f t="shared" si="147"/>
        <v>1693.4085944977662</v>
      </c>
      <c r="E659">
        <f t="shared" si="148"/>
        <v>-987.54519064168142</v>
      </c>
      <c r="F659">
        <f t="shared" si="149"/>
        <v>0</v>
      </c>
      <c r="G659">
        <f t="shared" si="150"/>
        <v>2468.8629766036211</v>
      </c>
      <c r="H659">
        <f t="shared" si="151"/>
        <v>4233.5214862434223</v>
      </c>
      <c r="I659">
        <f t="shared" si="152"/>
        <v>4900.8150925870286</v>
      </c>
      <c r="J659" s="46">
        <f t="shared" si="153"/>
        <v>1960.3260370352721</v>
      </c>
      <c r="K659">
        <f t="shared" si="154"/>
        <v>6.2399115773167235</v>
      </c>
      <c r="L659">
        <f t="shared" si="155"/>
        <v>6.2399115773181885E-2</v>
      </c>
      <c r="M659" s="46">
        <f t="shared" si="156"/>
        <v>6.2408474938648446</v>
      </c>
      <c r="N659" s="8">
        <f t="shared" si="157"/>
        <v>-8.2722472956428765E-7</v>
      </c>
      <c r="O659" s="5">
        <f>SUM($N$54:N659)*0.1+$O$30</f>
        <v>-6.008731171989426E-3</v>
      </c>
      <c r="P659" s="5">
        <f>SUM($O$235:O659)</f>
        <v>-2.5405758140557069</v>
      </c>
      <c r="Q659" s="8">
        <f t="shared" si="158"/>
        <v>-1.4184965709923958E-6</v>
      </c>
      <c r="R659" s="5">
        <f>SUM($Q$54:Q659)*0.1+$O$8</f>
        <v>4.9704878691474379E-2</v>
      </c>
      <c r="S659" s="5">
        <f>SUM($R$235:R659)</f>
        <v>21.180460820739725</v>
      </c>
      <c r="T659">
        <f t="shared" si="159"/>
        <v>5.0066753599883239E-2</v>
      </c>
      <c r="U659">
        <f t="shared" si="160"/>
        <v>21.332286470180719</v>
      </c>
      <c r="X659" s="1"/>
    </row>
    <row r="660" spans="2:24" x14ac:dyDescent="0.25">
      <c r="B660">
        <f t="shared" si="145"/>
        <v>60.600000000000591</v>
      </c>
      <c r="C660">
        <f t="shared" si="146"/>
        <v>0</v>
      </c>
      <c r="D660">
        <f t="shared" si="147"/>
        <v>1693.4085944977662</v>
      </c>
      <c r="E660">
        <f t="shared" si="148"/>
        <v>-987.54519064168142</v>
      </c>
      <c r="F660">
        <f t="shared" si="149"/>
        <v>0</v>
      </c>
      <c r="G660">
        <f t="shared" si="150"/>
        <v>2370.1084575394489</v>
      </c>
      <c r="H660">
        <f t="shared" si="151"/>
        <v>4064.1806267936408</v>
      </c>
      <c r="I660">
        <f t="shared" si="152"/>
        <v>4704.7824888834957</v>
      </c>
      <c r="J660" s="46">
        <f t="shared" si="153"/>
        <v>1960.3260370352721</v>
      </c>
      <c r="K660">
        <f t="shared" si="154"/>
        <v>5.9903151142239883</v>
      </c>
      <c r="L660">
        <f t="shared" si="155"/>
        <v>6.2399115773181885E-2</v>
      </c>
      <c r="M660" s="46">
        <f t="shared" si="156"/>
        <v>5.991290021076277</v>
      </c>
      <c r="N660" s="8">
        <f t="shared" si="157"/>
        <v>-7.9413574038170703E-7</v>
      </c>
      <c r="O660" s="5">
        <f>SUM($N$54:N660)*0.1+$O$30</f>
        <v>-6.0088105855634647E-3</v>
      </c>
      <c r="P660" s="5">
        <f>SUM($O$235:O660)</f>
        <v>-2.5465846246412704</v>
      </c>
      <c r="Q660" s="8">
        <f t="shared" si="158"/>
        <v>-1.361756708152685E-6</v>
      </c>
      <c r="R660" s="5">
        <f>SUM($Q$54:Q660)*0.1+$O$8</f>
        <v>4.9704742515803563E-2</v>
      </c>
      <c r="S660" s="5">
        <f>SUM($R$235:R660)</f>
        <v>21.230165563255529</v>
      </c>
      <c r="T660">
        <f t="shared" si="159"/>
        <v>5.0066627939332101E-2</v>
      </c>
      <c r="U660">
        <f t="shared" si="160"/>
        <v>21.382353076630746</v>
      </c>
      <c r="X660" s="1"/>
    </row>
    <row r="661" spans="2:24" x14ac:dyDescent="0.25">
      <c r="B661">
        <f t="shared" si="145"/>
        <v>60.700000000000593</v>
      </c>
      <c r="C661">
        <f t="shared" si="146"/>
        <v>0</v>
      </c>
      <c r="D661">
        <f t="shared" si="147"/>
        <v>1693.4085944977662</v>
      </c>
      <c r="E661">
        <f t="shared" si="148"/>
        <v>-987.54519064168142</v>
      </c>
      <c r="F661">
        <f t="shared" si="149"/>
        <v>0</v>
      </c>
      <c r="G661">
        <f t="shared" si="150"/>
        <v>2271.3539384752803</v>
      </c>
      <c r="H661">
        <f t="shared" si="151"/>
        <v>3894.8397673438667</v>
      </c>
      <c r="I661">
        <f t="shared" si="152"/>
        <v>4508.7498851799701</v>
      </c>
      <c r="J661" s="46">
        <f t="shared" si="153"/>
        <v>1960.3260370352721</v>
      </c>
      <c r="K661">
        <f t="shared" si="154"/>
        <v>5.7407186511312629</v>
      </c>
      <c r="L661">
        <f t="shared" si="155"/>
        <v>6.2399115773181885E-2</v>
      </c>
      <c r="M661" s="46">
        <f t="shared" si="156"/>
        <v>5.7417359378844806</v>
      </c>
      <c r="N661" s="8">
        <f t="shared" si="157"/>
        <v>-7.6104675119912757E-7</v>
      </c>
      <c r="O661" s="5">
        <f>SUM($N$54:N661)*0.1+$O$30</f>
        <v>-6.0088866902385839E-3</v>
      </c>
      <c r="P661" s="5">
        <f>SUM($O$235:O661)</f>
        <v>-2.552593511331509</v>
      </c>
      <c r="Q661" s="8">
        <f t="shared" si="158"/>
        <v>-1.3050168453129768E-6</v>
      </c>
      <c r="R661" s="5">
        <f>SUM($Q$54:Q661)*0.1+$O$8</f>
        <v>4.9704612014119035E-2</v>
      </c>
      <c r="S661" s="5">
        <f>SUM($R$235:R661)</f>
        <v>21.279870175269647</v>
      </c>
      <c r="T661">
        <f t="shared" si="159"/>
        <v>5.0066507514807068E-2</v>
      </c>
      <c r="U661">
        <f t="shared" si="160"/>
        <v>21.432419562672393</v>
      </c>
      <c r="X661" s="1"/>
    </row>
    <row r="662" spans="2:24" x14ac:dyDescent="0.25">
      <c r="B662">
        <f t="shared" si="145"/>
        <v>60.800000000000594</v>
      </c>
      <c r="C662">
        <f t="shared" si="146"/>
        <v>0</v>
      </c>
      <c r="D662">
        <f t="shared" si="147"/>
        <v>1693.4085944977662</v>
      </c>
      <c r="E662">
        <f t="shared" si="148"/>
        <v>-987.54519064168142</v>
      </c>
      <c r="F662">
        <f t="shared" si="149"/>
        <v>0</v>
      </c>
      <c r="G662">
        <f t="shared" si="150"/>
        <v>2172.5994194111081</v>
      </c>
      <c r="H662">
        <f t="shared" si="151"/>
        <v>3725.498907894078</v>
      </c>
      <c r="I662">
        <f t="shared" si="152"/>
        <v>4312.7172814764308</v>
      </c>
      <c r="J662" s="46">
        <f t="shared" si="153"/>
        <v>1960.3260370352721</v>
      </c>
      <c r="K662">
        <f t="shared" si="154"/>
        <v>5.4911221880385197</v>
      </c>
      <c r="L662">
        <f t="shared" si="155"/>
        <v>6.2399115773181885E-2</v>
      </c>
      <c r="M662" s="46">
        <f t="shared" si="156"/>
        <v>5.492185706339213</v>
      </c>
      <c r="N662" s="8">
        <f t="shared" si="157"/>
        <v>-7.2795776201654684E-7</v>
      </c>
      <c r="O662" s="5">
        <f>SUM($N$54:N662)*0.1+$O$30</f>
        <v>-6.0089594860147861E-3</v>
      </c>
      <c r="P662" s="5">
        <f>SUM($O$235:O662)</f>
        <v>-2.5586024708175237</v>
      </c>
      <c r="Q662" s="8">
        <f t="shared" si="158"/>
        <v>-1.2482769824732637E-6</v>
      </c>
      <c r="R662" s="5">
        <f>SUM($Q$54:Q662)*0.1+$O$8</f>
        <v>4.9704487186420787E-2</v>
      </c>
      <c r="S662" s="5">
        <f>SUM($R$235:R662)</f>
        <v>21.329574662456068</v>
      </c>
      <c r="T662">
        <f t="shared" si="159"/>
        <v>5.0066392326286457E-2</v>
      </c>
      <c r="U662">
        <f t="shared" si="160"/>
        <v>21.48248593354506</v>
      </c>
      <c r="X662" s="1"/>
    </row>
    <row r="663" spans="2:24" x14ac:dyDescent="0.25">
      <c r="B663">
        <f t="shared" si="145"/>
        <v>60.900000000000595</v>
      </c>
      <c r="C663">
        <f t="shared" si="146"/>
        <v>0</v>
      </c>
      <c r="D663">
        <f t="shared" si="147"/>
        <v>1693.4085944977662</v>
      </c>
      <c r="E663">
        <f t="shared" si="148"/>
        <v>-987.54519064168142</v>
      </c>
      <c r="F663">
        <f t="shared" si="149"/>
        <v>0</v>
      </c>
      <c r="G663">
        <f t="shared" si="150"/>
        <v>2073.8449003469395</v>
      </c>
      <c r="H663">
        <f t="shared" si="151"/>
        <v>3556.1580484443039</v>
      </c>
      <c r="I663">
        <f t="shared" si="152"/>
        <v>4116.6846777729052</v>
      </c>
      <c r="J663" s="46">
        <f t="shared" si="153"/>
        <v>1960.3260370352721</v>
      </c>
      <c r="K663">
        <f t="shared" si="154"/>
        <v>5.2415257249457943</v>
      </c>
      <c r="L663">
        <f t="shared" si="155"/>
        <v>6.2399115773181885E-2</v>
      </c>
      <c r="M663" s="46">
        <f t="shared" si="156"/>
        <v>5.2426398764569324</v>
      </c>
      <c r="N663" s="8">
        <f t="shared" si="157"/>
        <v>-6.9486877283396738E-7</v>
      </c>
      <c r="O663" s="5">
        <f>SUM($N$54:N663)*0.1+$O$30</f>
        <v>-6.0090289728920694E-3</v>
      </c>
      <c r="P663" s="5">
        <f>SUM($O$235:O663)</f>
        <v>-2.5646114997904159</v>
      </c>
      <c r="Q663" s="8">
        <f t="shared" si="158"/>
        <v>-1.1915371196335553E-6</v>
      </c>
      <c r="R663" s="5">
        <f>SUM($Q$54:Q663)*0.1+$O$8</f>
        <v>4.9704368032708821E-2</v>
      </c>
      <c r="S663" s="5">
        <f>SUM($R$235:R663)</f>
        <v>21.379279030488778</v>
      </c>
      <c r="T663">
        <f t="shared" si="159"/>
        <v>5.0066282373749528E-2</v>
      </c>
      <c r="U663">
        <f t="shared" si="160"/>
        <v>21.532552194488105</v>
      </c>
      <c r="X663" s="1"/>
    </row>
    <row r="664" spans="2:24" x14ac:dyDescent="0.25">
      <c r="B664">
        <f t="shared" si="145"/>
        <v>61.000000000000597</v>
      </c>
      <c r="C664">
        <f t="shared" si="146"/>
        <v>0</v>
      </c>
      <c r="D664">
        <f t="shared" si="147"/>
        <v>1693.4085944977662</v>
      </c>
      <c r="E664">
        <f t="shared" si="148"/>
        <v>-987.54519064168142</v>
      </c>
      <c r="F664">
        <f t="shared" si="149"/>
        <v>0</v>
      </c>
      <c r="G664">
        <f t="shared" si="150"/>
        <v>1975.090381282771</v>
      </c>
      <c r="H664">
        <f t="shared" si="151"/>
        <v>3386.8171889945224</v>
      </c>
      <c r="I664">
        <f t="shared" si="152"/>
        <v>3920.6520740693736</v>
      </c>
      <c r="J664" s="46">
        <f t="shared" si="153"/>
        <v>1960.3260370352721</v>
      </c>
      <c r="K664">
        <f t="shared" si="154"/>
        <v>4.9919292618530609</v>
      </c>
      <c r="L664">
        <f t="shared" si="155"/>
        <v>6.2399115773181885E-2</v>
      </c>
      <c r="M664" s="46">
        <f t="shared" si="156"/>
        <v>4.9930991081985008</v>
      </c>
      <c r="N664" s="8">
        <f t="shared" si="157"/>
        <v>-6.6177978365138792E-7</v>
      </c>
      <c r="O664" s="5">
        <f>SUM($N$54:N664)*0.1+$O$30</f>
        <v>-6.0090951508704341E-3</v>
      </c>
      <c r="P664" s="5">
        <f>SUM($O$235:O664)</f>
        <v>-2.5706205949412864</v>
      </c>
      <c r="Q664" s="8">
        <f t="shared" si="158"/>
        <v>-1.1347972567938445E-6</v>
      </c>
      <c r="R664" s="5">
        <f>SUM($Q$54:Q664)*0.1+$O$8</f>
        <v>4.9704254552983142E-2</v>
      </c>
      <c r="S664" s="5">
        <f>SUM($R$235:R664)</f>
        <v>21.42898328504176</v>
      </c>
      <c r="T664">
        <f t="shared" si="159"/>
        <v>5.0066177657176511E-2</v>
      </c>
      <c r="U664">
        <f t="shared" si="160"/>
        <v>21.582618350740844</v>
      </c>
      <c r="X664" s="1"/>
    </row>
    <row r="665" spans="2:24" x14ac:dyDescent="0.25">
      <c r="B665">
        <f t="shared" si="145"/>
        <v>61.100000000000598</v>
      </c>
      <c r="C665">
        <f t="shared" si="146"/>
        <v>0</v>
      </c>
      <c r="D665">
        <f t="shared" si="147"/>
        <v>1693.4085944977662</v>
      </c>
      <c r="E665">
        <f t="shared" si="148"/>
        <v>-987.54519064168142</v>
      </c>
      <c r="F665">
        <f t="shared" si="149"/>
        <v>0</v>
      </c>
      <c r="G665">
        <f t="shared" si="150"/>
        <v>1876.3358622186024</v>
      </c>
      <c r="H665">
        <f t="shared" si="151"/>
        <v>3217.476329544741</v>
      </c>
      <c r="I665">
        <f t="shared" si="152"/>
        <v>3724.6194703658421</v>
      </c>
      <c r="J665" s="46">
        <f t="shared" si="153"/>
        <v>1960.3260370352721</v>
      </c>
      <c r="K665">
        <f t="shared" si="154"/>
        <v>4.7423327987603283</v>
      </c>
      <c r="L665">
        <f t="shared" si="155"/>
        <v>6.2399115773181885E-2</v>
      </c>
      <c r="M665" s="46">
        <f t="shared" si="156"/>
        <v>4.7435642003820071</v>
      </c>
      <c r="N665" s="8">
        <f t="shared" si="157"/>
        <v>-6.2869079446880846E-7</v>
      </c>
      <c r="O665" s="5">
        <f>SUM($N$54:N665)*0.1+$O$30</f>
        <v>-6.0091580199498817E-3</v>
      </c>
      <c r="P665" s="5">
        <f>SUM($O$235:O665)</f>
        <v>-2.5766297529612361</v>
      </c>
      <c r="Q665" s="8">
        <f t="shared" si="158"/>
        <v>-1.0780573939541337E-6</v>
      </c>
      <c r="R665" s="5">
        <f>SUM($Q$54:Q665)*0.1+$O$8</f>
        <v>4.9704146747243744E-2</v>
      </c>
      <c r="S665" s="5">
        <f>SUM($R$235:R665)</f>
        <v>21.478687431789002</v>
      </c>
      <c r="T665">
        <f t="shared" si="159"/>
        <v>5.0066078176548533E-2</v>
      </c>
      <c r="U665">
        <f t="shared" si="160"/>
        <v>21.63268440754258</v>
      </c>
      <c r="X665" s="1"/>
    </row>
    <row r="666" spans="2:24" x14ac:dyDescent="0.25">
      <c r="B666">
        <f t="shared" si="145"/>
        <v>61.2000000000006</v>
      </c>
      <c r="C666">
        <f t="shared" si="146"/>
        <v>0</v>
      </c>
      <c r="D666">
        <f t="shared" si="147"/>
        <v>1693.4085944977662</v>
      </c>
      <c r="E666">
        <f t="shared" si="148"/>
        <v>-987.54519064168142</v>
      </c>
      <c r="F666">
        <f t="shared" si="149"/>
        <v>0</v>
      </c>
      <c r="G666">
        <f t="shared" si="150"/>
        <v>1777.5813431544302</v>
      </c>
      <c r="H666">
        <f t="shared" si="151"/>
        <v>3048.1354700949596</v>
      </c>
      <c r="I666">
        <f t="shared" si="152"/>
        <v>3528.5868666623087</v>
      </c>
      <c r="J666" s="46">
        <f t="shared" si="153"/>
        <v>1960.3260370352721</v>
      </c>
      <c r="K666">
        <f t="shared" si="154"/>
        <v>4.4927363356675922</v>
      </c>
      <c r="L666">
        <f t="shared" si="155"/>
        <v>6.2399115773181885E-2</v>
      </c>
      <c r="M666" s="46">
        <f t="shared" si="156"/>
        <v>4.4940361292245621</v>
      </c>
      <c r="N666" s="8">
        <f t="shared" si="157"/>
        <v>-5.9560180528622783E-7</v>
      </c>
      <c r="O666" s="5">
        <f>SUM($N$54:N666)*0.1+$O$30</f>
        <v>-6.0092175801304097E-3</v>
      </c>
      <c r="P666" s="5">
        <f>SUM($O$235:O666)</f>
        <v>-2.5826389705413666</v>
      </c>
      <c r="Q666" s="8">
        <f t="shared" si="158"/>
        <v>-1.021317531114423E-6</v>
      </c>
      <c r="R666" s="5">
        <f>SUM($Q$54:Q666)*0.1+$O$8</f>
        <v>4.9704044615490633E-2</v>
      </c>
      <c r="S666" s="5">
        <f>SUM($R$235:R666)</f>
        <v>21.528391476404494</v>
      </c>
      <c r="T666">
        <f t="shared" si="159"/>
        <v>5.0065983931847698E-2</v>
      </c>
      <c r="U666">
        <f t="shared" si="160"/>
        <v>21.682750370132581</v>
      </c>
      <c r="X666" s="1"/>
    </row>
    <row r="667" spans="2:24" x14ac:dyDescent="0.25">
      <c r="B667">
        <f t="shared" si="145"/>
        <v>61.300000000000601</v>
      </c>
      <c r="C667">
        <f t="shared" si="146"/>
        <v>0</v>
      </c>
      <c r="D667">
        <f t="shared" si="147"/>
        <v>1693.4085944977662</v>
      </c>
      <c r="E667">
        <f t="shared" si="148"/>
        <v>-987.54519064168142</v>
      </c>
      <c r="F667">
        <f t="shared" si="149"/>
        <v>0</v>
      </c>
      <c r="G667">
        <f t="shared" si="150"/>
        <v>1678.8268240902617</v>
      </c>
      <c r="H667">
        <f t="shared" si="151"/>
        <v>2878.7946106451855</v>
      </c>
      <c r="I667">
        <f t="shared" si="152"/>
        <v>3332.5542629587831</v>
      </c>
      <c r="J667" s="46">
        <f t="shared" si="153"/>
        <v>1960.3260370352721</v>
      </c>
      <c r="K667">
        <f t="shared" si="154"/>
        <v>4.2431398725748668</v>
      </c>
      <c r="L667">
        <f t="shared" si="155"/>
        <v>6.2399115773181885E-2</v>
      </c>
      <c r="M667" s="46">
        <f t="shared" si="156"/>
        <v>4.2445161004739376</v>
      </c>
      <c r="N667" s="8">
        <f t="shared" si="157"/>
        <v>-5.6251281610364837E-7</v>
      </c>
      <c r="O667" s="5">
        <f>SUM($N$54:N667)*0.1+$O$30</f>
        <v>-6.0092738314120207E-3</v>
      </c>
      <c r="P667" s="5">
        <f>SUM($O$235:O667)</f>
        <v>-2.5886482443727785</v>
      </c>
      <c r="Q667" s="8">
        <f t="shared" si="158"/>
        <v>-9.6457766827471474E-7</v>
      </c>
      <c r="R667" s="5">
        <f>SUM($Q$54:Q667)*0.1+$O$8</f>
        <v>4.9703948157723804E-2</v>
      </c>
      <c r="S667" s="5">
        <f>SUM($R$235:R667)</f>
        <v>21.578095424562218</v>
      </c>
      <c r="T667">
        <f t="shared" si="159"/>
        <v>5.006589492305704E-2</v>
      </c>
      <c r="U667">
        <f t="shared" si="160"/>
        <v>21.732816243750076</v>
      </c>
      <c r="X667" s="1"/>
    </row>
    <row r="668" spans="2:24" x14ac:dyDescent="0.25">
      <c r="B668">
        <f t="shared" si="145"/>
        <v>61.400000000000603</v>
      </c>
      <c r="C668">
        <f t="shared" si="146"/>
        <v>0</v>
      </c>
      <c r="D668">
        <f t="shared" si="147"/>
        <v>1693.4085944977662</v>
      </c>
      <c r="E668">
        <f t="shared" si="148"/>
        <v>-987.54519064168142</v>
      </c>
      <c r="F668">
        <f t="shared" si="149"/>
        <v>0</v>
      </c>
      <c r="G668">
        <f t="shared" si="150"/>
        <v>1580.0723050260967</v>
      </c>
      <c r="H668">
        <f t="shared" si="151"/>
        <v>2709.453751195404</v>
      </c>
      <c r="I668">
        <f t="shared" si="152"/>
        <v>3136.5216592552533</v>
      </c>
      <c r="J668" s="46">
        <f t="shared" si="153"/>
        <v>1960.3260370352721</v>
      </c>
      <c r="K668">
        <f t="shared" si="154"/>
        <v>3.993543409482136</v>
      </c>
      <c r="L668">
        <f t="shared" si="155"/>
        <v>6.2399115773181885E-2</v>
      </c>
      <c r="M668" s="46">
        <f t="shared" si="156"/>
        <v>3.9950056210681391</v>
      </c>
      <c r="N668" s="8">
        <f t="shared" si="157"/>
        <v>-5.2942382692107008E-7</v>
      </c>
      <c r="O668" s="5">
        <f>SUM($N$54:N668)*0.1+$O$30</f>
        <v>-6.0093267737947121E-3</v>
      </c>
      <c r="P668" s="5">
        <f>SUM($O$235:O668)</f>
        <v>-2.5946575711465734</v>
      </c>
      <c r="Q668" s="8">
        <f t="shared" si="158"/>
        <v>-9.0783780543500397E-7</v>
      </c>
      <c r="R668" s="5">
        <f>SUM($Q$54:Q668)*0.1+$O$8</f>
        <v>4.9703857373943262E-2</v>
      </c>
      <c r="S668" s="5">
        <f>SUM($R$235:R668)</f>
        <v>21.627799281936159</v>
      </c>
      <c r="T668">
        <f t="shared" si="159"/>
        <v>5.0065811150160545E-2</v>
      </c>
      <c r="U668">
        <f t="shared" si="160"/>
        <v>21.782882033634266</v>
      </c>
      <c r="X668" s="1"/>
    </row>
    <row r="669" spans="2:24" x14ac:dyDescent="0.25">
      <c r="B669">
        <f t="shared" si="145"/>
        <v>61.500000000000604</v>
      </c>
      <c r="C669">
        <f t="shared" si="146"/>
        <v>0</v>
      </c>
      <c r="D669">
        <f t="shared" si="147"/>
        <v>1693.4085944977662</v>
      </c>
      <c r="E669">
        <f t="shared" si="148"/>
        <v>-987.54519064168142</v>
      </c>
      <c r="F669">
        <f t="shared" si="149"/>
        <v>0</v>
      </c>
      <c r="G669">
        <f t="shared" si="150"/>
        <v>1481.3177859619245</v>
      </c>
      <c r="H669">
        <f t="shared" si="151"/>
        <v>2540.1128917456299</v>
      </c>
      <c r="I669">
        <f t="shared" si="152"/>
        <v>2940.4890555517263</v>
      </c>
      <c r="J669" s="46">
        <f t="shared" si="153"/>
        <v>1960.3260370352721</v>
      </c>
      <c r="K669">
        <f t="shared" si="154"/>
        <v>3.7439469463894088</v>
      </c>
      <c r="L669">
        <f t="shared" si="155"/>
        <v>6.2399115773181885E-2</v>
      </c>
      <c r="M669" s="46">
        <f t="shared" si="156"/>
        <v>3.7455065994236887</v>
      </c>
      <c r="N669" s="8">
        <f t="shared" si="157"/>
        <v>-4.9633483773848946E-7</v>
      </c>
      <c r="O669" s="5">
        <f>SUM($N$54:N669)*0.1+$O$30</f>
        <v>-6.0093764072784864E-3</v>
      </c>
      <c r="P669" s="5">
        <f>SUM($O$235:O669)</f>
        <v>-2.6006669475538517</v>
      </c>
      <c r="Q669" s="8">
        <f t="shared" si="158"/>
        <v>-8.5109794259529565E-7</v>
      </c>
      <c r="R669" s="5">
        <f>SUM($Q$54:Q669)*0.1+$O$8</f>
        <v>4.9703772264149002E-2</v>
      </c>
      <c r="S669" s="5">
        <f>SUM($R$235:R669)</f>
        <v>21.677503054200308</v>
      </c>
      <c r="T669">
        <f t="shared" si="159"/>
        <v>5.0065732613143121E-2</v>
      </c>
      <c r="U669">
        <f t="shared" si="160"/>
        <v>21.832947745024324</v>
      </c>
      <c r="X669" s="1"/>
    </row>
    <row r="670" spans="2:24" x14ac:dyDescent="0.25">
      <c r="B670">
        <f t="shared" si="145"/>
        <v>61.600000000000605</v>
      </c>
      <c r="C670">
        <f t="shared" si="146"/>
        <v>0</v>
      </c>
      <c r="D670">
        <f t="shared" si="147"/>
        <v>1693.4085944977662</v>
      </c>
      <c r="E670">
        <f t="shared" si="148"/>
        <v>-987.54519064168142</v>
      </c>
      <c r="F670">
        <f t="shared" si="149"/>
        <v>0</v>
      </c>
      <c r="G670">
        <f t="shared" si="150"/>
        <v>1382.5632668977523</v>
      </c>
      <c r="H670">
        <f t="shared" si="151"/>
        <v>2370.7720322958558</v>
      </c>
      <c r="I670">
        <f t="shared" si="152"/>
        <v>2744.4564518481993</v>
      </c>
      <c r="J670" s="46">
        <f t="shared" si="153"/>
        <v>1960.3260370352721</v>
      </c>
      <c r="K670">
        <f t="shared" si="154"/>
        <v>3.4943504832966816</v>
      </c>
      <c r="L670">
        <f t="shared" si="155"/>
        <v>6.2399115773181885E-2</v>
      </c>
      <c r="M670" s="46">
        <f t="shared" si="156"/>
        <v>3.4960214886444247</v>
      </c>
      <c r="N670" s="8">
        <f t="shared" si="157"/>
        <v>-4.6324584855590878E-7</v>
      </c>
      <c r="O670" s="5">
        <f>SUM($N$54:N670)*0.1+$O$30</f>
        <v>-6.009422731863342E-3</v>
      </c>
      <c r="P670" s="5">
        <f>SUM($O$235:O670)</f>
        <v>-2.6066763702857152</v>
      </c>
      <c r="Q670" s="8">
        <f t="shared" si="158"/>
        <v>-7.9435807975558732E-7</v>
      </c>
      <c r="R670" s="5">
        <f>SUM($Q$54:Q670)*0.1+$O$8</f>
        <v>4.9703692828341028E-2</v>
      </c>
      <c r="S670" s="5">
        <f>SUM($R$235:R670)</f>
        <v>21.727206747028649</v>
      </c>
      <c r="T670">
        <f t="shared" si="159"/>
        <v>5.006565931199064E-2</v>
      </c>
      <c r="U670">
        <f t="shared" si="160"/>
        <v>21.883013383159394</v>
      </c>
      <c r="X670" s="1"/>
    </row>
    <row r="671" spans="2:24" x14ac:dyDescent="0.25">
      <c r="B671">
        <f t="shared" si="145"/>
        <v>61.700000000000607</v>
      </c>
      <c r="C671">
        <f t="shared" si="146"/>
        <v>0</v>
      </c>
      <c r="D671">
        <f t="shared" si="147"/>
        <v>1693.4085944977662</v>
      </c>
      <c r="E671">
        <f t="shared" si="148"/>
        <v>-987.54519064168142</v>
      </c>
      <c r="F671">
        <f t="shared" si="149"/>
        <v>0</v>
      </c>
      <c r="G671">
        <f t="shared" si="150"/>
        <v>1283.8087478335838</v>
      </c>
      <c r="H671">
        <f t="shared" si="151"/>
        <v>2201.4311728460743</v>
      </c>
      <c r="I671">
        <f t="shared" si="152"/>
        <v>2548.4238481446678</v>
      </c>
      <c r="J671" s="46">
        <f t="shared" si="153"/>
        <v>1960.3260370352721</v>
      </c>
      <c r="K671">
        <f t="shared" si="154"/>
        <v>3.2447540202039487</v>
      </c>
      <c r="L671">
        <f t="shared" si="155"/>
        <v>6.2399115773181885E-2</v>
      </c>
      <c r="M671" s="46">
        <f t="shared" si="156"/>
        <v>3.246553495720887</v>
      </c>
      <c r="N671" s="8">
        <f t="shared" si="157"/>
        <v>-4.3015685937332932E-7</v>
      </c>
      <c r="O671" s="5">
        <f>SUM($N$54:N671)*0.1+$O$30</f>
        <v>-6.0094657475492788E-3</v>
      </c>
      <c r="P671" s="5">
        <f>SUM($O$235:O671)</f>
        <v>-2.6126858360332643</v>
      </c>
      <c r="Q671" s="8">
        <f t="shared" si="158"/>
        <v>-7.3761821691587655E-7</v>
      </c>
      <c r="R671" s="5">
        <f>SUM($Q$54:Q671)*0.1+$O$8</f>
        <v>4.9703619066519336E-2</v>
      </c>
      <c r="S671" s="5">
        <f>SUM($R$235:R671)</f>
        <v>21.776910366095169</v>
      </c>
      <c r="T671">
        <f t="shared" si="159"/>
        <v>5.0065591246689904E-2</v>
      </c>
      <c r="U671">
        <f t="shared" si="160"/>
        <v>21.933078953278585</v>
      </c>
      <c r="X671" s="1"/>
    </row>
    <row r="672" spans="2:24" x14ac:dyDescent="0.25">
      <c r="B672">
        <f t="shared" si="145"/>
        <v>61.800000000000608</v>
      </c>
      <c r="C672">
        <f t="shared" si="146"/>
        <v>0</v>
      </c>
      <c r="D672">
        <f t="shared" si="147"/>
        <v>1693.4085944977662</v>
      </c>
      <c r="E672">
        <f t="shared" si="148"/>
        <v>-987.54519064168142</v>
      </c>
      <c r="F672">
        <f t="shared" si="149"/>
        <v>0</v>
      </c>
      <c r="G672">
        <f t="shared" si="150"/>
        <v>1185.0542287694152</v>
      </c>
      <c r="H672">
        <f t="shared" si="151"/>
        <v>2032.0903133963002</v>
      </c>
      <c r="I672">
        <f t="shared" si="152"/>
        <v>2352.3912444411426</v>
      </c>
      <c r="J672" s="46">
        <f t="shared" si="153"/>
        <v>1960.3260370352721</v>
      </c>
      <c r="K672">
        <f t="shared" si="154"/>
        <v>2.9951575571112237</v>
      </c>
      <c r="L672">
        <f t="shared" si="155"/>
        <v>6.2399115773181885E-2</v>
      </c>
      <c r="M672" s="46">
        <f t="shared" si="156"/>
        <v>2.9971068951354236</v>
      </c>
      <c r="N672" s="8">
        <f t="shared" si="157"/>
        <v>-3.9706787019074986E-7</v>
      </c>
      <c r="O672" s="5">
        <f>SUM($N$54:N672)*0.1+$O$30</f>
        <v>-6.0095054543362987E-3</v>
      </c>
      <c r="P672" s="5">
        <f>SUM($O$235:O672)</f>
        <v>-2.6186953414876006</v>
      </c>
      <c r="Q672" s="8">
        <f t="shared" si="158"/>
        <v>-6.8087835407616822E-7</v>
      </c>
      <c r="R672" s="5">
        <f>SUM($Q$54:Q672)*0.1+$O$8</f>
        <v>4.9703550978683932E-2</v>
      </c>
      <c r="S672" s="5">
        <f>SUM($R$235:R672)</f>
        <v>21.826613917073853</v>
      </c>
      <c r="T672">
        <f t="shared" si="159"/>
        <v>5.0065528417228652E-2</v>
      </c>
      <c r="U672">
        <f t="shared" si="160"/>
        <v>21.983144460620981</v>
      </c>
      <c r="X672" s="1"/>
    </row>
    <row r="673" spans="1:24" x14ac:dyDescent="0.25">
      <c r="B673">
        <f t="shared" si="145"/>
        <v>61.90000000000061</v>
      </c>
      <c r="C673">
        <f t="shared" si="146"/>
        <v>0</v>
      </c>
      <c r="D673">
        <f t="shared" si="147"/>
        <v>1693.4085944977662</v>
      </c>
      <c r="E673">
        <f t="shared" si="148"/>
        <v>-987.54519064168142</v>
      </c>
      <c r="F673">
        <f t="shared" si="149"/>
        <v>0</v>
      </c>
      <c r="G673">
        <f t="shared" si="150"/>
        <v>1086.2997097052466</v>
      </c>
      <c r="H673">
        <f t="shared" si="151"/>
        <v>1862.7494539465115</v>
      </c>
      <c r="I673">
        <f t="shared" si="152"/>
        <v>2156.3586407376047</v>
      </c>
      <c r="J673" s="46">
        <f t="shared" si="153"/>
        <v>1960.3260370352721</v>
      </c>
      <c r="K673">
        <f t="shared" si="154"/>
        <v>2.7455610940184823</v>
      </c>
      <c r="L673">
        <f t="shared" si="155"/>
        <v>6.2399115773181885E-2</v>
      </c>
      <c r="M673" s="46">
        <f t="shared" si="156"/>
        <v>2.7476875131527949</v>
      </c>
      <c r="N673" s="8">
        <f t="shared" si="157"/>
        <v>-3.639788810081704E-7</v>
      </c>
      <c r="O673" s="5">
        <f>SUM($N$54:N673)*0.1+$O$30</f>
        <v>-6.0095418522243989E-3</v>
      </c>
      <c r="P673" s="5">
        <f>SUM($O$235:O673)</f>
        <v>-2.6247048833398252</v>
      </c>
      <c r="Q673" s="8">
        <f t="shared" si="158"/>
        <v>-6.2413849123645503E-7</v>
      </c>
      <c r="R673" s="5">
        <f>SUM($Q$54:Q673)*0.1+$O$8</f>
        <v>4.9703488564834808E-2</v>
      </c>
      <c r="S673" s="5">
        <f>SUM($R$235:R673)</f>
        <v>21.876317405638687</v>
      </c>
      <c r="T673">
        <f t="shared" si="159"/>
        <v>5.0065470823595588E-2</v>
      </c>
      <c r="U673">
        <f t="shared" si="160"/>
        <v>22.033209910425629</v>
      </c>
      <c r="X673" s="1"/>
    </row>
    <row r="674" spans="1:24" x14ac:dyDescent="0.25">
      <c r="B674">
        <f t="shared" si="145"/>
        <v>62.000000000000611</v>
      </c>
      <c r="C674">
        <f t="shared" si="146"/>
        <v>0</v>
      </c>
      <c r="D674">
        <f t="shared" si="147"/>
        <v>1693.4085944977662</v>
      </c>
      <c r="E674">
        <f t="shared" si="148"/>
        <v>-987.54519064168142</v>
      </c>
      <c r="F674">
        <f t="shared" si="149"/>
        <v>0</v>
      </c>
      <c r="G674">
        <f t="shared" si="150"/>
        <v>987.54519064107444</v>
      </c>
      <c r="H674">
        <f t="shared" si="151"/>
        <v>1693.4085944967374</v>
      </c>
      <c r="I674">
        <f t="shared" si="152"/>
        <v>1960.3260370340774</v>
      </c>
      <c r="J674" s="46">
        <f t="shared" si="153"/>
        <v>1960.3260370352721</v>
      </c>
      <c r="K674">
        <f t="shared" si="154"/>
        <v>2.4959646309257546</v>
      </c>
      <c r="L674">
        <f t="shared" si="155"/>
        <v>6.2399115773181885E-2</v>
      </c>
      <c r="M674" s="46">
        <f t="shared" si="156"/>
        <v>2.4983035019348958</v>
      </c>
      <c r="N674" s="8">
        <f t="shared" si="157"/>
        <v>-3.3088989182558977E-7</v>
      </c>
      <c r="O674" s="5">
        <f>SUM($N$54:N674)*0.1+$O$30</f>
        <v>-6.0095749412135821E-3</v>
      </c>
      <c r="P674" s="5">
        <f>SUM($O$235:O674)</f>
        <v>-2.6307144582810387</v>
      </c>
      <c r="Q674" s="8">
        <f t="shared" si="158"/>
        <v>-5.673986283967467E-7</v>
      </c>
      <c r="R674" s="5">
        <f>SUM($Q$54:Q674)*0.1+$O$8</f>
        <v>4.9703431824971965E-2</v>
      </c>
      <c r="S674" s="5">
        <f>SUM($R$235:R674)</f>
        <v>21.92602083746366</v>
      </c>
      <c r="T674">
        <f t="shared" si="159"/>
        <v>5.0065418465780331E-2</v>
      </c>
      <c r="U674">
        <f t="shared" si="160"/>
        <v>22.083275307931554</v>
      </c>
      <c r="X674" s="1"/>
    </row>
    <row r="675" spans="1:24" x14ac:dyDescent="0.25">
      <c r="B675">
        <f t="shared" si="145"/>
        <v>62.100000000000612</v>
      </c>
      <c r="C675">
        <f t="shared" si="146"/>
        <v>0</v>
      </c>
      <c r="D675">
        <f t="shared" si="147"/>
        <v>1693.4085944977662</v>
      </c>
      <c r="E675">
        <f t="shared" si="148"/>
        <v>-987.54519064168142</v>
      </c>
      <c r="F675">
        <f t="shared" si="149"/>
        <v>0</v>
      </c>
      <c r="G675">
        <f t="shared" si="150"/>
        <v>888.79067157690224</v>
      </c>
      <c r="H675">
        <f t="shared" si="151"/>
        <v>1524.0677350469487</v>
      </c>
      <c r="I675">
        <f t="shared" si="152"/>
        <v>1764.2934333305377</v>
      </c>
      <c r="J675" s="46">
        <f t="shared" si="153"/>
        <v>1960.3260370352721</v>
      </c>
      <c r="K675">
        <f t="shared" si="154"/>
        <v>2.246368167833011</v>
      </c>
      <c r="L675">
        <f t="shared" si="155"/>
        <v>6.2399115773181885E-2</v>
      </c>
      <c r="M675" s="46">
        <f t="shared" si="156"/>
        <v>2.2489666281208494</v>
      </c>
      <c r="N675" s="8">
        <f t="shared" si="157"/>
        <v>-2.978009026430091E-7</v>
      </c>
      <c r="O675" s="5">
        <f>SUM($N$54:N675)*0.1+$O$30</f>
        <v>-6.0096047213038456E-3</v>
      </c>
      <c r="P675" s="5">
        <f>SUM($O$235:O675)</f>
        <v>-2.6367240630023425</v>
      </c>
      <c r="Q675" s="8">
        <f t="shared" si="158"/>
        <v>-5.106587655570335E-7</v>
      </c>
      <c r="R675" s="5">
        <f>SUM($Q$54:Q675)*0.1+$O$8</f>
        <v>4.970338075909541E-2</v>
      </c>
      <c r="S675" s="5">
        <f>SUM($R$235:R675)</f>
        <v>21.975724218222755</v>
      </c>
      <c r="T675">
        <f t="shared" si="159"/>
        <v>5.0065371343773465E-2</v>
      </c>
      <c r="U675">
        <f t="shared" si="160"/>
        <v>22.133340658377751</v>
      </c>
      <c r="X675" s="1"/>
    </row>
    <row r="676" spans="1:24" x14ac:dyDescent="0.25">
      <c r="B676">
        <f t="shared" si="145"/>
        <v>62.200000000000614</v>
      </c>
      <c r="C676">
        <f t="shared" si="146"/>
        <v>0</v>
      </c>
      <c r="D676">
        <f t="shared" si="147"/>
        <v>1693.4085944977662</v>
      </c>
      <c r="E676">
        <f t="shared" si="148"/>
        <v>-987.54519064168142</v>
      </c>
      <c r="F676">
        <f t="shared" si="149"/>
        <v>0</v>
      </c>
      <c r="G676">
        <f t="shared" si="150"/>
        <v>790.03615251273368</v>
      </c>
      <c r="H676">
        <f t="shared" si="151"/>
        <v>1354.7268755971745</v>
      </c>
      <c r="I676">
        <f t="shared" si="152"/>
        <v>1568.2608296270125</v>
      </c>
      <c r="J676" s="46">
        <f t="shared" si="153"/>
        <v>1960.3260370352721</v>
      </c>
      <c r="K676">
        <f t="shared" si="154"/>
        <v>1.9967717047402862</v>
      </c>
      <c r="L676">
        <f t="shared" si="155"/>
        <v>6.2399115773181885E-2</v>
      </c>
      <c r="M676" s="46">
        <f t="shared" si="156"/>
        <v>1.9996945241209352</v>
      </c>
      <c r="N676" s="8">
        <f t="shared" si="157"/>
        <v>-2.6471191346042964E-7</v>
      </c>
      <c r="O676" s="5">
        <f>SUM($N$54:N676)*0.1+$O$30</f>
        <v>-6.0096311924951922E-3</v>
      </c>
      <c r="P676" s="5">
        <f>SUM($O$235:O676)</f>
        <v>-2.6427336941948378</v>
      </c>
      <c r="Q676" s="8">
        <f t="shared" si="158"/>
        <v>-4.5391890271732522E-7</v>
      </c>
      <c r="R676" s="5">
        <f>SUM($Q$54:Q676)*0.1+$O$8</f>
        <v>4.9703335367205136E-2</v>
      </c>
      <c r="S676" s="5">
        <f>SUM($R$235:R676)</f>
        <v>22.02542755358996</v>
      </c>
      <c r="T676">
        <f t="shared" si="159"/>
        <v>5.0065329457566497E-2</v>
      </c>
      <c r="U676">
        <f t="shared" si="160"/>
        <v>22.183405967003186</v>
      </c>
      <c r="X676" s="1"/>
    </row>
    <row r="677" spans="1:24" x14ac:dyDescent="0.25">
      <c r="B677">
        <f t="shared" si="145"/>
        <v>62.300000000000615</v>
      </c>
      <c r="C677">
        <f t="shared" si="146"/>
        <v>0</v>
      </c>
      <c r="D677">
        <f t="shared" si="147"/>
        <v>1693.4085944977662</v>
      </c>
      <c r="E677">
        <f t="shared" si="148"/>
        <v>-987.54519064168142</v>
      </c>
      <c r="F677">
        <f t="shared" si="149"/>
        <v>0</v>
      </c>
      <c r="G677">
        <f t="shared" si="150"/>
        <v>691.28163344856512</v>
      </c>
      <c r="H677">
        <f t="shared" si="151"/>
        <v>1185.3860161473931</v>
      </c>
      <c r="I677">
        <f t="shared" si="152"/>
        <v>1372.228225923481</v>
      </c>
      <c r="J677" s="46">
        <f t="shared" si="153"/>
        <v>1960.3260370352721</v>
      </c>
      <c r="K677">
        <f t="shared" si="154"/>
        <v>1.747175241647553</v>
      </c>
      <c r="L677">
        <f t="shared" si="155"/>
        <v>6.2399115773181885E-2</v>
      </c>
      <c r="M677" s="46">
        <f t="shared" si="156"/>
        <v>1.7505148596838618</v>
      </c>
      <c r="N677" s="8">
        <f t="shared" si="157"/>
        <v>-2.3162292427785018E-7</v>
      </c>
      <c r="O677" s="5">
        <f>SUM($N$54:N677)*0.1+$O$30</f>
        <v>-6.00965435478762E-3</v>
      </c>
      <c r="P677" s="5">
        <f>SUM($O$235:O677)</f>
        <v>-2.6487433485496257</v>
      </c>
      <c r="Q677" s="8">
        <f t="shared" si="158"/>
        <v>-3.9717903987761446E-7</v>
      </c>
      <c r="R677" s="5">
        <f>SUM($Q$54:Q677)*0.1+$O$8</f>
        <v>4.9703295649301149E-2</v>
      </c>
      <c r="S677" s="5">
        <f>SUM($R$235:R677)</f>
        <v>22.075130849239262</v>
      </c>
      <c r="T677">
        <f t="shared" si="159"/>
        <v>5.0065292807151905E-2</v>
      </c>
      <c r="U677">
        <f t="shared" si="160"/>
        <v>22.233471239046789</v>
      </c>
      <c r="X677" s="1"/>
    </row>
    <row r="678" spans="1:24" x14ac:dyDescent="0.25">
      <c r="B678">
        <f t="shared" si="145"/>
        <v>62.400000000000617</v>
      </c>
      <c r="C678">
        <f t="shared" si="146"/>
        <v>0</v>
      </c>
      <c r="D678">
        <f t="shared" si="147"/>
        <v>1693.4085944977662</v>
      </c>
      <c r="E678">
        <f t="shared" si="148"/>
        <v>-987.54519064168142</v>
      </c>
      <c r="F678">
        <f t="shared" si="149"/>
        <v>0</v>
      </c>
      <c r="G678">
        <f t="shared" si="150"/>
        <v>592.52711438439655</v>
      </c>
      <c r="H678">
        <f t="shared" si="151"/>
        <v>1016.0451566976189</v>
      </c>
      <c r="I678">
        <f t="shared" si="152"/>
        <v>1176.1956222199558</v>
      </c>
      <c r="J678" s="46">
        <f t="shared" si="153"/>
        <v>1960.3260370352721</v>
      </c>
      <c r="K678">
        <f t="shared" si="154"/>
        <v>1.497578778554828</v>
      </c>
      <c r="L678">
        <f t="shared" si="155"/>
        <v>6.2399115773181885E-2</v>
      </c>
      <c r="M678" s="46">
        <f t="shared" si="156"/>
        <v>1.50147365841882</v>
      </c>
      <c r="N678" s="8">
        <f t="shared" si="157"/>
        <v>-1.9853393509527072E-7</v>
      </c>
      <c r="O678" s="5">
        <f>SUM($N$54:N678)*0.1+$O$30</f>
        <v>-6.009674208181129E-3</v>
      </c>
      <c r="P678" s="5">
        <f>SUM($O$235:O678)</f>
        <v>-2.6547530227578067</v>
      </c>
      <c r="Q678" s="8">
        <f t="shared" si="158"/>
        <v>-3.4043917703790613E-7</v>
      </c>
      <c r="R678" s="5">
        <f>SUM($Q$54:Q678)*0.1+$O$8</f>
        <v>4.9703261605383443E-2</v>
      </c>
      <c r="S678" s="5">
        <f>SUM($R$235:R678)</f>
        <v>22.124834110844645</v>
      </c>
      <c r="T678">
        <f t="shared" si="159"/>
        <v>5.0065261392523076E-2</v>
      </c>
      <c r="U678">
        <f t="shared" si="160"/>
        <v>22.283536479747475</v>
      </c>
      <c r="X678" s="1"/>
    </row>
    <row r="679" spans="1:24" x14ac:dyDescent="0.25">
      <c r="B679">
        <f t="shared" si="145"/>
        <v>62.500000000000618</v>
      </c>
      <c r="C679">
        <f t="shared" si="146"/>
        <v>0</v>
      </c>
      <c r="D679">
        <f t="shared" si="147"/>
        <v>1693.4085944977662</v>
      </c>
      <c r="E679">
        <f t="shared" si="148"/>
        <v>-987.54519064168142</v>
      </c>
      <c r="F679">
        <f t="shared" si="149"/>
        <v>0</v>
      </c>
      <c r="G679">
        <f t="shared" si="150"/>
        <v>493.77259532022799</v>
      </c>
      <c r="H679">
        <f t="shared" si="151"/>
        <v>846.70429724783753</v>
      </c>
      <c r="I679">
        <f t="shared" si="152"/>
        <v>980.16301851642424</v>
      </c>
      <c r="J679" s="46">
        <f t="shared" si="153"/>
        <v>1960.3260370352721</v>
      </c>
      <c r="K679">
        <f t="shared" si="154"/>
        <v>1.247982315462095</v>
      </c>
      <c r="L679">
        <f t="shared" si="155"/>
        <v>6.2399115773181885E-2</v>
      </c>
      <c r="M679" s="46">
        <f t="shared" si="156"/>
        <v>1.2526535070217768</v>
      </c>
      <c r="N679" s="8">
        <f t="shared" si="157"/>
        <v>-1.6544494591269126E-7</v>
      </c>
      <c r="O679" s="5">
        <f>SUM($N$54:N679)*0.1+$O$30</f>
        <v>-6.0096907526757202E-3</v>
      </c>
      <c r="P679" s="5">
        <f>SUM($O$235:O679)</f>
        <v>-2.6607627135104823</v>
      </c>
      <c r="Q679" s="8">
        <f t="shared" si="158"/>
        <v>-2.8369931419819542E-7</v>
      </c>
      <c r="R679" s="5">
        <f>SUM($Q$54:Q679)*0.1+$O$8</f>
        <v>4.9703233235452025E-2</v>
      </c>
      <c r="S679" s="5">
        <f>SUM($R$235:R679)</f>
        <v>22.174537344080097</v>
      </c>
      <c r="T679">
        <f t="shared" si="159"/>
        <v>5.0065235213674356E-2</v>
      </c>
      <c r="U679">
        <f t="shared" si="160"/>
        <v>22.333601694344118</v>
      </c>
      <c r="X679" s="1"/>
    </row>
    <row r="680" spans="1:24" x14ac:dyDescent="0.25">
      <c r="B680">
        <f t="shared" si="145"/>
        <v>62.60000000000062</v>
      </c>
      <c r="C680">
        <f t="shared" si="146"/>
        <v>0</v>
      </c>
      <c r="D680">
        <f t="shared" si="147"/>
        <v>1693.4085944977662</v>
      </c>
      <c r="E680">
        <f t="shared" si="148"/>
        <v>-987.54519064168142</v>
      </c>
      <c r="F680">
        <f t="shared" si="149"/>
        <v>0</v>
      </c>
      <c r="G680">
        <f t="shared" si="150"/>
        <v>395.01807625605579</v>
      </c>
      <c r="H680">
        <f t="shared" si="151"/>
        <v>677.36343779806339</v>
      </c>
      <c r="I680">
        <f t="shared" si="152"/>
        <v>784.13041481289702</v>
      </c>
      <c r="J680" s="46">
        <f t="shared" si="153"/>
        <v>1960.3260370352721</v>
      </c>
      <c r="K680">
        <f t="shared" si="154"/>
        <v>0.99838585236936739</v>
      </c>
      <c r="L680">
        <f t="shared" si="155"/>
        <v>6.2399115773181885E-2</v>
      </c>
      <c r="M680" s="46">
        <f t="shared" si="156"/>
        <v>1.0042187307350592</v>
      </c>
      <c r="N680" s="8">
        <f t="shared" si="157"/>
        <v>-1.3235595673011058E-7</v>
      </c>
      <c r="O680" s="5">
        <f>SUM($N$54:N680)*0.1+$O$30</f>
        <v>-6.0097039882713935E-3</v>
      </c>
      <c r="P680" s="5">
        <f>SUM($O$235:O680)</f>
        <v>-2.6667724174987537</v>
      </c>
      <c r="Q680" s="8">
        <f t="shared" si="158"/>
        <v>-2.2695945135848709E-7</v>
      </c>
      <c r="R680" s="5">
        <f>SUM($Q$54:Q680)*0.1+$O$8</f>
        <v>4.9703210539506888E-2</v>
      </c>
      <c r="S680" s="5">
        <f>SUM($R$235:R680)</f>
        <v>22.224240554619605</v>
      </c>
      <c r="T680">
        <f t="shared" si="159"/>
        <v>5.0065214270601038E-2</v>
      </c>
      <c r="U680">
        <f t="shared" si="160"/>
        <v>22.383666888075574</v>
      </c>
      <c r="X680" s="1"/>
    </row>
    <row r="681" spans="1:24" x14ac:dyDescent="0.25">
      <c r="B681">
        <f t="shared" si="145"/>
        <v>62.700000000000621</v>
      </c>
      <c r="C681">
        <f t="shared" si="146"/>
        <v>0</v>
      </c>
      <c r="D681">
        <f t="shared" si="147"/>
        <v>1693.4085944977662</v>
      </c>
      <c r="E681">
        <f t="shared" si="148"/>
        <v>-987.54519064168142</v>
      </c>
      <c r="F681">
        <f t="shared" si="149"/>
        <v>0</v>
      </c>
      <c r="G681">
        <f t="shared" si="150"/>
        <v>296.26355719189087</v>
      </c>
      <c r="H681">
        <f t="shared" si="151"/>
        <v>508.02257834828197</v>
      </c>
      <c r="I681">
        <f t="shared" si="152"/>
        <v>588.09781110936729</v>
      </c>
      <c r="J681" s="46">
        <f t="shared" si="153"/>
        <v>1960.3260370352721</v>
      </c>
      <c r="K681">
        <f t="shared" si="154"/>
        <v>0.74878938927663663</v>
      </c>
      <c r="L681">
        <f t="shared" si="155"/>
        <v>6.2399115773181885E-2</v>
      </c>
      <c r="M681" s="46">
        <f t="shared" si="156"/>
        <v>0.75654907206413469</v>
      </c>
      <c r="N681" s="8">
        <f t="shared" si="157"/>
        <v>-9.9266967547532352E-8</v>
      </c>
      <c r="O681" s="5">
        <f>SUM($N$54:N681)*0.1+$O$30</f>
        <v>-6.009713914968148E-3</v>
      </c>
      <c r="P681" s="5">
        <f>SUM($O$235:O681)</f>
        <v>-2.6727821314137219</v>
      </c>
      <c r="Q681" s="8">
        <f t="shared" si="158"/>
        <v>-1.7021958851877633E-7</v>
      </c>
      <c r="R681" s="5">
        <f>SUM($Q$54:Q681)*0.1+$O$8</f>
        <v>4.9703193517548039E-2</v>
      </c>
      <c r="S681" s="5">
        <f>SUM($R$235:R681)</f>
        <v>22.273943748137153</v>
      </c>
      <c r="T681">
        <f t="shared" si="159"/>
        <v>5.0065198563299343E-2</v>
      </c>
      <c r="U681">
        <f t="shared" si="160"/>
        <v>22.433732066180667</v>
      </c>
      <c r="X681" s="1"/>
    </row>
    <row r="682" spans="1:24" x14ac:dyDescent="0.25">
      <c r="B682">
        <f t="shared" si="145"/>
        <v>62.800000000000622</v>
      </c>
      <c r="C682">
        <f t="shared" si="146"/>
        <v>0</v>
      </c>
      <c r="D682">
        <f t="shared" si="147"/>
        <v>1693.4085944977662</v>
      </c>
      <c r="E682">
        <f t="shared" si="148"/>
        <v>-987.54519064168142</v>
      </c>
      <c r="F682">
        <f t="shared" si="149"/>
        <v>0</v>
      </c>
      <c r="G682">
        <f t="shared" si="150"/>
        <v>197.50903812772231</v>
      </c>
      <c r="H682">
        <f t="shared" si="151"/>
        <v>338.68171889850782</v>
      </c>
      <c r="I682">
        <f t="shared" si="152"/>
        <v>392.06520740584205</v>
      </c>
      <c r="J682" s="46">
        <f t="shared" si="153"/>
        <v>1960.3260370352721</v>
      </c>
      <c r="K682">
        <f t="shared" si="154"/>
        <v>0.49919292618391153</v>
      </c>
      <c r="L682">
        <f t="shared" si="155"/>
        <v>6.2399115773181885E-2</v>
      </c>
      <c r="M682" s="46">
        <f t="shared" si="156"/>
        <v>0.51075877525489566</v>
      </c>
      <c r="N682" s="8">
        <f t="shared" si="157"/>
        <v>-6.6177978364952905E-8</v>
      </c>
      <c r="O682" s="5">
        <f>SUM($N$54:N682)*0.1+$O$30</f>
        <v>-6.0097205327659846E-3</v>
      </c>
      <c r="P682" s="5">
        <f>SUM($O$235:O682)</f>
        <v>-2.6787918519464879</v>
      </c>
      <c r="Q682" s="8">
        <f t="shared" si="158"/>
        <v>-1.1347972567906801E-7</v>
      </c>
      <c r="R682" s="5">
        <f>SUM($Q$54:Q682)*0.1+$O$8</f>
        <v>4.970318216957547E-2</v>
      </c>
      <c r="S682" s="5">
        <f>SUM($R$235:R682)</f>
        <v>22.32364693030673</v>
      </c>
      <c r="T682">
        <f t="shared" si="159"/>
        <v>5.0065188091766459E-2</v>
      </c>
      <c r="U682">
        <f t="shared" si="160"/>
        <v>22.483797233898191</v>
      </c>
      <c r="X682" s="1"/>
    </row>
    <row r="683" spans="1:24" x14ac:dyDescent="0.25">
      <c r="B683">
        <f t="shared" ref="B683:B684" si="161">B682+0.1</f>
        <v>62.900000000000624</v>
      </c>
      <c r="C683">
        <f t="shared" si="146"/>
        <v>0</v>
      </c>
      <c r="D683">
        <f t="shared" si="147"/>
        <v>1693.4085944977662</v>
      </c>
      <c r="E683">
        <f t="shared" si="148"/>
        <v>-987.54519064168142</v>
      </c>
      <c r="F683">
        <f t="shared" si="149"/>
        <v>0</v>
      </c>
      <c r="G683">
        <f t="shared" si="150"/>
        <v>98.754519063550106</v>
      </c>
      <c r="H683">
        <f t="shared" si="151"/>
        <v>169.34085944871913</v>
      </c>
      <c r="I683">
        <f t="shared" si="152"/>
        <v>196.03260370230237</v>
      </c>
      <c r="J683" s="46">
        <f t="shared" si="153"/>
        <v>1960.3260370352721</v>
      </c>
      <c r="K683">
        <f t="shared" si="154"/>
        <v>0.24959646309116806</v>
      </c>
      <c r="L683">
        <f t="shared" si="155"/>
        <v>6.2399115773181885E-2</v>
      </c>
      <c r="M683" s="46">
        <f t="shared" si="156"/>
        <v>0.27199143982016361</v>
      </c>
      <c r="N683" s="8">
        <f t="shared" si="157"/>
        <v>-3.3088989182372234E-8</v>
      </c>
      <c r="O683" s="5">
        <f>SUM($N$54:N683)*0.1+$O$30</f>
        <v>-6.0097238416649034E-3</v>
      </c>
      <c r="P683" s="5">
        <f>SUM($O$235:O683)</f>
        <v>-2.6848015757881529</v>
      </c>
      <c r="Q683" s="8">
        <f t="shared" si="158"/>
        <v>-5.6739862839354818E-8</v>
      </c>
      <c r="R683" s="5">
        <f>SUM($Q$54:Q683)*0.1+$O$8</f>
        <v>4.9703176495589189E-2</v>
      </c>
      <c r="S683" s="5">
        <f>SUM($R$235:R683)</f>
        <v>22.37335010680232</v>
      </c>
      <c r="T683">
        <f t="shared" si="159"/>
        <v>5.0065182856000492E-2</v>
      </c>
      <c r="U683">
        <f t="shared" si="160"/>
        <v>22.533862396466922</v>
      </c>
      <c r="X683" s="1"/>
    </row>
    <row r="684" spans="1:24" x14ac:dyDescent="0.25">
      <c r="B684">
        <f t="shared" si="161"/>
        <v>63.000000000000625</v>
      </c>
      <c r="C684">
        <f t="shared" si="146"/>
        <v>0</v>
      </c>
      <c r="D684">
        <f t="shared" si="147"/>
        <v>1693.4085944977662</v>
      </c>
      <c r="E684">
        <f t="shared" si="148"/>
        <v>-987.54519064168142</v>
      </c>
      <c r="F684">
        <f t="shared" si="149"/>
        <v>0</v>
      </c>
      <c r="G684">
        <f t="shared" si="150"/>
        <v>-6.184563972055912E-10</v>
      </c>
      <c r="H684">
        <f t="shared" si="151"/>
        <v>-1.0622898116707802E-9</v>
      </c>
      <c r="I684">
        <f t="shared" si="152"/>
        <v>1.2292062313639895E-9</v>
      </c>
      <c r="J684" s="46">
        <f t="shared" si="153"/>
        <v>1960.3260370352721</v>
      </c>
      <c r="K684">
        <f t="shared" si="154"/>
        <v>1.5650739824075112E-12</v>
      </c>
      <c r="L684">
        <f t="shared" si="155"/>
        <v>6.2399115773181885E-2</v>
      </c>
      <c r="M684" s="46">
        <f t="shared" si="156"/>
        <v>0.10807843886652355</v>
      </c>
      <c r="N684" s="8">
        <f t="shared" si="157"/>
        <v>2.0722187937278838E-19</v>
      </c>
      <c r="O684" s="5">
        <f>SUM($N$54:N684)*0.1+$O$30</f>
        <v>-6.0097238416649034E-3</v>
      </c>
      <c r="P684" s="5">
        <f>SUM($O$235:O684)</f>
        <v>-2.6908112996298179</v>
      </c>
      <c r="Q684" s="8">
        <f t="shared" si="158"/>
        <v>3.5593405162855418E-19</v>
      </c>
      <c r="R684" s="5">
        <f>SUM($Q$54:Q684)*0.1+$O$8</f>
        <v>4.9703176495589189E-2</v>
      </c>
      <c r="S684" s="5">
        <f>SUM($R$235:R684)</f>
        <v>22.423053283297911</v>
      </c>
      <c r="T684">
        <f t="shared" si="159"/>
        <v>5.0065182856000492E-2</v>
      </c>
      <c r="U684">
        <f t="shared" si="160"/>
        <v>22.583927559125598</v>
      </c>
      <c r="X684" s="1"/>
    </row>
    <row r="685" spans="1:24" x14ac:dyDescent="0.25">
      <c r="A685" s="110" t="s">
        <v>268</v>
      </c>
      <c r="B685" s="110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149"/>
        <v>0</v>
      </c>
      <c r="G685">
        <f>ABS(G684)</f>
        <v>6.184563972055912E-10</v>
      </c>
      <c r="H685">
        <f>ABS(H684)</f>
        <v>1.0622898116707802E-9</v>
      </c>
      <c r="J685" s="46"/>
      <c r="M685" s="46"/>
    </row>
    <row r="686" spans="1:24" x14ac:dyDescent="0.25">
      <c r="A686" s="111" t="s">
        <v>270</v>
      </c>
      <c r="C686" s="112" t="s">
        <v>72</v>
      </c>
      <c r="D686" s="112" t="s">
        <v>110</v>
      </c>
      <c r="E686" s="112" t="s">
        <v>111</v>
      </c>
      <c r="F686" s="112" t="s">
        <v>113</v>
      </c>
      <c r="G686" s="112" t="s">
        <v>112</v>
      </c>
      <c r="H686" s="112" t="s">
        <v>119</v>
      </c>
      <c r="I686" s="112" t="s">
        <v>123</v>
      </c>
      <c r="J686" s="112" t="s">
        <v>125</v>
      </c>
      <c r="K686" s="112" t="s">
        <v>137</v>
      </c>
      <c r="L686" s="112" t="s">
        <v>138</v>
      </c>
      <c r="M686" s="112" t="s">
        <v>139</v>
      </c>
    </row>
  </sheetData>
  <mergeCells count="16">
    <mergeCell ref="A40:D40"/>
    <mergeCell ref="A35:D35"/>
    <mergeCell ref="A36:D36"/>
    <mergeCell ref="C50:J50"/>
    <mergeCell ref="A37:D37"/>
    <mergeCell ref="A38:D38"/>
    <mergeCell ref="A39:D39"/>
    <mergeCell ref="A33:D33"/>
    <mergeCell ref="A34:D34"/>
    <mergeCell ref="K50:M50"/>
    <mergeCell ref="N50:V50"/>
    <mergeCell ref="M2:U3"/>
    <mergeCell ref="L8:N8"/>
    <mergeCell ref="R8:T8"/>
    <mergeCell ref="L30:N30"/>
    <mergeCell ref="R30:T30"/>
  </mergeCells>
  <conditionalFormatting sqref="C685 E685">
    <cfRule type="cellIs" dxfId="24" priority="12" operator="notBetween">
      <formula>-0.000000001</formula>
      <formula>0.000000001</formula>
    </cfRule>
    <cfRule type="cellIs" dxfId="23" priority="13" operator="between">
      <formula>-0.000000001</formula>
      <formula>0.000000001</formula>
    </cfRule>
  </conditionalFormatting>
  <conditionalFormatting sqref="D685">
    <cfRule type="cellIs" dxfId="22" priority="10" operator="notBetween">
      <formula>-0.000000001</formula>
      <formula>0.000000001</formula>
    </cfRule>
    <cfRule type="cellIs" dxfId="21" priority="11" operator="between">
      <formula>-0.000000001</formula>
      <formula>0.000000001</formula>
    </cfRule>
  </conditionalFormatting>
  <conditionalFormatting sqref="G685:H685">
    <cfRule type="cellIs" dxfId="20" priority="8" operator="greaterThan">
      <formula>0.00000001</formula>
    </cfRule>
    <cfRule type="cellIs" dxfId="19" priority="9" operator="lessThan">
      <formula>0.00000001</formula>
    </cfRule>
  </conditionalFormatting>
  <conditionalFormatting sqref="B23 B25 B27">
    <cfRule type="containsText" dxfId="18" priority="7" operator="containsText" text="Oui">
      <formula>NOT(ISERROR(SEARCH("Oui",B23)))</formula>
    </cfRule>
  </conditionalFormatting>
  <conditionalFormatting sqref="B23 B25 B27">
    <cfRule type="containsText" dxfId="17" priority="5" operator="containsText" text="Non">
      <formula>NOT(ISERROR(SEARCH("Non",B23)))</formula>
    </cfRule>
    <cfRule type="containsText" dxfId="16" priority="6" operator="containsText" text="Oui">
      <formula>NOT(ISERROR(SEARCH("Oui",B23)))</formula>
    </cfRule>
  </conditionalFormatting>
  <conditionalFormatting sqref="B30">
    <cfRule type="cellIs" dxfId="15" priority="3" operator="equal">
      <formula>"Oui"</formula>
    </cfRule>
    <cfRule type="containsText" dxfId="14" priority="4" operator="containsText" text="Non">
      <formula>NOT(ISERROR(SEARCH("Non",B30)))</formula>
    </cfRule>
  </conditionalFormatting>
  <conditionalFormatting sqref="B21">
    <cfRule type="cellIs" dxfId="0" priority="2" operator="equal">
      <formula>"Oui"</formula>
    </cfRule>
    <cfRule type="cellIs" dxfId="1" priority="1" operator="equal">
      <formula>"Non"</formula>
    </cfRule>
  </conditionalFormatting>
  <dataValidations disablePrompts="1" count="1">
    <dataValidation type="list" allowBlank="1" showInputMessage="1" showErrorMessage="1" sqref="G20" xr:uid="{9F8D210B-33AD-45A0-B3F2-2B8A445878D1}">
      <formula1>$K$1:$K$2</formula1>
    </dataValidation>
  </dataValidations>
  <hyperlinks>
    <hyperlink ref="A686" location="'Arbre 7'!A1" display="remonter" xr:uid="{6ED25A2E-919D-49C9-906F-193A2AB51305}"/>
    <hyperlink ref="A36:D36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2020-12-28T18:40:27Z</dcterms:modified>
</cp:coreProperties>
</file>