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<sst xmlns="http://schemas.openxmlformats.org/spreadsheetml/2006/main" count="29" uniqueCount="10">
  <si>
    <t>Carrier delay query</t>
  </si>
  <si>
    <t>NAS delay query</t>
  </si>
  <si>
    <t>Weather delay query</t>
  </si>
  <si>
    <t>Late aircraft query</t>
  </si>
  <si>
    <t>Security delay query</t>
  </si>
  <si>
    <t>Itterations</t>
  </si>
  <si>
    <t>HiveQL</t>
  </si>
  <si>
    <t>SparkSQL</t>
  </si>
  <si>
    <t>Average Time Taken</t>
  </si>
  <si>
    <t>Query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</si>
</sst>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Carrier delay query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Sheet1!$B$3:$B$7</c:f>
              <c:numCache/>
            </c:numRef>
          </c:val>
        </c:ser>
        <c:ser>
          <c:idx val="1"/>
          <c:order val="1"/>
          <c:tx>
            <c:strRef>
              <c:f>Sheet1!$C$1:$C$2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Sheet1!$C$3:$C$7</c:f>
              <c:numCache/>
            </c:numRef>
          </c:val>
        </c:ser>
        <c:axId val="2066201744"/>
        <c:axId val="840562930"/>
      </c:barChart>
      <c:catAx>
        <c:axId val="206620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562930"/>
      </c:catAx>
      <c:valAx>
        <c:axId val="840562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2017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NAS delay query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Sheet1!$G$1:$G$2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Sheet1!$F$3:$F$7</c:f>
            </c:strRef>
          </c:cat>
          <c:val>
            <c:numRef>
              <c:f>Sheet1!$G$3:$G$7</c:f>
              <c:numCache/>
            </c:numRef>
          </c:val>
        </c:ser>
        <c:ser>
          <c:idx val="1"/>
          <c:order val="1"/>
          <c:tx>
            <c:strRef>
              <c:f>Sheet1!$H$1:$H$2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Sheet1!$F$3:$F$7</c:f>
            </c:strRef>
          </c:cat>
          <c:val>
            <c:numRef>
              <c:f>Sheet1!$H$3:$H$7</c:f>
              <c:numCache/>
            </c:numRef>
          </c:val>
        </c:ser>
        <c:axId val="1602155392"/>
        <c:axId val="36834589"/>
      </c:barChart>
      <c:catAx>
        <c:axId val="160215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834589"/>
      </c:catAx>
      <c:valAx>
        <c:axId val="36834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21553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Weather delay query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Sheet1!$L$1:$L$2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Sheet1!$K$3:$K$7</c:f>
            </c:strRef>
          </c:cat>
          <c:val>
            <c:numRef>
              <c:f>Sheet1!$L$3:$L$7</c:f>
              <c:numCache/>
            </c:numRef>
          </c:val>
        </c:ser>
        <c:ser>
          <c:idx val="1"/>
          <c:order val="1"/>
          <c:tx>
            <c:strRef>
              <c:f>Sheet1!$M$1:$M$2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Sheet1!$K$3:$K$7</c:f>
            </c:strRef>
          </c:cat>
          <c:val>
            <c:numRef>
              <c:f>Sheet1!$M$3:$M$7</c:f>
              <c:numCache/>
            </c:numRef>
          </c:val>
        </c:ser>
        <c:axId val="2123994513"/>
        <c:axId val="2026022987"/>
      </c:barChart>
      <c:catAx>
        <c:axId val="2123994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6022987"/>
      </c:catAx>
      <c:valAx>
        <c:axId val="2026022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3994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 aircraft query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Sheet1!$Q$1:$Q$2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Sheet1!$P$3:$P$7</c:f>
            </c:strRef>
          </c:cat>
          <c:val>
            <c:numRef>
              <c:f>Sheet1!$Q$3:$Q$7</c:f>
              <c:numCache/>
            </c:numRef>
          </c:val>
        </c:ser>
        <c:ser>
          <c:idx val="1"/>
          <c:order val="1"/>
          <c:tx>
            <c:strRef>
              <c:f>Sheet1!$R$1:$R$2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Sheet1!$P$3:$P$7</c:f>
            </c:strRef>
          </c:cat>
          <c:val>
            <c:numRef>
              <c:f>Sheet1!$R$3:$R$7</c:f>
              <c:numCache/>
            </c:numRef>
          </c:val>
        </c:ser>
        <c:axId val="1630007406"/>
        <c:axId val="791456788"/>
      </c:barChart>
      <c:catAx>
        <c:axId val="1630007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1456788"/>
      </c:catAx>
      <c:valAx>
        <c:axId val="791456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007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Security delay query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Sheet1!$V$1:$V$2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Sheet1!$U$3:$U$7</c:f>
            </c:strRef>
          </c:cat>
          <c:val>
            <c:numRef>
              <c:f>Sheet1!$V$3:$V$7</c:f>
              <c:numCache/>
            </c:numRef>
          </c:val>
        </c:ser>
        <c:ser>
          <c:idx val="1"/>
          <c:order val="1"/>
          <c:tx>
            <c:strRef>
              <c:f>Sheet1!$W$1:$W$2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Sheet1!$U$3:$U$7</c:f>
            </c:strRef>
          </c:cat>
          <c:val>
            <c:numRef>
              <c:f>Sheet1!$W$3:$W$7</c:f>
              <c:numCache/>
            </c:numRef>
          </c:val>
        </c:ser>
        <c:axId val="1363825742"/>
        <c:axId val="43025768"/>
      </c:barChart>
      <c:catAx>
        <c:axId val="1363825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025768"/>
      </c:catAx>
      <c:valAx>
        <c:axId val="43025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3825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Time Taken By Query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Sheet1!$A$29:$A$33</c:f>
            </c:strRef>
          </c:cat>
          <c:val>
            <c:numRef>
              <c:f>Sheet1!$B$29:$B$33</c:f>
              <c:numCache/>
            </c:numRef>
          </c:val>
        </c:ser>
        <c:ser>
          <c:idx val="1"/>
          <c:order val="1"/>
          <c:tx>
            <c:strRef>
              <c:f>Sheet1!$C$28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Sheet1!$A$29:$A$33</c:f>
            </c:strRef>
          </c:cat>
          <c:val>
            <c:numRef>
              <c:f>Sheet1!$C$29:$C$33</c:f>
              <c:numCache/>
            </c:numRef>
          </c:val>
        </c:ser>
        <c:axId val="356158682"/>
        <c:axId val="251891648"/>
      </c:barChart>
      <c:catAx>
        <c:axId val="356158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Taken by query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1891648"/>
      </c:catAx>
      <c:valAx>
        <c:axId val="251891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1586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9</xdr:row>
      <xdr:rowOff>38100</xdr:rowOff>
    </xdr:from>
    <xdr:ext cx="4133850" cy="2562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552450</xdr:colOff>
      <xdr:row>9</xdr:row>
      <xdr:rowOff>38100</xdr:rowOff>
    </xdr:from>
    <xdr:ext cx="4200525" cy="2562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504825</xdr:colOff>
      <xdr:row>9</xdr:row>
      <xdr:rowOff>38100</xdr:rowOff>
    </xdr:from>
    <xdr:ext cx="4133850" cy="25622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561975</xdr:colOff>
      <xdr:row>9</xdr:row>
      <xdr:rowOff>38100</xdr:rowOff>
    </xdr:from>
    <xdr:ext cx="4133850" cy="25622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19</xdr:col>
      <xdr:colOff>619125</xdr:colOff>
      <xdr:row>9</xdr:row>
      <xdr:rowOff>38100</xdr:rowOff>
    </xdr:from>
    <xdr:ext cx="4133850" cy="25622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952500</xdr:colOff>
      <xdr:row>24</xdr:row>
      <xdr:rowOff>95250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1" t="s">
        <v>0</v>
      </c>
      <c r="D1" s="2"/>
      <c r="E1" s="1"/>
      <c r="F1" s="1" t="s">
        <v>1</v>
      </c>
      <c r="I1" s="2"/>
      <c r="J1" s="1"/>
      <c r="K1" s="1" t="s">
        <v>2</v>
      </c>
      <c r="N1" s="2"/>
      <c r="O1" s="1"/>
      <c r="P1" s="1" t="s">
        <v>3</v>
      </c>
      <c r="S1" s="2"/>
      <c r="T1" s="1"/>
      <c r="U1" s="1" t="s">
        <v>4</v>
      </c>
      <c r="X1" s="2"/>
      <c r="Y1" s="2"/>
      <c r="Z1" s="2"/>
      <c r="AA1" s="2"/>
      <c r="AB1" s="2"/>
      <c r="AC1" s="2"/>
      <c r="AD1" s="2"/>
    </row>
    <row r="2">
      <c r="A2" s="3" t="s">
        <v>5</v>
      </c>
      <c r="B2" s="3" t="s">
        <v>6</v>
      </c>
      <c r="C2" s="3" t="s">
        <v>7</v>
      </c>
      <c r="E2" s="3"/>
      <c r="F2" s="3" t="s">
        <v>5</v>
      </c>
      <c r="G2" s="3" t="s">
        <v>6</v>
      </c>
      <c r="H2" s="3" t="s">
        <v>7</v>
      </c>
      <c r="J2" s="3"/>
      <c r="K2" s="3" t="s">
        <v>5</v>
      </c>
      <c r="L2" s="3" t="s">
        <v>6</v>
      </c>
      <c r="M2" s="3" t="s">
        <v>7</v>
      </c>
      <c r="O2" s="3"/>
      <c r="P2" s="3" t="s">
        <v>5</v>
      </c>
      <c r="Q2" s="3" t="s">
        <v>6</v>
      </c>
      <c r="R2" s="3" t="s">
        <v>7</v>
      </c>
      <c r="T2" s="3"/>
      <c r="U2" s="3" t="s">
        <v>5</v>
      </c>
      <c r="V2" s="3" t="s">
        <v>6</v>
      </c>
      <c r="W2" s="3" t="s">
        <v>7</v>
      </c>
    </row>
    <row r="3">
      <c r="A3" s="3">
        <v>1.0</v>
      </c>
      <c r="B3" s="3">
        <v>14.422</v>
      </c>
      <c r="C3" s="3">
        <f>3579/1000</f>
        <v>3.579</v>
      </c>
      <c r="E3" s="3"/>
      <c r="F3" s="3">
        <v>1.0</v>
      </c>
      <c r="G3" s="3">
        <v>8.545</v>
      </c>
      <c r="H3" s="3">
        <f>727/1000</f>
        <v>0.727</v>
      </c>
      <c r="J3" s="3"/>
      <c r="K3" s="3">
        <v>1.0</v>
      </c>
      <c r="L3" s="3">
        <v>7.256</v>
      </c>
      <c r="M3" s="3">
        <f>705/1000</f>
        <v>0.705</v>
      </c>
      <c r="O3" s="3"/>
      <c r="P3" s="3">
        <v>1.0</v>
      </c>
      <c r="Q3" s="3">
        <v>7.148</v>
      </c>
      <c r="R3" s="3">
        <f>567/1000</f>
        <v>0.567</v>
      </c>
      <c r="T3" s="3"/>
      <c r="U3" s="3">
        <v>1.0</v>
      </c>
      <c r="V3" s="3">
        <v>7.811</v>
      </c>
      <c r="W3" s="3">
        <f>432/1000</f>
        <v>0.432</v>
      </c>
    </row>
    <row r="4">
      <c r="A4" s="3">
        <v>2.0</v>
      </c>
      <c r="B4" s="3">
        <v>15.41</v>
      </c>
      <c r="C4" s="3">
        <f>8327/1000</f>
        <v>8.327</v>
      </c>
      <c r="E4" s="3"/>
      <c r="F4" s="3">
        <v>2.0</v>
      </c>
      <c r="G4" s="3">
        <v>8.063</v>
      </c>
      <c r="H4" s="3">
        <f>531/1000</f>
        <v>0.531</v>
      </c>
      <c r="J4" s="3"/>
      <c r="K4" s="3">
        <v>2.0</v>
      </c>
      <c r="L4" s="3">
        <v>7.564</v>
      </c>
      <c r="M4" s="3">
        <f>475/1000</f>
        <v>0.475</v>
      </c>
      <c r="O4" s="3"/>
      <c r="P4" s="3">
        <v>2.0</v>
      </c>
      <c r="Q4" s="3">
        <v>9.077</v>
      </c>
      <c r="R4" s="3">
        <f>451/1000</f>
        <v>0.451</v>
      </c>
      <c r="T4" s="3"/>
      <c r="U4" s="3">
        <v>2.0</v>
      </c>
      <c r="V4" s="3">
        <v>7.379</v>
      </c>
      <c r="W4" s="3">
        <f>409/1000</f>
        <v>0.409</v>
      </c>
    </row>
    <row r="5">
      <c r="A5" s="3">
        <v>3.0</v>
      </c>
      <c r="B5" s="3">
        <v>7.733</v>
      </c>
      <c r="C5" s="3">
        <f>676/1000</f>
        <v>0.676</v>
      </c>
      <c r="E5" s="3"/>
      <c r="F5" s="3">
        <v>3.0</v>
      </c>
      <c r="G5" s="3">
        <v>7.024</v>
      </c>
      <c r="H5" s="3">
        <f>494/1000</f>
        <v>0.494</v>
      </c>
      <c r="J5" s="3"/>
      <c r="K5" s="3">
        <v>3.0</v>
      </c>
      <c r="L5" s="3">
        <v>7.537</v>
      </c>
      <c r="M5" s="3">
        <f>445/1000</f>
        <v>0.445</v>
      </c>
      <c r="O5" s="3"/>
      <c r="P5" s="3">
        <v>3.0</v>
      </c>
      <c r="Q5" s="3">
        <v>7.966</v>
      </c>
      <c r="R5" s="3">
        <f>365/1000</f>
        <v>0.365</v>
      </c>
      <c r="T5" s="3"/>
      <c r="U5" s="3">
        <v>3.0</v>
      </c>
      <c r="V5" s="3">
        <v>13.645</v>
      </c>
      <c r="W5" s="3">
        <f>384/1000</f>
        <v>0.384</v>
      </c>
    </row>
    <row r="6">
      <c r="A6" s="3">
        <v>4.0</v>
      </c>
      <c r="B6" s="3">
        <v>7.993</v>
      </c>
      <c r="C6" s="3">
        <f>555/1000</f>
        <v>0.555</v>
      </c>
      <c r="E6" s="3"/>
      <c r="F6" s="3">
        <v>4.0</v>
      </c>
      <c r="G6" s="3">
        <v>8.009</v>
      </c>
      <c r="H6" s="3">
        <f>509/1000</f>
        <v>0.509</v>
      </c>
      <c r="J6" s="3"/>
      <c r="K6" s="3">
        <v>4.0</v>
      </c>
      <c r="L6" s="3">
        <v>7.186</v>
      </c>
      <c r="M6" s="3">
        <f>348/1000</f>
        <v>0.348</v>
      </c>
      <c r="O6" s="3"/>
      <c r="P6" s="3">
        <v>4.0</v>
      </c>
      <c r="Q6" s="3">
        <v>7.131</v>
      </c>
      <c r="R6" s="3">
        <f>466/1000</f>
        <v>0.466</v>
      </c>
      <c r="T6" s="3"/>
      <c r="U6" s="3">
        <v>4.0</v>
      </c>
      <c r="V6" s="3">
        <v>8.279</v>
      </c>
      <c r="W6" s="3">
        <f>345/1000</f>
        <v>0.345</v>
      </c>
    </row>
    <row r="7">
      <c r="A7" s="3">
        <v>5.0</v>
      </c>
      <c r="B7" s="3">
        <v>7.257</v>
      </c>
      <c r="C7" s="3">
        <f>422/1000</f>
        <v>0.422</v>
      </c>
      <c r="E7" s="3"/>
      <c r="F7" s="3">
        <v>5.0</v>
      </c>
      <c r="G7" s="3">
        <v>1.485</v>
      </c>
      <c r="H7" s="3">
        <f>424/1000</f>
        <v>0.424</v>
      </c>
      <c r="J7" s="3"/>
      <c r="K7" s="3">
        <v>5.0</v>
      </c>
      <c r="L7" s="3">
        <v>1.518</v>
      </c>
      <c r="M7" s="3">
        <f>531/1000</f>
        <v>0.531</v>
      </c>
      <c r="O7" s="3"/>
      <c r="P7" s="3">
        <v>5.0</v>
      </c>
      <c r="Q7" s="3">
        <v>1.408</v>
      </c>
      <c r="R7" s="3">
        <f>376/1000</f>
        <v>0.376</v>
      </c>
      <c r="T7" s="3"/>
      <c r="U7" s="3">
        <v>5.0</v>
      </c>
      <c r="V7" s="3">
        <v>1.544</v>
      </c>
      <c r="W7" s="3">
        <f>331/1000</f>
        <v>0.331</v>
      </c>
    </row>
    <row r="8">
      <c r="A8" s="3"/>
      <c r="B8" s="3"/>
      <c r="C8" s="3"/>
    </row>
    <row r="9">
      <c r="A9" s="3"/>
      <c r="B9" s="3"/>
      <c r="C9" s="3"/>
    </row>
    <row r="10">
      <c r="A10" s="3"/>
      <c r="B10" s="3"/>
      <c r="C10" s="3"/>
    </row>
    <row r="11">
      <c r="A11" s="3"/>
      <c r="B11" s="3"/>
      <c r="C11" s="3"/>
    </row>
    <row r="12">
      <c r="A12" s="3"/>
      <c r="B12" s="3"/>
      <c r="C12" s="3"/>
    </row>
    <row r="13">
      <c r="A13" s="3"/>
      <c r="B13" s="3"/>
      <c r="C13" s="3"/>
    </row>
    <row r="14">
      <c r="A14" s="3"/>
      <c r="B14" s="3"/>
      <c r="C14" s="3"/>
    </row>
    <row r="15">
      <c r="A15" s="3"/>
      <c r="B15" s="3"/>
      <c r="C15" s="3"/>
    </row>
    <row r="16">
      <c r="A16" s="3"/>
      <c r="B16" s="3"/>
      <c r="C16" s="3"/>
    </row>
    <row r="17">
      <c r="A17" s="3"/>
      <c r="B17" s="3"/>
      <c r="C17" s="3"/>
    </row>
    <row r="18">
      <c r="A18" s="3"/>
      <c r="B18" s="3"/>
      <c r="C18" s="3"/>
    </row>
    <row r="19">
      <c r="A19" s="3"/>
      <c r="B19" s="3"/>
      <c r="C19" s="3"/>
    </row>
    <row r="20">
      <c r="A20" s="3"/>
      <c r="B20" s="3"/>
      <c r="C20" s="3"/>
    </row>
    <row r="21">
      <c r="A21" s="3"/>
      <c r="B21" s="3"/>
      <c r="C21" s="3"/>
    </row>
    <row r="22">
      <c r="A22" s="3"/>
      <c r="B22" s="3"/>
      <c r="C22" s="3"/>
    </row>
    <row r="23">
      <c r="A23" s="3"/>
      <c r="B23" s="3"/>
      <c r="C23" s="3"/>
    </row>
    <row r="24">
      <c r="A24" s="3"/>
      <c r="B24" s="3"/>
      <c r="C24" s="3"/>
    </row>
    <row r="25">
      <c r="A25" s="3"/>
      <c r="B25" s="3"/>
      <c r="C25" s="3"/>
    </row>
    <row r="26">
      <c r="A26" s="3"/>
      <c r="B26" s="3"/>
      <c r="C26" s="3"/>
    </row>
    <row r="27">
      <c r="A27" s="3" t="s">
        <v>8</v>
      </c>
    </row>
    <row r="28">
      <c r="A28" s="3" t="s">
        <v>9</v>
      </c>
      <c r="B28" s="3" t="s">
        <v>6</v>
      </c>
      <c r="C28" s="3" t="s">
        <v>7</v>
      </c>
    </row>
    <row r="29">
      <c r="A29" s="4" t="s">
        <v>0</v>
      </c>
      <c r="B29" s="4">
        <f t="shared" ref="B29:C29" si="1">AVERAGE(B3:B7)</f>
        <v>10.563</v>
      </c>
      <c r="C29" s="4">
        <f t="shared" si="1"/>
        <v>2.7118</v>
      </c>
    </row>
    <row r="30">
      <c r="A30" s="4" t="s">
        <v>1</v>
      </c>
      <c r="B30" s="4">
        <f t="shared" ref="B30:C30" si="2">AVERAGE(G3:G7)</f>
        <v>6.6252</v>
      </c>
      <c r="C30" s="4">
        <f t="shared" si="2"/>
        <v>0.537</v>
      </c>
    </row>
    <row r="31">
      <c r="A31" s="4" t="s">
        <v>2</v>
      </c>
      <c r="B31" s="4">
        <f t="shared" ref="B31:C31" si="3">AVERAGE(L3:L7)</f>
        <v>6.2122</v>
      </c>
      <c r="C31" s="4">
        <f t="shared" si="3"/>
        <v>0.5008</v>
      </c>
    </row>
    <row r="32">
      <c r="A32" s="4" t="s">
        <v>3</v>
      </c>
      <c r="B32" s="4">
        <f t="shared" ref="B32:C32" si="4">AVERAGE(Q3:Q7)</f>
        <v>6.546</v>
      </c>
      <c r="C32" s="4">
        <f t="shared" si="4"/>
        <v>0.445</v>
      </c>
    </row>
    <row r="33">
      <c r="A33" s="4" t="s">
        <v>4</v>
      </c>
      <c r="B33" s="4">
        <f t="shared" ref="B33:C33" si="5">AVERAGE(V3:V7)</f>
        <v>7.7316</v>
      </c>
      <c r="C33" s="4">
        <f t="shared" si="5"/>
        <v>0.3802</v>
      </c>
    </row>
  </sheetData>
  <mergeCells count="6">
    <mergeCell ref="A1:C1"/>
    <mergeCell ref="F1:H1"/>
    <mergeCell ref="K1:M1"/>
    <mergeCell ref="P1:R1"/>
    <mergeCell ref="U1:W1"/>
    <mergeCell ref="A27:C27"/>
  </mergeCells>
  <drawing r:id="rId1"/>
</worksheet>
</file>