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1" sheetId="1" r:id="rId4"/>
  </sheets>
  <definedNames/>
  <calcPr/>
</workbook>
</file>

<file path=xl/sharedStrings.xml><?xml version="1.0" encoding="utf-8"?>
<sst xmlns="http://schemas.openxmlformats.org/spreadsheetml/2006/main" count="358" uniqueCount="91">
  <si>
    <t>n°</t>
  </si>
  <si>
    <t>Data</t>
  </si>
  <si>
    <t>(JOIN_SIZE, TRAIN_SIZE, TEST_SIZE)</t>
  </si>
  <si>
    <t>Model</t>
  </si>
  <si>
    <t>Data_aug</t>
  </si>
  <si>
    <t>Dropout</t>
  </si>
  <si>
    <t>Fine-tuned</t>
  </si>
  <si>
    <t>Optimizer</t>
  </si>
  <si>
    <t>Epoch</t>
  </si>
  <si>
    <t>BATCH_SIZE</t>
  </si>
  <si>
    <t>SEED</t>
  </si>
  <si>
    <t>Result</t>
  </si>
  <si>
    <t>Datasete</t>
  </si>
  <si>
    <t>Size</t>
  </si>
  <si>
    <t>Train</t>
  </si>
  <si>
    <t>Val</t>
  </si>
  <si>
    <t>Test</t>
  </si>
  <si>
    <t>Neo</t>
  </si>
  <si>
    <t>Neo'</t>
  </si>
  <si>
    <t>Join</t>
  </si>
  <si>
    <t>Loss</t>
  </si>
  <si>
    <t>Test Acc</t>
  </si>
  <si>
    <t>Neo' = Neo sans Test</t>
  </si>
  <si>
    <t>Data partition tests |=&gt; Neo'/Join = 2, 70:30 ou 60:40 |=&gt; +2-3% acc compared to only Neo</t>
  </si>
  <si>
    <t>Neo' / Join</t>
  </si>
  <si>
    <t>Train+val</t>
  </si>
  <si>
    <t>(0.96, 0.9, 0.2)</t>
  </si>
  <si>
    <t>mobilenet_v3</t>
  </si>
  <si>
    <t>no</t>
  </si>
  <si>
    <t>Adam</t>
  </si>
  <si>
    <t>15 + early stopping</t>
  </si>
  <si>
    <t>(0.96, 0.8, 0.2)</t>
  </si>
  <si>
    <t>(0.96, 0.7, 0.2)</t>
  </si>
  <si>
    <t>(0.96, 0.6, 0.2)</t>
  </si>
  <si>
    <t>&lt;- moyenne sur 4</t>
  </si>
  <si>
    <t>(0.475, 0.9, 0.2)</t>
  </si>
  <si>
    <t>(0.475, 0.8, 0.2)</t>
  </si>
  <si>
    <t>(0.475, 0.7, 0.2)</t>
  </si>
  <si>
    <t>(0.475, 0.6, 0.2)</t>
  </si>
  <si>
    <t>(0.318, 0.9, 0.2)</t>
  </si>
  <si>
    <t>(0.318, 0.8, 0.2)</t>
  </si>
  <si>
    <t>(0.318, 0.7, 0.2)</t>
  </si>
  <si>
    <t>(0.318, 0.6, 0.2)</t>
  </si>
  <si>
    <t>(0.238, 0.9, 0.2)</t>
  </si>
  <si>
    <t>(0.238, 0.8, 0.2)</t>
  </si>
  <si>
    <t>(0.238, 0.7, 0.2)</t>
  </si>
  <si>
    <t>(0.238, 0.6, 0.2)</t>
  </si>
  <si>
    <t>(0.19, 0.9, 0.2)</t>
  </si>
  <si>
    <t>(0.19, 0.8, 0.2)</t>
  </si>
  <si>
    <t>(0.19, 0.7, 0.2)</t>
  </si>
  <si>
    <t>(0.19, 0.6, 0.2)</t>
  </si>
  <si>
    <t>Que Néo</t>
  </si>
  <si>
    <t>Data_aug tests |=&gt; non concluant mais certaine amélioration de loss</t>
  </si>
  <si>
    <t>5-&gt;24</t>
  </si>
  <si>
    <t>yes</t>
  </si>
  <si>
    <t>7-&gt;25</t>
  </si>
  <si>
    <t>12-&gt;26</t>
  </si>
  <si>
    <t>13-&gt;27</t>
  </si>
  <si>
    <t>15-&gt;28</t>
  </si>
  <si>
    <t>0.5762</t>
  </si>
  <si>
    <t>Dropout tests |=&gt; dégradation mais stabilisation d'acc si 90/10</t>
  </si>
  <si>
    <t>5-&gt;29</t>
  </si>
  <si>
    <t>0.5823</t>
  </si>
  <si>
    <t>7-&gt;30</t>
  </si>
  <si>
    <t>0.5335</t>
  </si>
  <si>
    <t>12-&gt;31</t>
  </si>
  <si>
    <t>0.5457</t>
  </si>
  <si>
    <t>13-&gt;32</t>
  </si>
  <si>
    <t>0.5427</t>
  </si>
  <si>
    <t>15-&gt;33</t>
  </si>
  <si>
    <t>0.5274</t>
  </si>
  <si>
    <t>Larger models |=&gt; slightly slower but significantly better performance overall</t>
  </si>
  <si>
    <t>15-&gt;34</t>
  </si>
  <si>
    <t>EfficientNet_V2_ft_m</t>
  </si>
  <si>
    <t>15-&gt;35</t>
  </si>
  <si>
    <t>EfficientNet_V2_ft_l</t>
  </si>
  <si>
    <t>15-&gt;36</t>
  </si>
  <si>
    <t>EfficientNet_V2_l</t>
  </si>
  <si>
    <t>Batch size |=&gt; même accu et meilleur loss</t>
  </si>
  <si>
    <t>15-&gt;37</t>
  </si>
  <si>
    <t>Data_aug large model |=&gt; même accu et meilleur loss</t>
  </si>
  <si>
    <t>15-&gt;38</t>
  </si>
  <si>
    <t>25 + early stopping</t>
  </si>
  <si>
    <t xml:space="preserve">Fine-tuned |=&gt; </t>
  </si>
  <si>
    <t>15-&gt;39</t>
  </si>
  <si>
    <t>x</t>
  </si>
  <si>
    <t>Change seed and pray</t>
  </si>
  <si>
    <t>15-&gt;40</t>
  </si>
  <si>
    <t>0;6524</t>
  </si>
  <si>
    <t>15-&gt;41</t>
  </si>
  <si>
    <t>0.5549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</si>
</sst>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m.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sz val="9.0"/>
      <color rgb="FF1F1F1F"/>
      <name val="&quot;Google Sans&quot;"/>
    </font>
    <font>
      <b/>
      <sz val="12.0"/>
      <color theme="1"/>
      <name val="Arial"/>
      <scheme val="minor"/>
    </font>
    <font>
      <sz val="11.0"/>
      <color rgb="FF1F1F1F"/>
      <name val="&quot;Google Sans&quot;"/>
    </font>
    <font>
      <sz val="11.0"/>
      <color rgb="FF212121"/>
      <name val="Monospace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7" fillId="0" fontId="1" numFmtId="1" xfId="0" applyAlignment="1" applyBorder="1" applyFont="1" applyNumberFormat="1">
      <alignment horizontal="center" readingOrder="0" vertical="center"/>
    </xf>
    <xf borderId="2" fillId="3" fontId="4" numFmtId="0" xfId="0" applyAlignment="1" applyBorder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2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0" fillId="0" fontId="1" numFmtId="9" xfId="0" applyAlignment="1" applyFont="1" applyNumberForma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0" fillId="7" fontId="1" numFmtId="0" xfId="0" applyAlignment="1" applyFill="1" applyFon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0" fillId="5" fontId="5" numFmtId="0" xfId="0" applyAlignment="1" applyFont="1">
      <alignment horizontal="center" readingOrder="0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0" fillId="8" fontId="1" numFmtId="166" xfId="0" applyAlignment="1" applyFont="1" applyNumberFormat="1">
      <alignment horizontal="center" readingOrder="0" vertical="center"/>
    </xf>
    <xf borderId="0" fillId="8" fontId="6" numFmtId="166" xfId="0" applyAlignment="1" applyFont="1" applyNumberForma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8.25"/>
    <col customWidth="1" min="3" max="4" width="6.88"/>
    <col customWidth="1" min="5" max="5" width="7.63"/>
    <col customWidth="1" min="6" max="6" width="10.5"/>
    <col customWidth="1" min="7" max="7" width="32.5"/>
    <col customWidth="1" min="8" max="8" width="18.0"/>
    <col customWidth="1" min="9" max="9" width="10.0"/>
    <col customWidth="1" min="10" max="10" width="8.75"/>
    <col customWidth="1" min="11" max="11" width="10.13"/>
    <col customWidth="1" min="12" max="12" width="10.63"/>
    <col customWidth="1" min="13" max="13" width="19.0"/>
    <col customWidth="1" min="14" max="14" width="12.75"/>
    <col customWidth="1" min="15" max="15" width="17.0"/>
    <col customWidth="1" min="18" max="18" width="16.63"/>
    <col customWidth="1" min="19" max="19" width="23.75"/>
  </cols>
  <sheetData>
    <row r="1">
      <c r="A1" s="1" t="s">
        <v>0</v>
      </c>
      <c r="B1" s="2" t="s">
        <v>1</v>
      </c>
      <c r="C1" s="3"/>
      <c r="D1" s="3"/>
      <c r="E1" s="3"/>
      <c r="F1" s="4"/>
      <c r="G1" s="1" t="s">
        <v>2</v>
      </c>
      <c r="H1" s="1" t="s">
        <v>3</v>
      </c>
      <c r="I1" s="5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6" t="s">
        <v>11</v>
      </c>
      <c r="Q1" s="7"/>
      <c r="R1" s="8"/>
      <c r="S1" s="9" t="s">
        <v>12</v>
      </c>
      <c r="T1" s="9" t="s">
        <v>13</v>
      </c>
      <c r="U1" s="8"/>
      <c r="V1" s="8"/>
      <c r="W1" s="8"/>
      <c r="X1" s="8"/>
      <c r="Y1" s="8"/>
      <c r="Z1" s="8"/>
    </row>
    <row r="2">
      <c r="A2" s="10"/>
      <c r="B2" s="2" t="s">
        <v>14</v>
      </c>
      <c r="C2" s="4"/>
      <c r="D2" s="2" t="s">
        <v>15</v>
      </c>
      <c r="E2" s="4"/>
      <c r="F2" s="9" t="s">
        <v>16</v>
      </c>
      <c r="G2" s="10"/>
      <c r="H2" s="10"/>
      <c r="I2" s="10"/>
      <c r="J2" s="10"/>
      <c r="K2" s="10"/>
      <c r="L2" s="10"/>
      <c r="M2" s="10"/>
      <c r="N2" s="10"/>
      <c r="O2" s="10"/>
      <c r="P2" s="11"/>
      <c r="Q2" s="12"/>
      <c r="R2" s="8"/>
      <c r="S2" s="9" t="s">
        <v>17</v>
      </c>
      <c r="T2" s="9">
        <v>1643.0</v>
      </c>
      <c r="U2" s="8"/>
      <c r="V2" s="8"/>
      <c r="W2" s="8"/>
      <c r="X2" s="8"/>
      <c r="Y2" s="8"/>
      <c r="Z2" s="8"/>
    </row>
    <row r="3">
      <c r="A3" s="13"/>
      <c r="B3" s="9" t="s">
        <v>18</v>
      </c>
      <c r="C3" s="9" t="s">
        <v>19</v>
      </c>
      <c r="D3" s="9" t="s">
        <v>18</v>
      </c>
      <c r="E3" s="9" t="s">
        <v>19</v>
      </c>
      <c r="F3" s="9" t="s">
        <v>17</v>
      </c>
      <c r="G3" s="13"/>
      <c r="H3" s="13"/>
      <c r="I3" s="13"/>
      <c r="J3" s="13"/>
      <c r="K3" s="13"/>
      <c r="L3" s="13"/>
      <c r="M3" s="13"/>
      <c r="N3" s="13"/>
      <c r="O3" s="13"/>
      <c r="P3" s="9" t="s">
        <v>20</v>
      </c>
      <c r="Q3" s="9" t="s">
        <v>21</v>
      </c>
      <c r="R3" s="8"/>
      <c r="S3" s="9" t="s">
        <v>22</v>
      </c>
      <c r="T3" s="14">
        <v>1397.0</v>
      </c>
      <c r="U3" s="8"/>
      <c r="V3" s="8"/>
      <c r="W3" s="8"/>
      <c r="X3" s="8"/>
      <c r="Y3" s="8"/>
      <c r="Z3" s="8"/>
    </row>
    <row r="4">
      <c r="A4" s="15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8"/>
      <c r="S4" s="9" t="s">
        <v>19</v>
      </c>
      <c r="T4" s="9">
        <v>2936.0</v>
      </c>
      <c r="U4" s="8"/>
      <c r="V4" s="8"/>
      <c r="W4" s="8"/>
      <c r="X4" s="8"/>
      <c r="Y4" s="8"/>
      <c r="Z4" s="8"/>
    </row>
    <row r="5">
      <c r="A5" s="16" t="s">
        <v>24</v>
      </c>
      <c r="B5" s="17">
        <f>T3/(0.96*T4)</f>
        <v>0.4956431653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8"/>
      <c r="P5" s="18"/>
      <c r="Q5" s="8"/>
      <c r="R5" s="8"/>
      <c r="S5" s="9" t="s">
        <v>25</v>
      </c>
      <c r="T5" s="19">
        <f>T4+T4</f>
        <v>5872</v>
      </c>
      <c r="U5" s="8"/>
      <c r="V5" s="8"/>
      <c r="W5" s="8"/>
      <c r="X5" s="8"/>
      <c r="Y5" s="8"/>
      <c r="Z5" s="8"/>
    </row>
    <row r="6">
      <c r="A6" s="18">
        <v>1.0</v>
      </c>
      <c r="B6" s="20">
        <v>0.9</v>
      </c>
      <c r="D6" s="20">
        <v>0.1</v>
      </c>
      <c r="F6" s="20">
        <v>0.2</v>
      </c>
      <c r="G6" s="21" t="s">
        <v>26</v>
      </c>
      <c r="H6" s="18" t="s">
        <v>27</v>
      </c>
      <c r="I6" s="18" t="s">
        <v>28</v>
      </c>
      <c r="J6" s="18" t="s">
        <v>28</v>
      </c>
      <c r="K6" s="18" t="s">
        <v>28</v>
      </c>
      <c r="L6" s="18" t="s">
        <v>29</v>
      </c>
      <c r="M6" s="18" t="s">
        <v>30</v>
      </c>
      <c r="N6" s="18">
        <v>32.0</v>
      </c>
      <c r="O6" s="18">
        <v>123.0</v>
      </c>
      <c r="P6" s="22">
        <v>1.3407</v>
      </c>
      <c r="Q6" s="22">
        <v>0.5518</v>
      </c>
      <c r="R6" s="8"/>
      <c r="S6" s="8"/>
      <c r="T6" s="8"/>
      <c r="U6" s="8"/>
      <c r="V6" s="18"/>
      <c r="W6" s="18"/>
      <c r="X6" s="8"/>
      <c r="Y6" s="8"/>
      <c r="Z6" s="8"/>
    </row>
    <row r="7">
      <c r="A7" s="18">
        <v>2.0</v>
      </c>
      <c r="B7" s="20">
        <v>0.8</v>
      </c>
      <c r="D7" s="20">
        <v>0.2</v>
      </c>
      <c r="F7" s="20">
        <v>0.2</v>
      </c>
      <c r="G7" s="21" t="s">
        <v>31</v>
      </c>
      <c r="H7" s="18" t="s">
        <v>27</v>
      </c>
      <c r="I7" s="18" t="s">
        <v>28</v>
      </c>
      <c r="J7" s="18" t="s">
        <v>28</v>
      </c>
      <c r="K7" s="18" t="s">
        <v>28</v>
      </c>
      <c r="L7" s="18" t="s">
        <v>29</v>
      </c>
      <c r="M7" s="18" t="s">
        <v>30</v>
      </c>
      <c r="N7" s="18">
        <v>32.0</v>
      </c>
      <c r="O7" s="18">
        <v>123.0</v>
      </c>
      <c r="P7" s="22">
        <v>1.3725</v>
      </c>
      <c r="Q7" s="22">
        <v>0.5488</v>
      </c>
      <c r="R7" s="8"/>
      <c r="S7" s="8"/>
      <c r="T7" s="8"/>
      <c r="U7" s="8"/>
      <c r="V7" s="8"/>
      <c r="W7" s="8"/>
      <c r="X7" s="8"/>
      <c r="Y7" s="8"/>
      <c r="Z7" s="8"/>
    </row>
    <row r="8">
      <c r="A8" s="18">
        <v>3.0</v>
      </c>
      <c r="B8" s="20">
        <v>0.7</v>
      </c>
      <c r="D8" s="20">
        <v>0.3</v>
      </c>
      <c r="F8" s="20">
        <v>0.2</v>
      </c>
      <c r="G8" s="21" t="s">
        <v>32</v>
      </c>
      <c r="H8" s="18" t="s">
        <v>27</v>
      </c>
      <c r="I8" s="18" t="s">
        <v>28</v>
      </c>
      <c r="J8" s="18" t="s">
        <v>28</v>
      </c>
      <c r="K8" s="18" t="s">
        <v>28</v>
      </c>
      <c r="L8" s="18" t="s">
        <v>29</v>
      </c>
      <c r="M8" s="18" t="s">
        <v>30</v>
      </c>
      <c r="N8" s="18">
        <v>32.0</v>
      </c>
      <c r="O8" s="18">
        <v>123.0</v>
      </c>
      <c r="P8" s="22">
        <v>1.4155</v>
      </c>
      <c r="Q8" s="22">
        <v>0.5488</v>
      </c>
      <c r="R8" s="8"/>
      <c r="S8" s="8"/>
      <c r="T8" s="8"/>
      <c r="U8" s="8"/>
      <c r="V8" s="8"/>
      <c r="W8" s="8"/>
      <c r="X8" s="8"/>
      <c r="Y8" s="8"/>
      <c r="Z8" s="8"/>
    </row>
    <row r="9">
      <c r="A9" s="18">
        <v>4.0</v>
      </c>
      <c r="B9" s="20">
        <v>0.6</v>
      </c>
      <c r="D9" s="20">
        <v>0.4</v>
      </c>
      <c r="F9" s="20">
        <v>0.2</v>
      </c>
      <c r="G9" s="21" t="s">
        <v>33</v>
      </c>
      <c r="H9" s="18" t="s">
        <v>27</v>
      </c>
      <c r="I9" s="18" t="s">
        <v>28</v>
      </c>
      <c r="J9" s="18" t="s">
        <v>28</v>
      </c>
      <c r="K9" s="18" t="s">
        <v>28</v>
      </c>
      <c r="L9" s="18" t="s">
        <v>29</v>
      </c>
      <c r="M9" s="18" t="s">
        <v>30</v>
      </c>
      <c r="N9" s="18">
        <v>32.0</v>
      </c>
      <c r="O9" s="18">
        <v>123.0</v>
      </c>
      <c r="P9" s="22">
        <v>1.4318</v>
      </c>
      <c r="Q9" s="22">
        <v>0.5427</v>
      </c>
      <c r="R9" s="8"/>
      <c r="S9" s="8"/>
      <c r="T9" s="8"/>
      <c r="U9" s="8"/>
      <c r="V9" s="8"/>
      <c r="W9" s="8"/>
      <c r="X9" s="8"/>
      <c r="Y9" s="8"/>
      <c r="Z9" s="8"/>
    </row>
    <row r="10">
      <c r="A10" s="16" t="s">
        <v>24</v>
      </c>
      <c r="B10" s="17">
        <f>T3/(0.475*T4)</f>
        <v>1.001720924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3">
        <f t="shared" ref="P10:Q10" si="1">AVERAGE(P6:P9)</f>
        <v>1.390125</v>
      </c>
      <c r="Q10" s="23">
        <f t="shared" si="1"/>
        <v>0.548025</v>
      </c>
      <c r="R10" s="18" t="s">
        <v>34</v>
      </c>
      <c r="S10" s="8"/>
      <c r="T10" s="8"/>
      <c r="U10" s="8"/>
      <c r="V10" s="8"/>
      <c r="W10" s="8"/>
      <c r="X10" s="8"/>
      <c r="Y10" s="8"/>
      <c r="Z10" s="8"/>
    </row>
    <row r="11">
      <c r="A11" s="18">
        <v>5.0</v>
      </c>
      <c r="B11" s="20">
        <v>0.9</v>
      </c>
      <c r="D11" s="20">
        <v>0.1</v>
      </c>
      <c r="F11" s="20">
        <v>0.2</v>
      </c>
      <c r="G11" s="21" t="s">
        <v>35</v>
      </c>
      <c r="H11" s="18" t="s">
        <v>27</v>
      </c>
      <c r="I11" s="18" t="s">
        <v>28</v>
      </c>
      <c r="J11" s="18" t="s">
        <v>28</v>
      </c>
      <c r="K11" s="18" t="s">
        <v>28</v>
      </c>
      <c r="L11" s="18" t="s">
        <v>29</v>
      </c>
      <c r="M11" s="18" t="s">
        <v>30</v>
      </c>
      <c r="N11" s="18">
        <v>32.0</v>
      </c>
      <c r="O11" s="18">
        <v>123.0</v>
      </c>
      <c r="P11" s="16">
        <v>1.3411</v>
      </c>
      <c r="Q11" s="16">
        <v>0.5854</v>
      </c>
      <c r="R11" s="8"/>
      <c r="S11" s="8"/>
      <c r="T11" s="8"/>
      <c r="U11" s="8"/>
      <c r="V11" s="8"/>
      <c r="W11" s="8"/>
      <c r="X11" s="8"/>
      <c r="Y11" s="8"/>
      <c r="Z11" s="8"/>
    </row>
    <row r="12">
      <c r="A12" s="18">
        <v>6.0</v>
      </c>
      <c r="B12" s="20">
        <v>0.8</v>
      </c>
      <c r="D12" s="20">
        <v>0.2</v>
      </c>
      <c r="F12" s="20">
        <v>0.2</v>
      </c>
      <c r="G12" s="21" t="s">
        <v>36</v>
      </c>
      <c r="H12" s="18" t="s">
        <v>27</v>
      </c>
      <c r="I12" s="18" t="s">
        <v>28</v>
      </c>
      <c r="J12" s="18" t="s">
        <v>28</v>
      </c>
      <c r="K12" s="18" t="s">
        <v>28</v>
      </c>
      <c r="L12" s="18" t="s">
        <v>29</v>
      </c>
      <c r="M12" s="18" t="s">
        <v>30</v>
      </c>
      <c r="N12" s="18">
        <v>32.0</v>
      </c>
      <c r="O12" s="18">
        <v>123.0</v>
      </c>
      <c r="P12" s="22">
        <v>1.3904</v>
      </c>
      <c r="Q12" s="22">
        <v>0.5518</v>
      </c>
      <c r="R12" s="8"/>
      <c r="S12" s="8"/>
      <c r="T12" s="8"/>
      <c r="U12" s="8"/>
      <c r="V12" s="8"/>
      <c r="W12" s="8"/>
      <c r="X12" s="8"/>
      <c r="Y12" s="8"/>
      <c r="Z12" s="8"/>
    </row>
    <row r="13">
      <c r="A13" s="18">
        <v>7.0</v>
      </c>
      <c r="B13" s="20">
        <v>0.7</v>
      </c>
      <c r="D13" s="20">
        <v>0.3</v>
      </c>
      <c r="F13" s="20">
        <v>0.2</v>
      </c>
      <c r="G13" s="21" t="s">
        <v>37</v>
      </c>
      <c r="H13" s="18" t="s">
        <v>27</v>
      </c>
      <c r="I13" s="18" t="s">
        <v>28</v>
      </c>
      <c r="J13" s="18" t="s">
        <v>28</v>
      </c>
      <c r="K13" s="18" t="s">
        <v>28</v>
      </c>
      <c r="L13" s="18" t="s">
        <v>29</v>
      </c>
      <c r="M13" s="18" t="s">
        <v>30</v>
      </c>
      <c r="N13" s="18">
        <v>32.0</v>
      </c>
      <c r="O13" s="18">
        <v>123.0</v>
      </c>
      <c r="P13" s="16">
        <v>1.3972</v>
      </c>
      <c r="Q13" s="16">
        <v>0.5762</v>
      </c>
      <c r="R13" s="8"/>
      <c r="S13" s="8"/>
      <c r="T13" s="8"/>
      <c r="U13" s="8"/>
      <c r="V13" s="8"/>
      <c r="W13" s="8"/>
      <c r="X13" s="8"/>
      <c r="Y13" s="8"/>
      <c r="Z13" s="8"/>
    </row>
    <row r="14">
      <c r="A14" s="18">
        <v>8.0</v>
      </c>
      <c r="B14" s="20">
        <v>0.6</v>
      </c>
      <c r="D14" s="20">
        <v>0.4</v>
      </c>
      <c r="F14" s="20">
        <v>0.2</v>
      </c>
      <c r="G14" s="21" t="s">
        <v>38</v>
      </c>
      <c r="H14" s="18" t="s">
        <v>27</v>
      </c>
      <c r="I14" s="18" t="s">
        <v>28</v>
      </c>
      <c r="J14" s="18" t="s">
        <v>28</v>
      </c>
      <c r="K14" s="18" t="s">
        <v>28</v>
      </c>
      <c r="L14" s="18" t="s">
        <v>29</v>
      </c>
      <c r="M14" s="18" t="s">
        <v>30</v>
      </c>
      <c r="N14" s="18">
        <v>32.0</v>
      </c>
      <c r="O14" s="18">
        <v>123.0</v>
      </c>
      <c r="P14" s="22">
        <v>1.4103</v>
      </c>
      <c r="Q14" s="22">
        <v>0.5549</v>
      </c>
      <c r="R14" s="8"/>
      <c r="S14" s="8"/>
      <c r="T14" s="8"/>
      <c r="U14" s="8"/>
      <c r="V14" s="8"/>
      <c r="W14" s="8"/>
      <c r="X14" s="8"/>
      <c r="Y14" s="8"/>
      <c r="Z14" s="8"/>
    </row>
    <row r="15">
      <c r="A15" s="16" t="s">
        <v>24</v>
      </c>
      <c r="B15" s="17">
        <f>T3/(0.318*T4)</f>
        <v>1.496281254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8"/>
      <c r="O15" s="18"/>
      <c r="P15" s="23">
        <f t="shared" ref="P15:Q15" si="2">AVERAGE(P11:P14)</f>
        <v>1.38475</v>
      </c>
      <c r="Q15" s="23">
        <f t="shared" si="2"/>
        <v>0.567075</v>
      </c>
      <c r="R15" s="18"/>
      <c r="S15" s="8"/>
      <c r="T15" s="8"/>
      <c r="U15" s="8"/>
      <c r="V15" s="8"/>
      <c r="W15" s="8"/>
      <c r="X15" s="8"/>
      <c r="Y15" s="8"/>
      <c r="Z15" s="8"/>
    </row>
    <row r="16">
      <c r="A16" s="18">
        <v>9.0</v>
      </c>
      <c r="B16" s="20">
        <v>0.9</v>
      </c>
      <c r="D16" s="20">
        <v>0.1</v>
      </c>
      <c r="F16" s="20">
        <v>0.2</v>
      </c>
      <c r="G16" s="21" t="s">
        <v>39</v>
      </c>
      <c r="H16" s="18" t="s">
        <v>27</v>
      </c>
      <c r="I16" s="18" t="s">
        <v>28</v>
      </c>
      <c r="J16" s="18" t="s">
        <v>28</v>
      </c>
      <c r="K16" s="18" t="s">
        <v>28</v>
      </c>
      <c r="L16" s="18" t="s">
        <v>29</v>
      </c>
      <c r="M16" s="18" t="s">
        <v>30</v>
      </c>
      <c r="N16" s="18">
        <v>32.0</v>
      </c>
      <c r="O16" s="18">
        <v>123.0</v>
      </c>
      <c r="P16" s="22">
        <v>1.401</v>
      </c>
      <c r="Q16" s="22">
        <v>0.5762</v>
      </c>
      <c r="R16" s="8"/>
      <c r="S16" s="8"/>
      <c r="T16" s="8"/>
      <c r="U16" s="8"/>
      <c r="V16" s="8"/>
      <c r="W16" s="8"/>
      <c r="X16" s="8"/>
      <c r="Y16" s="8"/>
      <c r="Z16" s="8"/>
    </row>
    <row r="17">
      <c r="A17" s="18">
        <v>10.0</v>
      </c>
      <c r="B17" s="20">
        <v>0.8</v>
      </c>
      <c r="D17" s="20">
        <v>0.2</v>
      </c>
      <c r="F17" s="20">
        <v>0.2</v>
      </c>
      <c r="G17" s="21" t="s">
        <v>40</v>
      </c>
      <c r="H17" s="18" t="s">
        <v>27</v>
      </c>
      <c r="I17" s="18" t="s">
        <v>28</v>
      </c>
      <c r="J17" s="18" t="s">
        <v>28</v>
      </c>
      <c r="K17" s="18" t="s">
        <v>28</v>
      </c>
      <c r="L17" s="18" t="s">
        <v>29</v>
      </c>
      <c r="M17" s="18" t="s">
        <v>30</v>
      </c>
      <c r="N17" s="18">
        <v>32.0</v>
      </c>
      <c r="O17" s="18">
        <v>123.0</v>
      </c>
      <c r="P17" s="22">
        <v>1.3924</v>
      </c>
      <c r="Q17" s="22">
        <v>0.5732</v>
      </c>
      <c r="R17" s="8"/>
      <c r="S17" s="8"/>
      <c r="T17" s="8"/>
      <c r="U17" s="8"/>
      <c r="V17" s="8"/>
      <c r="W17" s="8"/>
      <c r="X17" s="8"/>
      <c r="Y17" s="8"/>
      <c r="Z17" s="8"/>
    </row>
    <row r="18">
      <c r="A18" s="18">
        <v>11.0</v>
      </c>
      <c r="B18" s="20">
        <v>0.7</v>
      </c>
      <c r="D18" s="20">
        <v>0.3</v>
      </c>
      <c r="F18" s="20">
        <v>0.2</v>
      </c>
      <c r="G18" s="21" t="s">
        <v>41</v>
      </c>
      <c r="H18" s="18" t="s">
        <v>27</v>
      </c>
      <c r="I18" s="18" t="s">
        <v>28</v>
      </c>
      <c r="J18" s="18" t="s">
        <v>28</v>
      </c>
      <c r="K18" s="18" t="s">
        <v>28</v>
      </c>
      <c r="L18" s="18" t="s">
        <v>29</v>
      </c>
      <c r="M18" s="18" t="s">
        <v>30</v>
      </c>
      <c r="N18" s="18">
        <v>32.0</v>
      </c>
      <c r="O18" s="18">
        <v>123.0</v>
      </c>
      <c r="P18" s="22">
        <v>1.4117</v>
      </c>
      <c r="Q18" s="22">
        <v>0.5488</v>
      </c>
      <c r="R18" s="8"/>
      <c r="S18" s="8"/>
      <c r="T18" s="8"/>
      <c r="U18" s="8"/>
      <c r="V18" s="8"/>
      <c r="W18" s="8"/>
      <c r="X18" s="8"/>
      <c r="Y18" s="8"/>
      <c r="Z18" s="8"/>
    </row>
    <row r="19">
      <c r="A19" s="18">
        <v>12.0</v>
      </c>
      <c r="B19" s="20">
        <v>0.6</v>
      </c>
      <c r="D19" s="20">
        <v>0.4</v>
      </c>
      <c r="F19" s="20">
        <v>0.2</v>
      </c>
      <c r="G19" s="21" t="s">
        <v>42</v>
      </c>
      <c r="H19" s="18" t="s">
        <v>27</v>
      </c>
      <c r="I19" s="18" t="s">
        <v>28</v>
      </c>
      <c r="J19" s="18" t="s">
        <v>28</v>
      </c>
      <c r="K19" s="18" t="s">
        <v>28</v>
      </c>
      <c r="L19" s="18" t="s">
        <v>29</v>
      </c>
      <c r="M19" s="18" t="s">
        <v>30</v>
      </c>
      <c r="N19" s="18">
        <v>32.0</v>
      </c>
      <c r="O19" s="18">
        <v>123.0</v>
      </c>
      <c r="P19" s="16">
        <v>1.3977</v>
      </c>
      <c r="Q19" s="16">
        <v>0.5793</v>
      </c>
      <c r="R19" s="8"/>
      <c r="S19" s="8"/>
      <c r="T19" s="8"/>
      <c r="U19" s="8"/>
      <c r="V19" s="8"/>
      <c r="W19" s="8"/>
      <c r="X19" s="8"/>
      <c r="Y19" s="8"/>
      <c r="Z19" s="8"/>
    </row>
    <row r="20">
      <c r="A20" s="16" t="s">
        <v>24</v>
      </c>
      <c r="B20" s="17">
        <f>T3/(0.238*T4)</f>
        <v>1.999232936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8"/>
      <c r="O20" s="18"/>
      <c r="P20" s="24">
        <f t="shared" ref="P20:Q20" si="3">AVERAGE(P16:P19)</f>
        <v>1.4007</v>
      </c>
      <c r="Q20" s="23">
        <f t="shared" si="3"/>
        <v>0.569375</v>
      </c>
      <c r="R20" s="18"/>
      <c r="S20" s="8"/>
      <c r="T20" s="8"/>
      <c r="U20" s="8"/>
      <c r="V20" s="8"/>
      <c r="W20" s="8"/>
      <c r="X20" s="8"/>
      <c r="Y20" s="8"/>
      <c r="Z20" s="8"/>
    </row>
    <row r="21">
      <c r="A21" s="18">
        <v>13.0</v>
      </c>
      <c r="B21" s="20">
        <v>0.9</v>
      </c>
      <c r="D21" s="20">
        <v>0.1</v>
      </c>
      <c r="F21" s="20">
        <v>0.2</v>
      </c>
      <c r="G21" s="21" t="s">
        <v>43</v>
      </c>
      <c r="H21" s="18" t="s">
        <v>27</v>
      </c>
      <c r="I21" s="18" t="s">
        <v>28</v>
      </c>
      <c r="J21" s="18" t="s">
        <v>28</v>
      </c>
      <c r="K21" s="18" t="s">
        <v>28</v>
      </c>
      <c r="L21" s="18" t="s">
        <v>29</v>
      </c>
      <c r="M21" s="18" t="s">
        <v>30</v>
      </c>
      <c r="N21" s="18">
        <v>32.0</v>
      </c>
      <c r="O21" s="18">
        <v>123.0</v>
      </c>
      <c r="P21" s="16">
        <v>1.4433</v>
      </c>
      <c r="Q21" s="16">
        <v>0.5854</v>
      </c>
      <c r="R21" s="8"/>
      <c r="S21" s="8"/>
      <c r="T21" s="8"/>
      <c r="U21" s="8"/>
      <c r="V21" s="8"/>
      <c r="W21" s="8"/>
      <c r="X21" s="8"/>
      <c r="Y21" s="8"/>
      <c r="Z21" s="8"/>
    </row>
    <row r="22">
      <c r="A22" s="18">
        <v>14.0</v>
      </c>
      <c r="B22" s="20">
        <v>0.8</v>
      </c>
      <c r="D22" s="20">
        <v>0.2</v>
      </c>
      <c r="F22" s="20">
        <v>0.2</v>
      </c>
      <c r="G22" s="21" t="s">
        <v>44</v>
      </c>
      <c r="H22" s="18" t="s">
        <v>27</v>
      </c>
      <c r="I22" s="18" t="s">
        <v>28</v>
      </c>
      <c r="J22" s="18" t="s">
        <v>28</v>
      </c>
      <c r="K22" s="18" t="s">
        <v>28</v>
      </c>
      <c r="L22" s="18" t="s">
        <v>29</v>
      </c>
      <c r="M22" s="18" t="s">
        <v>30</v>
      </c>
      <c r="N22" s="18">
        <v>32.0</v>
      </c>
      <c r="O22" s="18">
        <v>123.0</v>
      </c>
      <c r="P22" s="22">
        <v>1.3845</v>
      </c>
      <c r="Q22" s="22">
        <v>0.5701</v>
      </c>
      <c r="R22" s="8"/>
      <c r="S22" s="8"/>
      <c r="T22" s="8"/>
      <c r="U22" s="8"/>
      <c r="V22" s="8"/>
      <c r="W22" s="8"/>
      <c r="X22" s="8"/>
      <c r="Y22" s="8"/>
      <c r="Z22" s="8"/>
    </row>
    <row r="23">
      <c r="A23" s="18">
        <v>15.0</v>
      </c>
      <c r="B23" s="20">
        <v>0.7</v>
      </c>
      <c r="D23" s="20">
        <v>0.3</v>
      </c>
      <c r="F23" s="20">
        <v>0.2</v>
      </c>
      <c r="G23" s="21" t="s">
        <v>45</v>
      </c>
      <c r="H23" s="18" t="s">
        <v>27</v>
      </c>
      <c r="I23" s="18" t="s">
        <v>28</v>
      </c>
      <c r="J23" s="18" t="s">
        <v>28</v>
      </c>
      <c r="K23" s="18" t="s">
        <v>28</v>
      </c>
      <c r="L23" s="18" t="s">
        <v>29</v>
      </c>
      <c r="M23" s="18" t="s">
        <v>30</v>
      </c>
      <c r="N23" s="18">
        <v>32.0</v>
      </c>
      <c r="O23" s="18">
        <v>123.0</v>
      </c>
      <c r="P23" s="25">
        <v>1.3794</v>
      </c>
      <c r="Q23" s="25">
        <v>0.5884</v>
      </c>
      <c r="R23" s="18"/>
      <c r="S23" s="8"/>
      <c r="T23" s="8"/>
      <c r="U23" s="8"/>
      <c r="V23" s="8"/>
      <c r="W23" s="8"/>
      <c r="X23" s="8"/>
      <c r="Y23" s="8"/>
      <c r="Z23" s="8"/>
    </row>
    <row r="24">
      <c r="A24" s="18">
        <v>16.0</v>
      </c>
      <c r="B24" s="20">
        <v>0.6</v>
      </c>
      <c r="D24" s="20">
        <v>0.4</v>
      </c>
      <c r="F24" s="20">
        <v>0.2</v>
      </c>
      <c r="G24" s="21" t="s">
        <v>46</v>
      </c>
      <c r="H24" s="18" t="s">
        <v>27</v>
      </c>
      <c r="I24" s="18" t="s">
        <v>28</v>
      </c>
      <c r="J24" s="18" t="s">
        <v>28</v>
      </c>
      <c r="K24" s="18" t="s">
        <v>28</v>
      </c>
      <c r="L24" s="18" t="s">
        <v>29</v>
      </c>
      <c r="M24" s="18" t="s">
        <v>30</v>
      </c>
      <c r="N24" s="18">
        <v>32.0</v>
      </c>
      <c r="O24" s="18">
        <v>123.0</v>
      </c>
      <c r="P24" s="22">
        <v>1.4011</v>
      </c>
      <c r="Q24" s="22">
        <v>0.5518</v>
      </c>
      <c r="R24" s="8"/>
      <c r="S24" s="8"/>
      <c r="T24" s="8"/>
      <c r="U24" s="8"/>
      <c r="V24" s="8"/>
      <c r="W24" s="8"/>
      <c r="X24" s="8"/>
      <c r="Y24" s="8"/>
      <c r="Z24" s="8"/>
    </row>
    <row r="25">
      <c r="A25" s="16" t="s">
        <v>24</v>
      </c>
      <c r="B25" s="17">
        <f>T3/(0.19*T4)</f>
        <v>2.504302309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8"/>
      <c r="P25" s="24">
        <f t="shared" ref="P25:Q25" si="4">AVERAGE(P21:P24)</f>
        <v>1.402075</v>
      </c>
      <c r="Q25" s="23">
        <f t="shared" si="4"/>
        <v>0.573925</v>
      </c>
      <c r="R25" s="18"/>
      <c r="S25" s="8"/>
      <c r="T25" s="8"/>
      <c r="U25" s="8"/>
      <c r="V25" s="8"/>
      <c r="W25" s="8"/>
      <c r="X25" s="8"/>
      <c r="Y25" s="8"/>
      <c r="Z25" s="8"/>
    </row>
    <row r="26">
      <c r="A26" s="18">
        <v>17.0</v>
      </c>
      <c r="B26" s="20">
        <v>0.9</v>
      </c>
      <c r="D26" s="20">
        <v>0.1</v>
      </c>
      <c r="F26" s="20">
        <v>0.2</v>
      </c>
      <c r="G26" s="21" t="s">
        <v>47</v>
      </c>
      <c r="H26" s="18" t="s">
        <v>27</v>
      </c>
      <c r="I26" s="18" t="s">
        <v>28</v>
      </c>
      <c r="J26" s="18" t="s">
        <v>28</v>
      </c>
      <c r="K26" s="18" t="s">
        <v>28</v>
      </c>
      <c r="L26" s="18" t="s">
        <v>29</v>
      </c>
      <c r="M26" s="18" t="s">
        <v>30</v>
      </c>
      <c r="N26" s="18">
        <v>32.0</v>
      </c>
      <c r="O26" s="18">
        <v>123.0</v>
      </c>
      <c r="P26" s="22">
        <v>1.378</v>
      </c>
      <c r="Q26" s="22">
        <v>0.561</v>
      </c>
      <c r="R26" s="8"/>
      <c r="S26" s="8"/>
      <c r="T26" s="8"/>
      <c r="U26" s="8"/>
      <c r="V26" s="8"/>
      <c r="W26" s="8"/>
      <c r="X26" s="8"/>
      <c r="Y26" s="8"/>
      <c r="Z26" s="8"/>
    </row>
    <row r="27">
      <c r="A27" s="18">
        <v>18.0</v>
      </c>
      <c r="B27" s="20">
        <v>0.8</v>
      </c>
      <c r="D27" s="20">
        <v>0.2</v>
      </c>
      <c r="F27" s="20">
        <v>0.2</v>
      </c>
      <c r="G27" s="21" t="s">
        <v>48</v>
      </c>
      <c r="H27" s="18" t="s">
        <v>27</v>
      </c>
      <c r="I27" s="18" t="s">
        <v>28</v>
      </c>
      <c r="J27" s="18" t="s">
        <v>28</v>
      </c>
      <c r="K27" s="18" t="s">
        <v>28</v>
      </c>
      <c r="L27" s="18" t="s">
        <v>29</v>
      </c>
      <c r="M27" s="18" t="s">
        <v>30</v>
      </c>
      <c r="N27" s="18">
        <v>32.0</v>
      </c>
      <c r="O27" s="18">
        <v>123.0</v>
      </c>
      <c r="P27" s="22">
        <v>1.3865</v>
      </c>
      <c r="Q27" s="22">
        <v>0.5701</v>
      </c>
      <c r="R27" s="8"/>
      <c r="S27" s="8"/>
      <c r="T27" s="8"/>
      <c r="U27" s="8"/>
      <c r="V27" s="8"/>
      <c r="W27" s="8"/>
      <c r="X27" s="8"/>
      <c r="Y27" s="8"/>
      <c r="Z27" s="8"/>
    </row>
    <row r="28">
      <c r="A28" s="18">
        <v>19.0</v>
      </c>
      <c r="B28" s="20">
        <v>0.7</v>
      </c>
      <c r="D28" s="20">
        <v>0.3</v>
      </c>
      <c r="F28" s="20">
        <v>0.2</v>
      </c>
      <c r="G28" s="21" t="s">
        <v>49</v>
      </c>
      <c r="H28" s="18" t="s">
        <v>27</v>
      </c>
      <c r="I28" s="18" t="s">
        <v>28</v>
      </c>
      <c r="J28" s="18" t="s">
        <v>28</v>
      </c>
      <c r="K28" s="18" t="s">
        <v>28</v>
      </c>
      <c r="L28" s="18" t="s">
        <v>29</v>
      </c>
      <c r="M28" s="18" t="s">
        <v>30</v>
      </c>
      <c r="N28" s="18">
        <v>32.0</v>
      </c>
      <c r="O28" s="18">
        <v>123.0</v>
      </c>
      <c r="P28" s="22">
        <v>1.4199</v>
      </c>
      <c r="Q28" s="22">
        <v>0.561</v>
      </c>
      <c r="R28" s="8"/>
      <c r="S28" s="8"/>
      <c r="T28" s="8"/>
      <c r="U28" s="8"/>
      <c r="V28" s="8"/>
      <c r="W28" s="8"/>
      <c r="X28" s="8"/>
      <c r="Y28" s="8"/>
      <c r="Z28" s="8"/>
    </row>
    <row r="29">
      <c r="A29" s="18">
        <v>20.0</v>
      </c>
      <c r="B29" s="20">
        <v>0.6</v>
      </c>
      <c r="D29" s="20">
        <v>0.4</v>
      </c>
      <c r="F29" s="20">
        <v>0.2</v>
      </c>
      <c r="G29" s="21" t="s">
        <v>50</v>
      </c>
      <c r="H29" s="18" t="s">
        <v>27</v>
      </c>
      <c r="I29" s="18" t="s">
        <v>28</v>
      </c>
      <c r="J29" s="18" t="s">
        <v>28</v>
      </c>
      <c r="K29" s="18" t="s">
        <v>28</v>
      </c>
      <c r="L29" s="18" t="s">
        <v>29</v>
      </c>
      <c r="M29" s="18" t="s">
        <v>30</v>
      </c>
      <c r="N29" s="18">
        <v>32.0</v>
      </c>
      <c r="O29" s="18">
        <v>123.0</v>
      </c>
      <c r="P29" s="22">
        <v>1.39</v>
      </c>
      <c r="Q29" s="22">
        <v>0.5793</v>
      </c>
      <c r="R29" s="8"/>
      <c r="S29" s="8"/>
      <c r="T29" s="8"/>
      <c r="U29" s="8"/>
      <c r="V29" s="8"/>
      <c r="W29" s="8"/>
      <c r="X29" s="8"/>
      <c r="Y29" s="8"/>
      <c r="Z29" s="8"/>
    </row>
    <row r="30">
      <c r="A30" s="16" t="s">
        <v>51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6">
        <f t="shared" ref="P30:Q30" si="5">AVERAGE(P26:P29)</f>
        <v>1.3936</v>
      </c>
      <c r="Q30" s="23">
        <f t="shared" si="5"/>
        <v>0.56785</v>
      </c>
      <c r="R30" s="18"/>
      <c r="S30" s="8"/>
      <c r="T30" s="8"/>
      <c r="U30" s="8"/>
      <c r="V30" s="8"/>
      <c r="W30" s="8"/>
      <c r="X30" s="8"/>
      <c r="Y30" s="8"/>
      <c r="Z30" s="8"/>
    </row>
    <row r="31">
      <c r="A31" s="18">
        <v>21.0</v>
      </c>
      <c r="B31" s="20">
        <v>0.7</v>
      </c>
      <c r="D31" s="20">
        <v>0.1</v>
      </c>
      <c r="F31" s="20">
        <v>0.2</v>
      </c>
      <c r="G31" s="27" t="s">
        <v>51</v>
      </c>
      <c r="H31" s="18" t="s">
        <v>27</v>
      </c>
      <c r="I31" s="18" t="s">
        <v>28</v>
      </c>
      <c r="J31" s="18" t="s">
        <v>28</v>
      </c>
      <c r="K31" s="18" t="s">
        <v>28</v>
      </c>
      <c r="L31" s="18" t="s">
        <v>29</v>
      </c>
      <c r="M31" s="18" t="s">
        <v>30</v>
      </c>
      <c r="N31" s="18">
        <v>32.0</v>
      </c>
      <c r="O31" s="18">
        <v>123.0</v>
      </c>
      <c r="P31" s="22">
        <v>1.3772</v>
      </c>
      <c r="Q31" s="22">
        <v>0.5545</v>
      </c>
      <c r="R31" s="8"/>
      <c r="S31" s="8"/>
      <c r="T31" s="8"/>
      <c r="U31" s="8"/>
      <c r="V31" s="8"/>
      <c r="W31" s="8"/>
      <c r="X31" s="8"/>
      <c r="Y31" s="8"/>
      <c r="Z31" s="8"/>
    </row>
    <row r="32">
      <c r="A32" s="18">
        <v>22.0</v>
      </c>
      <c r="B32" s="20">
        <v>0.7</v>
      </c>
      <c r="D32" s="20">
        <v>0.15</v>
      </c>
      <c r="F32" s="20">
        <v>0.15</v>
      </c>
      <c r="G32" s="27" t="s">
        <v>51</v>
      </c>
      <c r="H32" s="18" t="s">
        <v>27</v>
      </c>
      <c r="I32" s="18" t="s">
        <v>28</v>
      </c>
      <c r="J32" s="18" t="s">
        <v>28</v>
      </c>
      <c r="K32" s="18" t="s">
        <v>28</v>
      </c>
      <c r="L32" s="18" t="s">
        <v>29</v>
      </c>
      <c r="M32" s="18" t="s">
        <v>30</v>
      </c>
      <c r="N32" s="18">
        <v>32.0</v>
      </c>
      <c r="O32" s="18">
        <v>123.0</v>
      </c>
      <c r="P32" s="22">
        <v>1.3789</v>
      </c>
      <c r="Q32" s="22">
        <v>0.5569</v>
      </c>
      <c r="R32" s="8"/>
      <c r="S32" s="8"/>
      <c r="T32" s="8"/>
      <c r="U32" s="8"/>
      <c r="V32" s="8"/>
      <c r="W32" s="8"/>
      <c r="X32" s="8"/>
      <c r="Y32" s="8"/>
      <c r="Z32" s="8"/>
    </row>
    <row r="33">
      <c r="A33" s="18">
        <v>23.0</v>
      </c>
      <c r="B33" s="20">
        <v>0.6</v>
      </c>
      <c r="D33" s="20">
        <v>0.2</v>
      </c>
      <c r="F33" s="20">
        <v>0.2</v>
      </c>
      <c r="G33" s="27" t="s">
        <v>51</v>
      </c>
      <c r="H33" s="18" t="s">
        <v>27</v>
      </c>
      <c r="I33" s="18" t="s">
        <v>28</v>
      </c>
      <c r="J33" s="18" t="s">
        <v>28</v>
      </c>
      <c r="K33" s="18" t="s">
        <v>28</v>
      </c>
      <c r="L33" s="18" t="s">
        <v>29</v>
      </c>
      <c r="M33" s="18" t="s">
        <v>30</v>
      </c>
      <c r="N33" s="18">
        <v>32.0</v>
      </c>
      <c r="O33" s="18">
        <v>123.0</v>
      </c>
      <c r="P33" s="22">
        <v>1.4012</v>
      </c>
      <c r="Q33" s="22">
        <v>0.5562</v>
      </c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23">
        <f t="shared" ref="P34:Q34" si="6">AVERAGE(P31:P33)</f>
        <v>1.385766667</v>
      </c>
      <c r="Q34" s="23">
        <f t="shared" si="6"/>
        <v>0.5558666667</v>
      </c>
      <c r="R34" s="18"/>
      <c r="S34" s="8"/>
      <c r="T34" s="8"/>
      <c r="U34" s="8"/>
      <c r="V34" s="18"/>
      <c r="W34" s="18"/>
      <c r="X34" s="18"/>
      <c r="Y34" s="8"/>
      <c r="Z34" s="8"/>
    </row>
    <row r="35">
      <c r="A35" s="15" t="s">
        <v>52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8"/>
      <c r="S35" s="8"/>
      <c r="T35" s="8"/>
      <c r="U35" s="8"/>
      <c r="V35" s="8"/>
      <c r="W35" s="8"/>
      <c r="X35" s="8"/>
      <c r="Y35" s="8"/>
      <c r="Z35" s="8"/>
    </row>
    <row r="36">
      <c r="A36" s="18" t="s">
        <v>53</v>
      </c>
      <c r="B36" s="20">
        <v>0.9</v>
      </c>
      <c r="D36" s="20">
        <v>0.1</v>
      </c>
      <c r="F36" s="20">
        <v>0.2</v>
      </c>
      <c r="G36" s="18" t="s">
        <v>35</v>
      </c>
      <c r="H36" s="18" t="s">
        <v>27</v>
      </c>
      <c r="I36" s="21" t="s">
        <v>54</v>
      </c>
      <c r="J36" s="18" t="s">
        <v>28</v>
      </c>
      <c r="K36" s="18" t="s">
        <v>28</v>
      </c>
      <c r="L36" s="18" t="s">
        <v>29</v>
      </c>
      <c r="M36" s="18" t="s">
        <v>30</v>
      </c>
      <c r="N36" s="18">
        <v>32.0</v>
      </c>
      <c r="O36" s="18">
        <v>123.0</v>
      </c>
      <c r="P36" s="28">
        <v>1.3642</v>
      </c>
      <c r="Q36" s="28">
        <v>0.5793</v>
      </c>
      <c r="R36" s="8"/>
      <c r="S36" s="8"/>
      <c r="T36" s="8"/>
      <c r="U36" s="8"/>
      <c r="V36" s="8"/>
      <c r="W36" s="8"/>
      <c r="X36" s="8"/>
      <c r="Y36" s="8"/>
      <c r="Z36" s="8"/>
    </row>
    <row r="37">
      <c r="A37" s="18" t="s">
        <v>55</v>
      </c>
      <c r="B37" s="20">
        <v>0.7</v>
      </c>
      <c r="D37" s="20">
        <v>0.3</v>
      </c>
      <c r="F37" s="20">
        <v>0.2</v>
      </c>
      <c r="G37" s="18" t="s">
        <v>37</v>
      </c>
      <c r="H37" s="18" t="s">
        <v>27</v>
      </c>
      <c r="I37" s="21" t="s">
        <v>54</v>
      </c>
      <c r="J37" s="18" t="s">
        <v>28</v>
      </c>
      <c r="K37" s="18" t="s">
        <v>28</v>
      </c>
      <c r="L37" s="18" t="s">
        <v>29</v>
      </c>
      <c r="M37" s="18" t="s">
        <v>30</v>
      </c>
      <c r="N37" s="18">
        <v>32.0</v>
      </c>
      <c r="O37" s="18">
        <v>123.0</v>
      </c>
      <c r="P37" s="28">
        <v>1.3694</v>
      </c>
      <c r="Q37" s="28">
        <v>0.5701</v>
      </c>
      <c r="R37" s="8"/>
      <c r="S37" s="8"/>
      <c r="T37" s="8"/>
      <c r="U37" s="8"/>
      <c r="V37" s="8"/>
      <c r="W37" s="8"/>
      <c r="X37" s="8"/>
      <c r="Y37" s="8"/>
      <c r="Z37" s="8"/>
    </row>
    <row r="38">
      <c r="A38" s="18" t="s">
        <v>56</v>
      </c>
      <c r="B38" s="20">
        <v>0.6</v>
      </c>
      <c r="D38" s="20">
        <v>0.4</v>
      </c>
      <c r="F38" s="20">
        <v>0.2</v>
      </c>
      <c r="G38" s="18" t="s">
        <v>42</v>
      </c>
      <c r="H38" s="18" t="s">
        <v>27</v>
      </c>
      <c r="I38" s="21" t="s">
        <v>54</v>
      </c>
      <c r="J38" s="18" t="s">
        <v>28</v>
      </c>
      <c r="K38" s="18" t="s">
        <v>28</v>
      </c>
      <c r="L38" s="18" t="s">
        <v>29</v>
      </c>
      <c r="M38" s="18" t="s">
        <v>30</v>
      </c>
      <c r="N38" s="18">
        <v>32.0</v>
      </c>
      <c r="O38" s="18">
        <v>123.0</v>
      </c>
      <c r="P38" s="28">
        <v>1.4075</v>
      </c>
      <c r="Q38" s="29">
        <v>0.5854</v>
      </c>
      <c r="R38" s="8"/>
      <c r="S38" s="8"/>
      <c r="T38" s="8"/>
      <c r="U38" s="8"/>
      <c r="V38" s="8"/>
      <c r="W38" s="8"/>
      <c r="X38" s="8"/>
      <c r="Y38" s="8"/>
      <c r="Z38" s="8"/>
    </row>
    <row r="39">
      <c r="A39" s="18" t="s">
        <v>57</v>
      </c>
      <c r="B39" s="20">
        <v>0.9</v>
      </c>
      <c r="D39" s="20">
        <v>0.1</v>
      </c>
      <c r="F39" s="20">
        <v>0.2</v>
      </c>
      <c r="G39" s="18" t="s">
        <v>43</v>
      </c>
      <c r="H39" s="18" t="s">
        <v>27</v>
      </c>
      <c r="I39" s="21" t="s">
        <v>54</v>
      </c>
      <c r="J39" s="18" t="s">
        <v>28</v>
      </c>
      <c r="K39" s="18" t="s">
        <v>28</v>
      </c>
      <c r="L39" s="18" t="s">
        <v>29</v>
      </c>
      <c r="M39" s="18" t="s">
        <v>30</v>
      </c>
      <c r="N39" s="18">
        <v>32.0</v>
      </c>
      <c r="O39" s="18">
        <v>123.0</v>
      </c>
      <c r="P39" s="29">
        <v>1.3441</v>
      </c>
      <c r="Q39" s="28">
        <v>0.5823</v>
      </c>
      <c r="R39" s="8"/>
      <c r="S39" s="8"/>
      <c r="T39" s="8"/>
      <c r="U39" s="8"/>
      <c r="V39" s="8"/>
      <c r="W39" s="8"/>
      <c r="X39" s="8"/>
      <c r="Y39" s="8"/>
      <c r="Z39" s="8"/>
    </row>
    <row r="40">
      <c r="A40" s="18" t="s">
        <v>58</v>
      </c>
      <c r="B40" s="20">
        <v>0.7</v>
      </c>
      <c r="D40" s="20">
        <v>0.3</v>
      </c>
      <c r="F40" s="20">
        <v>0.2</v>
      </c>
      <c r="G40" s="18" t="s">
        <v>45</v>
      </c>
      <c r="H40" s="18" t="s">
        <v>27</v>
      </c>
      <c r="I40" s="21" t="s">
        <v>54</v>
      </c>
      <c r="J40" s="18" t="s">
        <v>28</v>
      </c>
      <c r="K40" s="18" t="s">
        <v>28</v>
      </c>
      <c r="L40" s="18" t="s">
        <v>29</v>
      </c>
      <c r="M40" s="18" t="s">
        <v>30</v>
      </c>
      <c r="N40" s="18">
        <v>32.0</v>
      </c>
      <c r="O40" s="18">
        <v>123.0</v>
      </c>
      <c r="P40" s="29">
        <v>1.3726</v>
      </c>
      <c r="Q40" s="28" t="s">
        <v>59</v>
      </c>
      <c r="R40" s="8"/>
      <c r="S40" s="8"/>
      <c r="T40" s="8"/>
      <c r="U40" s="8"/>
      <c r="V40" s="8"/>
      <c r="W40" s="8"/>
      <c r="X40" s="8"/>
      <c r="Y40" s="8"/>
      <c r="Z40" s="8"/>
    </row>
    <row r="41">
      <c r="A41" s="15" t="s">
        <v>60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8"/>
      <c r="S41" s="8"/>
      <c r="T41" s="8"/>
      <c r="U41" s="8"/>
      <c r="V41" s="8"/>
      <c r="W41" s="8"/>
      <c r="X41" s="8"/>
      <c r="Y41" s="8"/>
      <c r="Z41" s="8"/>
    </row>
    <row r="42">
      <c r="A42" s="18" t="s">
        <v>61</v>
      </c>
      <c r="B42" s="20">
        <v>0.9</v>
      </c>
      <c r="D42" s="20">
        <v>0.1</v>
      </c>
      <c r="F42" s="20">
        <v>0.2</v>
      </c>
      <c r="G42" s="18" t="s">
        <v>35</v>
      </c>
      <c r="H42" s="18" t="s">
        <v>27</v>
      </c>
      <c r="I42" s="18" t="s">
        <v>28</v>
      </c>
      <c r="J42" s="21" t="s">
        <v>54</v>
      </c>
      <c r="K42" s="18" t="s">
        <v>28</v>
      </c>
      <c r="L42" s="18" t="s">
        <v>29</v>
      </c>
      <c r="M42" s="18" t="s">
        <v>30</v>
      </c>
      <c r="N42" s="18">
        <v>32.0</v>
      </c>
      <c r="O42" s="18">
        <v>123.0</v>
      </c>
      <c r="P42" s="30">
        <v>1099382.0</v>
      </c>
      <c r="Q42" s="28" t="s">
        <v>62</v>
      </c>
      <c r="R42" s="8"/>
      <c r="S42" s="8"/>
      <c r="T42" s="8"/>
      <c r="U42" s="8"/>
      <c r="V42" s="8"/>
      <c r="W42" s="8"/>
      <c r="X42" s="8"/>
      <c r="Y42" s="8"/>
      <c r="Z42" s="8"/>
    </row>
    <row r="43">
      <c r="A43" s="18" t="s">
        <v>63</v>
      </c>
      <c r="B43" s="20">
        <v>0.7</v>
      </c>
      <c r="D43" s="20">
        <v>0.3</v>
      </c>
      <c r="F43" s="20">
        <v>0.2</v>
      </c>
      <c r="G43" s="18" t="s">
        <v>37</v>
      </c>
      <c r="H43" s="18" t="s">
        <v>27</v>
      </c>
      <c r="I43" s="18" t="s">
        <v>28</v>
      </c>
      <c r="J43" s="21" t="s">
        <v>54</v>
      </c>
      <c r="K43" s="18" t="s">
        <v>28</v>
      </c>
      <c r="L43" s="18" t="s">
        <v>29</v>
      </c>
      <c r="M43" s="18" t="s">
        <v>30</v>
      </c>
      <c r="N43" s="18">
        <v>32.0</v>
      </c>
      <c r="O43" s="18">
        <v>123.0</v>
      </c>
      <c r="P43" s="31">
        <v>919683.0</v>
      </c>
      <c r="Q43" s="32" t="s">
        <v>64</v>
      </c>
      <c r="R43" s="8"/>
      <c r="S43" s="8"/>
      <c r="T43" s="8"/>
      <c r="U43" s="8"/>
      <c r="V43" s="8"/>
      <c r="W43" s="8"/>
      <c r="X43" s="8"/>
      <c r="Y43" s="8"/>
      <c r="Z43" s="8"/>
    </row>
    <row r="44">
      <c r="A44" s="18" t="s">
        <v>65</v>
      </c>
      <c r="B44" s="20">
        <v>0.6</v>
      </c>
      <c r="D44" s="20">
        <v>0.4</v>
      </c>
      <c r="F44" s="20">
        <v>0.2</v>
      </c>
      <c r="G44" s="18" t="s">
        <v>42</v>
      </c>
      <c r="H44" s="18" t="s">
        <v>27</v>
      </c>
      <c r="I44" s="18" t="s">
        <v>28</v>
      </c>
      <c r="J44" s="21" t="s">
        <v>54</v>
      </c>
      <c r="K44" s="18" t="s">
        <v>28</v>
      </c>
      <c r="L44" s="18" t="s">
        <v>29</v>
      </c>
      <c r="M44" s="18" t="s">
        <v>30</v>
      </c>
      <c r="N44" s="18">
        <v>32.0</v>
      </c>
      <c r="O44" s="18">
        <v>123.0</v>
      </c>
      <c r="P44" s="30">
        <v>984331.0</v>
      </c>
      <c r="Q44" s="28" t="s">
        <v>66</v>
      </c>
      <c r="R44" s="8"/>
      <c r="S44" s="8"/>
      <c r="T44" s="8"/>
      <c r="U44" s="8"/>
      <c r="V44" s="8"/>
      <c r="W44" s="8"/>
      <c r="X44" s="8"/>
      <c r="Y44" s="8"/>
      <c r="Z44" s="8"/>
    </row>
    <row r="45">
      <c r="A45" s="18" t="s">
        <v>67</v>
      </c>
      <c r="B45" s="20">
        <v>0.9</v>
      </c>
      <c r="D45" s="20">
        <v>0.1</v>
      </c>
      <c r="F45" s="20">
        <v>0.2</v>
      </c>
      <c r="G45" s="18" t="s">
        <v>43</v>
      </c>
      <c r="H45" s="18" t="s">
        <v>27</v>
      </c>
      <c r="I45" s="18" t="s">
        <v>28</v>
      </c>
      <c r="J45" s="21" t="s">
        <v>54</v>
      </c>
      <c r="K45" s="18" t="s">
        <v>28</v>
      </c>
      <c r="L45" s="18" t="s">
        <v>29</v>
      </c>
      <c r="M45" s="18" t="s">
        <v>30</v>
      </c>
      <c r="N45" s="18">
        <v>32.0</v>
      </c>
      <c r="O45" s="18">
        <v>123.0</v>
      </c>
      <c r="P45" s="31">
        <v>1056283.0</v>
      </c>
      <c r="Q45" s="32" t="s">
        <v>68</v>
      </c>
      <c r="R45" s="8"/>
      <c r="S45" s="8"/>
      <c r="T45" s="8"/>
      <c r="U45" s="8"/>
      <c r="V45" s="8"/>
      <c r="W45" s="8"/>
      <c r="X45" s="8"/>
      <c r="Y45" s="8"/>
      <c r="Z45" s="8"/>
    </row>
    <row r="46">
      <c r="A46" s="18" t="s">
        <v>69</v>
      </c>
      <c r="B46" s="20">
        <v>0.7</v>
      </c>
      <c r="D46" s="20">
        <v>0.3</v>
      </c>
      <c r="F46" s="20">
        <v>0.2</v>
      </c>
      <c r="G46" s="18" t="s">
        <v>45</v>
      </c>
      <c r="H46" s="18" t="s">
        <v>27</v>
      </c>
      <c r="I46" s="18" t="s">
        <v>28</v>
      </c>
      <c r="J46" s="21" t="s">
        <v>54</v>
      </c>
      <c r="K46" s="18" t="s">
        <v>28</v>
      </c>
      <c r="L46" s="18" t="s">
        <v>29</v>
      </c>
      <c r="M46" s="18" t="s">
        <v>30</v>
      </c>
      <c r="N46" s="18">
        <v>32.0</v>
      </c>
      <c r="O46" s="18">
        <v>123.0</v>
      </c>
      <c r="P46" s="30">
        <v>948903.0</v>
      </c>
      <c r="Q46" s="28" t="s">
        <v>70</v>
      </c>
      <c r="R46" s="8"/>
      <c r="S46" s="8"/>
      <c r="T46" s="8"/>
      <c r="U46" s="8"/>
      <c r="V46" s="8"/>
      <c r="W46" s="8"/>
      <c r="X46" s="8"/>
      <c r="Y46" s="8"/>
      <c r="Z46" s="8"/>
    </row>
    <row r="47">
      <c r="A47" s="15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18"/>
      <c r="S47" s="8"/>
      <c r="T47" s="8"/>
      <c r="U47" s="8"/>
      <c r="V47" s="8"/>
      <c r="W47" s="8"/>
      <c r="X47" s="8"/>
      <c r="Y47" s="8"/>
      <c r="Z47" s="8"/>
    </row>
    <row r="48">
      <c r="A48" s="18" t="s">
        <v>72</v>
      </c>
      <c r="B48" s="20">
        <v>0.7</v>
      </c>
      <c r="D48" s="20">
        <v>0.3</v>
      </c>
      <c r="F48" s="20">
        <v>0.2</v>
      </c>
      <c r="G48" s="18" t="s">
        <v>45</v>
      </c>
      <c r="H48" s="21" t="s">
        <v>73</v>
      </c>
      <c r="I48" s="18" t="s">
        <v>28</v>
      </c>
      <c r="J48" s="18" t="s">
        <v>28</v>
      </c>
      <c r="K48" s="18" t="s">
        <v>28</v>
      </c>
      <c r="L48" s="18" t="s">
        <v>29</v>
      </c>
      <c r="M48" s="18" t="s">
        <v>30</v>
      </c>
      <c r="N48" s="18">
        <v>32.0</v>
      </c>
      <c r="O48" s="18">
        <v>123.0</v>
      </c>
      <c r="P48" s="18">
        <v>1.1832</v>
      </c>
      <c r="Q48" s="18">
        <v>0.6799</v>
      </c>
      <c r="R48" s="8"/>
      <c r="S48" s="8"/>
      <c r="T48" s="8"/>
      <c r="U48" s="8"/>
      <c r="V48" s="8"/>
      <c r="W48" s="8"/>
      <c r="X48" s="8"/>
      <c r="Y48" s="8"/>
      <c r="Z48" s="8"/>
    </row>
    <row r="49">
      <c r="A49" s="18" t="s">
        <v>74</v>
      </c>
      <c r="B49" s="20">
        <v>0.7</v>
      </c>
      <c r="D49" s="20">
        <v>0.3</v>
      </c>
      <c r="F49" s="20">
        <v>0.2</v>
      </c>
      <c r="G49" s="18" t="s">
        <v>45</v>
      </c>
      <c r="H49" s="21" t="s">
        <v>75</v>
      </c>
      <c r="I49" s="18" t="s">
        <v>28</v>
      </c>
      <c r="J49" s="18" t="s">
        <v>28</v>
      </c>
      <c r="K49" s="18" t="s">
        <v>28</v>
      </c>
      <c r="L49" s="18" t="s">
        <v>29</v>
      </c>
      <c r="M49" s="18" t="s">
        <v>30</v>
      </c>
      <c r="N49" s="18">
        <v>32.0</v>
      </c>
      <c r="O49" s="18">
        <v>123.0</v>
      </c>
      <c r="P49" s="18">
        <v>1.2276</v>
      </c>
      <c r="Q49" s="18">
        <v>0.689</v>
      </c>
      <c r="R49" s="18"/>
      <c r="S49" s="8"/>
      <c r="T49" s="8"/>
      <c r="U49" s="8"/>
      <c r="V49" s="8"/>
      <c r="W49" s="8"/>
      <c r="X49" s="8"/>
      <c r="Y49" s="8"/>
      <c r="Z49" s="8"/>
    </row>
    <row r="50">
      <c r="A50" s="18" t="s">
        <v>76</v>
      </c>
      <c r="B50" s="20">
        <v>0.7</v>
      </c>
      <c r="D50" s="20">
        <v>0.3</v>
      </c>
      <c r="F50" s="20">
        <v>0.2</v>
      </c>
      <c r="G50" s="18" t="s">
        <v>45</v>
      </c>
      <c r="H50" s="21" t="s">
        <v>77</v>
      </c>
      <c r="I50" s="18" t="s">
        <v>28</v>
      </c>
      <c r="J50" s="18" t="s">
        <v>28</v>
      </c>
      <c r="K50" s="18" t="s">
        <v>28</v>
      </c>
      <c r="L50" s="18" t="s">
        <v>29</v>
      </c>
      <c r="M50" s="18" t="s">
        <v>30</v>
      </c>
      <c r="N50" s="18">
        <v>32.0</v>
      </c>
      <c r="O50" s="18">
        <v>123.0</v>
      </c>
      <c r="P50" s="18">
        <v>1.4304</v>
      </c>
      <c r="Q50" s="18">
        <v>0.6037</v>
      </c>
      <c r="R50" s="18"/>
      <c r="S50" s="8"/>
      <c r="T50" s="8"/>
      <c r="U50" s="8"/>
      <c r="V50" s="8"/>
      <c r="W50" s="8"/>
      <c r="X50" s="8"/>
      <c r="Y50" s="8"/>
      <c r="Z50" s="8"/>
    </row>
    <row r="51">
      <c r="A51" s="15" t="s">
        <v>78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18"/>
      <c r="S51" s="8"/>
      <c r="T51" s="8"/>
      <c r="U51" s="8"/>
      <c r="V51" s="8"/>
      <c r="W51" s="8"/>
      <c r="X51" s="8"/>
      <c r="Y51" s="8"/>
      <c r="Z51" s="8"/>
    </row>
    <row r="52">
      <c r="A52" s="18" t="s">
        <v>79</v>
      </c>
      <c r="B52" s="20">
        <v>0.7</v>
      </c>
      <c r="D52" s="20">
        <v>0.3</v>
      </c>
      <c r="F52" s="20">
        <v>0.2</v>
      </c>
      <c r="G52" s="18" t="s">
        <v>45</v>
      </c>
      <c r="H52" s="18" t="s">
        <v>75</v>
      </c>
      <c r="I52" s="18" t="s">
        <v>28</v>
      </c>
      <c r="J52" s="18" t="s">
        <v>28</v>
      </c>
      <c r="K52" s="18" t="s">
        <v>28</v>
      </c>
      <c r="L52" s="18" t="s">
        <v>29</v>
      </c>
      <c r="M52" s="18" t="s">
        <v>30</v>
      </c>
      <c r="N52" s="21">
        <v>64.0</v>
      </c>
      <c r="O52" s="18">
        <v>123.0</v>
      </c>
      <c r="P52" s="29">
        <v>1.1633</v>
      </c>
      <c r="Q52" s="29">
        <v>0.6829</v>
      </c>
      <c r="R52" s="18"/>
      <c r="S52" s="18"/>
      <c r="T52" s="8"/>
      <c r="U52" s="8"/>
      <c r="V52" s="8"/>
      <c r="W52" s="8"/>
      <c r="X52" s="8"/>
      <c r="Y52" s="8"/>
      <c r="Z52" s="8"/>
    </row>
    <row r="53">
      <c r="A53" s="15" t="s">
        <v>80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18"/>
      <c r="S53" s="8"/>
      <c r="T53" s="8"/>
      <c r="U53" s="8"/>
      <c r="V53" s="8"/>
      <c r="W53" s="8"/>
      <c r="X53" s="8"/>
      <c r="Y53" s="8"/>
      <c r="Z53" s="8"/>
    </row>
    <row r="54">
      <c r="A54" s="18" t="s">
        <v>81</v>
      </c>
      <c r="B54" s="20">
        <v>0.7</v>
      </c>
      <c r="D54" s="20">
        <v>0.3</v>
      </c>
      <c r="F54" s="20">
        <v>0.2</v>
      </c>
      <c r="G54" s="18" t="s">
        <v>45</v>
      </c>
      <c r="H54" s="18" t="s">
        <v>75</v>
      </c>
      <c r="I54" s="21" t="s">
        <v>54</v>
      </c>
      <c r="J54" s="18" t="s">
        <v>28</v>
      </c>
      <c r="K54" s="18" t="s">
        <v>28</v>
      </c>
      <c r="L54" s="18" t="s">
        <v>29</v>
      </c>
      <c r="M54" s="18" t="s">
        <v>82</v>
      </c>
      <c r="N54" s="18">
        <v>64.0</v>
      </c>
      <c r="O54" s="18">
        <v>123.0</v>
      </c>
      <c r="P54" s="29">
        <v>1.1428</v>
      </c>
      <c r="Q54" s="29">
        <v>0.6829</v>
      </c>
      <c r="R54" s="18"/>
      <c r="S54" s="18"/>
      <c r="T54" s="8"/>
      <c r="U54" s="8"/>
      <c r="V54" s="8"/>
      <c r="W54" s="8"/>
      <c r="X54" s="8"/>
      <c r="Y54" s="8"/>
      <c r="Z54" s="8"/>
    </row>
    <row r="55">
      <c r="A55" s="15" t="s">
        <v>83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18"/>
      <c r="S55" s="8"/>
      <c r="T55" s="8"/>
      <c r="U55" s="8"/>
      <c r="V55" s="8"/>
      <c r="W55" s="8"/>
      <c r="X55" s="8"/>
      <c r="Y55" s="8"/>
      <c r="Z55" s="8"/>
    </row>
    <row r="56">
      <c r="A56" s="18" t="s">
        <v>84</v>
      </c>
      <c r="B56" s="20">
        <v>0.7</v>
      </c>
      <c r="D56" s="20">
        <v>0.3</v>
      </c>
      <c r="F56" s="20">
        <v>0.2</v>
      </c>
      <c r="G56" s="18" t="s">
        <v>45</v>
      </c>
      <c r="H56" s="18" t="s">
        <v>75</v>
      </c>
      <c r="I56" s="18" t="s">
        <v>54</v>
      </c>
      <c r="J56" s="18" t="s">
        <v>28</v>
      </c>
      <c r="K56" s="21" t="s">
        <v>54</v>
      </c>
      <c r="L56" s="18" t="s">
        <v>29</v>
      </c>
      <c r="M56" s="18" t="s">
        <v>30</v>
      </c>
      <c r="N56" s="18">
        <v>64.0</v>
      </c>
      <c r="O56" s="18">
        <v>123.0</v>
      </c>
      <c r="P56" s="18" t="s">
        <v>85</v>
      </c>
      <c r="Q56" s="18" t="s">
        <v>85</v>
      </c>
      <c r="R56" s="8"/>
      <c r="S56" s="8"/>
      <c r="T56" s="8"/>
      <c r="U56" s="8"/>
      <c r="V56" s="8"/>
      <c r="W56" s="8"/>
      <c r="X56" s="8"/>
      <c r="Y56" s="8"/>
      <c r="Z56" s="8"/>
    </row>
    <row r="57">
      <c r="A57" s="15" t="s">
        <v>86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8"/>
      <c r="S57" s="8"/>
      <c r="T57" s="8"/>
      <c r="U57" s="8"/>
      <c r="V57" s="8"/>
      <c r="W57" s="8"/>
      <c r="X57" s="8"/>
      <c r="Y57" s="8"/>
      <c r="Z57" s="8"/>
    </row>
    <row r="58">
      <c r="A58" s="18" t="s">
        <v>87</v>
      </c>
      <c r="B58" s="20">
        <v>0.7</v>
      </c>
      <c r="D58" s="20">
        <v>0.3</v>
      </c>
      <c r="F58" s="20">
        <v>0.2</v>
      </c>
      <c r="G58" s="18" t="s">
        <v>45</v>
      </c>
      <c r="H58" s="18" t="s">
        <v>75</v>
      </c>
      <c r="I58" s="18" t="s">
        <v>54</v>
      </c>
      <c r="J58" s="18" t="s">
        <v>28</v>
      </c>
      <c r="K58" s="18" t="s">
        <v>28</v>
      </c>
      <c r="L58" s="18" t="s">
        <v>29</v>
      </c>
      <c r="M58" s="18" t="s">
        <v>82</v>
      </c>
      <c r="N58" s="18">
        <v>64.0</v>
      </c>
      <c r="O58" s="21">
        <v>666.0</v>
      </c>
      <c r="P58" s="18">
        <v>1.2737</v>
      </c>
      <c r="Q58" s="18" t="s">
        <v>88</v>
      </c>
      <c r="X58" s="8"/>
      <c r="Y58" s="8"/>
      <c r="Z58" s="8"/>
    </row>
    <row r="59">
      <c r="A59" s="18" t="s">
        <v>89</v>
      </c>
      <c r="B59" s="20">
        <v>0.7</v>
      </c>
      <c r="D59" s="20">
        <v>0.3</v>
      </c>
      <c r="F59" s="20">
        <v>0.2</v>
      </c>
      <c r="G59" s="18" t="s">
        <v>45</v>
      </c>
      <c r="H59" s="18" t="s">
        <v>27</v>
      </c>
      <c r="I59" s="18" t="s">
        <v>54</v>
      </c>
      <c r="J59" s="18" t="s">
        <v>28</v>
      </c>
      <c r="K59" s="18" t="s">
        <v>28</v>
      </c>
      <c r="L59" s="18" t="s">
        <v>29</v>
      </c>
      <c r="M59" s="18" t="s">
        <v>82</v>
      </c>
      <c r="N59" s="18">
        <v>32.0</v>
      </c>
      <c r="O59" s="21">
        <v>555.0</v>
      </c>
      <c r="P59" s="33">
        <v>955476.0</v>
      </c>
      <c r="Q59" s="18" t="s">
        <v>90</v>
      </c>
      <c r="X59" s="8"/>
      <c r="Y59" s="8"/>
      <c r="Z59" s="8"/>
    </row>
    <row r="60">
      <c r="U60" s="8"/>
      <c r="V60" s="8"/>
      <c r="W60" s="8"/>
      <c r="X60" s="8"/>
      <c r="Y60" s="8"/>
      <c r="Z60" s="8"/>
    </row>
    <row r="61">
      <c r="U61" s="8"/>
      <c r="V61" s="8"/>
      <c r="W61" s="8"/>
      <c r="X61" s="8"/>
      <c r="Y61" s="8"/>
      <c r="Z61" s="8"/>
    </row>
    <row r="62">
      <c r="R62" s="8"/>
      <c r="S62" s="8"/>
      <c r="T62" s="8"/>
      <c r="U62" s="8"/>
      <c r="V62" s="8"/>
      <c r="W62" s="8"/>
      <c r="X62" s="8"/>
      <c r="Y62" s="8"/>
      <c r="Z62" s="8"/>
    </row>
    <row r="63">
      <c r="R63" s="8"/>
      <c r="S63" s="8"/>
      <c r="T63" s="8"/>
      <c r="U63" s="8"/>
      <c r="V63" s="8"/>
      <c r="W63" s="8"/>
      <c r="X63" s="8"/>
      <c r="Y63" s="8"/>
      <c r="Z63" s="8"/>
    </row>
    <row r="64">
      <c r="R64" s="8"/>
      <c r="S64" s="8"/>
      <c r="T64" s="8"/>
      <c r="U64" s="8"/>
      <c r="V64" s="8"/>
      <c r="W64" s="8"/>
      <c r="X64" s="8"/>
      <c r="Y64" s="8"/>
      <c r="Z64" s="8"/>
    </row>
    <row r="65"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05">
    <mergeCell ref="D27:E27"/>
    <mergeCell ref="D28:E28"/>
    <mergeCell ref="D18:E18"/>
    <mergeCell ref="D19:E19"/>
    <mergeCell ref="D21:E21"/>
    <mergeCell ref="D22:E22"/>
    <mergeCell ref="D23:E23"/>
    <mergeCell ref="D24:E24"/>
    <mergeCell ref="D26:E26"/>
    <mergeCell ref="L1:L3"/>
    <mergeCell ref="M1:M3"/>
    <mergeCell ref="N1:N3"/>
    <mergeCell ref="O1:O3"/>
    <mergeCell ref="P1:Q2"/>
    <mergeCell ref="A1:A3"/>
    <mergeCell ref="B1:F1"/>
    <mergeCell ref="G1:G3"/>
    <mergeCell ref="H1:H3"/>
    <mergeCell ref="I1:I3"/>
    <mergeCell ref="J1:J3"/>
    <mergeCell ref="K1:K3"/>
    <mergeCell ref="A4:Q4"/>
    <mergeCell ref="B2:C2"/>
    <mergeCell ref="D2:E2"/>
    <mergeCell ref="B6:C6"/>
    <mergeCell ref="D6:E6"/>
    <mergeCell ref="B7:C7"/>
    <mergeCell ref="D7:E7"/>
    <mergeCell ref="D8:E8"/>
    <mergeCell ref="B8:C8"/>
    <mergeCell ref="B9:C9"/>
    <mergeCell ref="B11:C11"/>
    <mergeCell ref="B12:C12"/>
    <mergeCell ref="B13:C13"/>
    <mergeCell ref="B14:C14"/>
    <mergeCell ref="B16:C16"/>
    <mergeCell ref="D9:E9"/>
    <mergeCell ref="D11:E11"/>
    <mergeCell ref="D12:E12"/>
    <mergeCell ref="D13:E13"/>
    <mergeCell ref="D14:E14"/>
    <mergeCell ref="D16:E16"/>
    <mergeCell ref="D17:E17"/>
    <mergeCell ref="B17:C17"/>
    <mergeCell ref="B18:C18"/>
    <mergeCell ref="B19:C19"/>
    <mergeCell ref="B21:C21"/>
    <mergeCell ref="B22:C22"/>
    <mergeCell ref="B23:C23"/>
    <mergeCell ref="B24:C24"/>
    <mergeCell ref="B26:C26"/>
    <mergeCell ref="B27:C27"/>
    <mergeCell ref="B28:C28"/>
    <mergeCell ref="B29:C29"/>
    <mergeCell ref="D29:E29"/>
    <mergeCell ref="A30:B30"/>
    <mergeCell ref="D31:E31"/>
    <mergeCell ref="B58:C58"/>
    <mergeCell ref="B59:C59"/>
    <mergeCell ref="B44:C44"/>
    <mergeCell ref="B48:C48"/>
    <mergeCell ref="B49:C49"/>
    <mergeCell ref="B50:C50"/>
    <mergeCell ref="B52:C52"/>
    <mergeCell ref="B54:C54"/>
    <mergeCell ref="B56:C56"/>
    <mergeCell ref="B31:C31"/>
    <mergeCell ref="B32:C32"/>
    <mergeCell ref="D32:E32"/>
    <mergeCell ref="B33:C33"/>
    <mergeCell ref="D33:E33"/>
    <mergeCell ref="A35:Q35"/>
    <mergeCell ref="D36:E36"/>
    <mergeCell ref="B40:C40"/>
    <mergeCell ref="D40:E40"/>
    <mergeCell ref="A41:Q41"/>
    <mergeCell ref="B36:C36"/>
    <mergeCell ref="B37:C37"/>
    <mergeCell ref="D37:E37"/>
    <mergeCell ref="B38:C38"/>
    <mergeCell ref="D38:E38"/>
    <mergeCell ref="B39:C39"/>
    <mergeCell ref="D39:E39"/>
    <mergeCell ref="B45:C45"/>
    <mergeCell ref="B46:C46"/>
    <mergeCell ref="A47:Q47"/>
    <mergeCell ref="B42:C42"/>
    <mergeCell ref="D42:E42"/>
    <mergeCell ref="B43:C43"/>
    <mergeCell ref="D43:E43"/>
    <mergeCell ref="D44:E44"/>
    <mergeCell ref="D45:E45"/>
    <mergeCell ref="D46:E46"/>
    <mergeCell ref="D54:E54"/>
    <mergeCell ref="D56:E56"/>
    <mergeCell ref="D58:E58"/>
    <mergeCell ref="D59:E59"/>
    <mergeCell ref="D48:E48"/>
    <mergeCell ref="D49:E49"/>
    <mergeCell ref="D50:E50"/>
    <mergeCell ref="A51:Q51"/>
    <mergeCell ref="D52:E52"/>
    <mergeCell ref="A53:Q53"/>
    <mergeCell ref="A55:Q55"/>
    <mergeCell ref="A57:Q57"/>
  </mergeCells>
  <drawing r:id="rId1"/>
</worksheet>
</file>