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fc366bb1adb413/Escritorio/"/>
    </mc:Choice>
  </mc:AlternateContent>
  <xr:revisionPtr revIDLastSave="1533" documentId="8_{7649BE80-5902-4852-967A-8AA3C6EAFF6B}" xr6:coauthVersionLast="47" xr6:coauthVersionMax="47" xr10:uidLastSave="{A46944A1-AD8A-445D-9836-E3F033824D9D}"/>
  <bookViews>
    <workbookView xWindow="-108" yWindow="-108" windowWidth="23256" windowHeight="12456" firstSheet="1" activeTab="3" xr2:uid="{603C839A-5F7B-4760-8CB6-F3E6B668986F}"/>
  </bookViews>
  <sheets>
    <sheet name="Informe de sensibilidad 1" sheetId="2" state="hidden" r:id="rId1"/>
    <sheet name="METODO 1" sheetId="1" r:id="rId2"/>
    <sheet name="Informe de sensibilidad 2" sheetId="4" state="hidden" r:id="rId3"/>
    <sheet name="METODO 2" sheetId="3" r:id="rId4"/>
    <sheet name="METODO TRES PYTHON" sheetId="5" r:id="rId5"/>
  </sheets>
  <definedNames>
    <definedName name="solver_adj" localSheetId="1" hidden="1">'METODO 1'!$F$14:$Q$14</definedName>
    <definedName name="solver_adj" localSheetId="3" hidden="1">'METODO 2'!$F$11:$I$13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'METODO 1'!$F$18</definedName>
    <definedName name="solver_lhs1" localSheetId="3" hidden="1">'METODO 2'!$F$11:$I$13</definedName>
    <definedName name="solver_lhs2" localSheetId="1" hidden="1">'METODO 1'!$F$19</definedName>
    <definedName name="solver_lhs2" localSheetId="3" hidden="1">'METODO 2'!$F$14:$I$14</definedName>
    <definedName name="solver_lhs3" localSheetId="1" hidden="1">'METODO 1'!$F$19</definedName>
    <definedName name="solver_lhs3" localSheetId="3" hidden="1">'METODO 2'!$J$11:$J$13</definedName>
    <definedName name="solver_lhs4" localSheetId="1" hidden="1">'METODO 1'!$F$21</definedName>
    <definedName name="solver_lhs5" localSheetId="1" hidden="1">'METODO 1'!$F$22</definedName>
    <definedName name="solver_lhs6" localSheetId="1" hidden="1">'METODO 1'!$F$23</definedName>
    <definedName name="solver_lhs7" localSheetId="1" hidden="1">'METODO 1'!$F$24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7</definedName>
    <definedName name="solver_num" localSheetId="3" hidden="1">3</definedName>
    <definedName name="solver_nwt" localSheetId="1" hidden="1">1</definedName>
    <definedName name="solver_nwt" localSheetId="3" hidden="1">1</definedName>
    <definedName name="solver_opt" localSheetId="1" hidden="1">'METODO 1'!$F$17</definedName>
    <definedName name="solver_opt" localSheetId="3" hidden="1">'METODO 2'!$J$17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3</definedName>
    <definedName name="solver_rel2" localSheetId="1" hidden="1">1</definedName>
    <definedName name="solver_rel2" localSheetId="3" hidden="1">2</definedName>
    <definedName name="solver_rel3" localSheetId="1" hidden="1">1</definedName>
    <definedName name="solver_rel3" localSheetId="3" hidden="1">1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hs1" localSheetId="1" hidden="1">'METODO 1'!$R$5</definedName>
    <definedName name="solver_rhs1" localSheetId="3" hidden="1">0</definedName>
    <definedName name="solver_rhs2" localSheetId="1" hidden="1">'METODO 1'!$R$6</definedName>
    <definedName name="solver_rhs2" localSheetId="3" hidden="1">'METODO 2'!$F$15:$I$15</definedName>
    <definedName name="solver_rhs3" localSheetId="1" hidden="1">'METODO 1'!$R$7</definedName>
    <definedName name="solver_rhs3" localSheetId="3" hidden="1">'METODO 2'!$K$11:$K$13</definedName>
    <definedName name="solver_rhs4" localSheetId="1" hidden="1">'METODO 1'!$R$8</definedName>
    <definedName name="solver_rhs5" localSheetId="1" hidden="1">'METODO 1'!$R$9</definedName>
    <definedName name="solver_rhs6" localSheetId="1" hidden="1">'METODO 1'!$R$10</definedName>
    <definedName name="solver_rhs7" localSheetId="1" hidden="1">'METODO 1'!$R$11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G23" i="3"/>
  <c r="H23" i="3"/>
  <c r="I23" i="3"/>
  <c r="F24" i="3"/>
  <c r="G24" i="3"/>
  <c r="H24" i="3"/>
  <c r="I24" i="3"/>
  <c r="G22" i="3"/>
  <c r="H22" i="3"/>
  <c r="I22" i="3"/>
  <c r="F22" i="3"/>
  <c r="F14" i="3"/>
  <c r="G14" i="3"/>
  <c r="H14" i="3"/>
  <c r="I14" i="3"/>
  <c r="J11" i="3"/>
  <c r="J12" i="3"/>
  <c r="J13" i="3"/>
  <c r="J17" i="3"/>
  <c r="F17" i="1"/>
  <c r="M20" i="1"/>
  <c r="M21" i="1"/>
  <c r="M22" i="1"/>
  <c r="M23" i="1"/>
  <c r="M24" i="1"/>
  <c r="L24" i="1"/>
  <c r="K24" i="1"/>
  <c r="L23" i="1"/>
  <c r="K23" i="1"/>
  <c r="L22" i="1"/>
  <c r="K22" i="1"/>
  <c r="L21" i="1"/>
  <c r="K21" i="1"/>
  <c r="L20" i="1"/>
  <c r="K20" i="1"/>
  <c r="M19" i="1"/>
  <c r="L19" i="1"/>
  <c r="K19" i="1"/>
  <c r="F23" i="1"/>
  <c r="F21" i="1"/>
  <c r="F19" i="1"/>
  <c r="F20" i="1"/>
  <c r="F18" i="1"/>
  <c r="F22" i="1"/>
  <c r="F24" i="1"/>
</calcChain>
</file>

<file path=xl/sharedStrings.xml><?xml version="1.0" encoding="utf-8"?>
<sst xmlns="http://schemas.openxmlformats.org/spreadsheetml/2006/main" count="262" uniqueCount="157">
  <si>
    <t>Zmin</t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</si>
  <si>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11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</si>
  <si>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12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</si>
  <si>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13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</si>
  <si>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14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</si>
  <si>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21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</si>
  <si>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22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</si>
  <si>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23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</si>
  <si>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24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</si>
  <si>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31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</si>
  <si>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32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</si>
  <si>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33</t>
    </r>
  </si>
  <si>
    <r>
      <rPr>
        <sz val="16"/>
        <color theme="1"/>
        <rFont val="Aptos Narrow"/>
        <family val="2"/>
        <scheme val="minor"/>
      </rPr>
      <t>X</t>
    </r>
    <r>
      <rPr>
        <sz val="11"/>
        <color theme="1"/>
        <rFont val="Aptos Narrow"/>
        <family val="2"/>
        <scheme val="minor"/>
      </rPr>
      <t>34</t>
    </r>
  </si>
  <si>
    <t>Costo minimo</t>
  </si>
  <si>
    <r>
      <t>R</t>
    </r>
    <r>
      <rPr>
        <sz val="12"/>
        <color theme="1"/>
        <rFont val="Aptos Narrow"/>
        <family val="2"/>
        <scheme val="minor"/>
      </rPr>
      <t>1</t>
    </r>
  </si>
  <si>
    <r>
      <t>R</t>
    </r>
    <r>
      <rPr>
        <sz val="12"/>
        <color theme="1"/>
        <rFont val="Aptos Narrow"/>
        <family val="2"/>
        <scheme val="minor"/>
      </rPr>
      <t>2</t>
    </r>
  </si>
  <si>
    <r>
      <t>R</t>
    </r>
    <r>
      <rPr>
        <sz val="12"/>
        <color theme="1"/>
        <rFont val="Aptos Narrow"/>
        <family val="2"/>
        <scheme val="minor"/>
      </rPr>
      <t>3</t>
    </r>
  </si>
  <si>
    <r>
      <t>R</t>
    </r>
    <r>
      <rPr>
        <sz val="12"/>
        <color theme="1"/>
        <rFont val="Aptos Narrow"/>
        <family val="2"/>
        <scheme val="minor"/>
      </rPr>
      <t>4</t>
    </r>
  </si>
  <si>
    <r>
      <t>R</t>
    </r>
    <r>
      <rPr>
        <sz val="12"/>
        <color theme="1"/>
        <rFont val="Aptos Narrow"/>
        <family val="2"/>
        <scheme val="minor"/>
      </rPr>
      <t>5</t>
    </r>
  </si>
  <si>
    <r>
      <t>R</t>
    </r>
    <r>
      <rPr>
        <sz val="12"/>
        <color theme="1"/>
        <rFont val="Aptos Narrow"/>
        <family val="2"/>
        <scheme val="minor"/>
      </rPr>
      <t>6</t>
    </r>
  </si>
  <si>
    <r>
      <t>R</t>
    </r>
    <r>
      <rPr>
        <sz val="12"/>
        <color theme="1"/>
        <rFont val="Aptos Narrow"/>
        <family val="2"/>
        <scheme val="minor"/>
      </rPr>
      <t>7</t>
    </r>
  </si>
  <si>
    <t>Variables</t>
  </si>
  <si>
    <t>Microsoft Excel 16.0 Informe de sensibilidad</t>
  </si>
  <si>
    <t>Hoja de cálculo: [Transporte medellin.xlsx]Hoja1</t>
  </si>
  <si>
    <t>Informe creado: 24/04/2024 7:43:13 p. 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</si>
  <si>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</si>
  <si>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</si>
  <si>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</si>
  <si>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</si>
  <si>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</si>
  <si>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</si>
  <si>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</si>
  <si>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</si>
  <si>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</si>
  <si>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</si>
  <si>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</si>
  <si>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</si>
  <si>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</si>
  <si>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</si>
  <si>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</si>
  <si>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</si>
  <si>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</si>
  <si>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$F$14</t>
  </si>
  <si>
    <t>Variables X11</t>
  </si>
  <si>
    <t>$G$14</t>
  </si>
  <si>
    <t>Variables X12</t>
  </si>
  <si>
    <t>$H$14</t>
  </si>
  <si>
    <t>Variables X13</t>
  </si>
  <si>
    <t>$I$14</t>
  </si>
  <si>
    <t>Variables X14</t>
  </si>
  <si>
    <t>$J$14</t>
  </si>
  <si>
    <t>Variables X21</t>
  </si>
  <si>
    <t>$K$14</t>
  </si>
  <si>
    <t>Variables X22</t>
  </si>
  <si>
    <t>$L$14</t>
  </si>
  <si>
    <t>Variables X23</t>
  </si>
  <si>
    <t>$M$14</t>
  </si>
  <si>
    <t>Variables X24</t>
  </si>
  <si>
    <t>$N$14</t>
  </si>
  <si>
    <t>Variables X31</t>
  </si>
  <si>
    <t>$O$14</t>
  </si>
  <si>
    <t>Variables X32</t>
  </si>
  <si>
    <t>$P$14</t>
  </si>
  <si>
    <t>Variables X33</t>
  </si>
  <si>
    <t>$Q$14</t>
  </si>
  <si>
    <t>Variables X34</t>
  </si>
  <si>
    <t>$F$18</t>
  </si>
  <si>
    <t>R1 X11</t>
  </si>
  <si>
    <t>$F$19</t>
  </si>
  <si>
    <t>R2 X11</t>
  </si>
  <si>
    <t>$F$21</t>
  </si>
  <si>
    <t>R4 X11</t>
  </si>
  <si>
    <t>$F$22</t>
  </si>
  <si>
    <t>R5 X11</t>
  </si>
  <si>
    <t>$F$23</t>
  </si>
  <si>
    <t>R6 X11</t>
  </si>
  <si>
    <t>$F$24</t>
  </si>
  <si>
    <t>R7 X11</t>
  </si>
  <si>
    <t>Tabla</t>
  </si>
  <si>
    <t xml:space="preserve">Origen </t>
  </si>
  <si>
    <t xml:space="preserve">Destino </t>
  </si>
  <si>
    <t>Costo</t>
  </si>
  <si>
    <t xml:space="preserve">Unidades </t>
  </si>
  <si>
    <t>Costo parcial</t>
  </si>
  <si>
    <t>F1</t>
  </si>
  <si>
    <t>C1</t>
  </si>
  <si>
    <t>F3</t>
  </si>
  <si>
    <t>C3</t>
  </si>
  <si>
    <t>C4</t>
  </si>
  <si>
    <t>F2</t>
  </si>
  <si>
    <t>C2</t>
  </si>
  <si>
    <t>MATRIZ COSTOS DE ENVIO POR UNIDAD</t>
  </si>
  <si>
    <t>DEMANDA</t>
  </si>
  <si>
    <t>OFERTA</t>
  </si>
  <si>
    <t>MATRIZ DE UNIDADES ENVIADAS</t>
  </si>
  <si>
    <t>Hoja de cálculo: [Transporte medellin.xlsx]METODO 2</t>
  </si>
  <si>
    <t>Informe creado: 24/04/2024 9:15:50 p. m.</t>
  </si>
  <si>
    <t>$F$11</t>
  </si>
  <si>
    <t>F1 C1</t>
  </si>
  <si>
    <t>$G$11</t>
  </si>
  <si>
    <t>F1 C2</t>
  </si>
  <si>
    <t>$H$11</t>
  </si>
  <si>
    <t>F1 C3</t>
  </si>
  <si>
    <t>$I$11</t>
  </si>
  <si>
    <t>F1 C4</t>
  </si>
  <si>
    <t>$F$12</t>
  </si>
  <si>
    <t>F2 C1</t>
  </si>
  <si>
    <t>$G$12</t>
  </si>
  <si>
    <t>F2 C2</t>
  </si>
  <si>
    <t>$H$12</t>
  </si>
  <si>
    <t>F2 C3</t>
  </si>
  <si>
    <t>$I$12</t>
  </si>
  <si>
    <t>F2 C4</t>
  </si>
  <si>
    <t>$F$13</t>
  </si>
  <si>
    <t>F3 C1</t>
  </si>
  <si>
    <t>$G$13</t>
  </si>
  <si>
    <t>F3 C2</t>
  </si>
  <si>
    <t>$H$13</t>
  </si>
  <si>
    <t>F3 C3</t>
  </si>
  <si>
    <t>$I$13</t>
  </si>
  <si>
    <t>F3 C4</t>
  </si>
  <si>
    <t>$J$11</t>
  </si>
  <si>
    <t>F1 OFERTA</t>
  </si>
  <si>
    <t>$J$12</t>
  </si>
  <si>
    <t>F2 OFERTA</t>
  </si>
  <si>
    <t>$J$13</t>
  </si>
  <si>
    <t>F3 OFERTA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</si>
  <si>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</si>
  <si>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</si>
  <si>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</si>
  <si>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</si>
  <si>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</si>
  <si>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</si>
  <si>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</si>
  <si>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</si>
  <si>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</si>
  <si>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</si>
  <si>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</si>
  <si>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</si>
  <si>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&lt;=</t>
  </si>
  <si>
    <t>R1</t>
  </si>
  <si>
    <t>oferta</t>
  </si>
  <si>
    <t>R2</t>
  </si>
  <si>
    <t>R3</t>
  </si>
  <si>
    <t>R4</t>
  </si>
  <si>
    <t>demanda</t>
  </si>
  <si>
    <t>R5</t>
  </si>
  <si>
    <t>R6</t>
  </si>
  <si>
    <t>R7</t>
  </si>
  <si>
    <t>TABLA DE RESUMEN</t>
  </si>
  <si>
    <t>ORIGEN</t>
  </si>
  <si>
    <t>DESTINO</t>
  </si>
  <si>
    <t>COSTO</t>
  </si>
  <si>
    <t>UNIDADES</t>
  </si>
  <si>
    <t>COSTO PARCIAL</t>
  </si>
  <si>
    <t>Enviar 375 electrodomesticos me vale $725</t>
  </si>
  <si>
    <t>MATRZ DE COTOS PARCIALES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</si>
</sst>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&quot;$&quot;\ * #,##0.00_-;\-&quot;$&quot;\ * #,##0.0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166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4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0" xfId="0"/>
    <xf numFmtId="0" fontId="4" fillId="0" borderId="0" xfId="0" applyFont="1"/>
    <xf numFmtId="0" fontId="1" fillId="0" borderId="0" xfId="0" applyFont="1"/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/>
    <xf numFmtId="0" fontId="6" fillId="3" borderId="0" xfId="0" applyFont="1" applyFill="1"/>
    <xf numFmtId="0" fontId="6" fillId="4" borderId="1" xfId="0" applyFont="1" applyFill="1" applyBorder="1"/>
    <xf numFmtId="0" fontId="6" fillId="4" borderId="0" xfId="0" applyFont="1" applyFill="1" applyAlignment="1">
      <alignment horizontal="center"/>
    </xf>
    <xf numFmtId="0" fontId="6" fillId="5" borderId="1" xfId="0" applyFont="1" applyFill="1" applyBorder="1"/>
  </cellXfs>
  <cellStyles count="2">
    <cellStyle name="Moneda 2" xfId="1" xr:uid="{1C766925-B569-4329-91A9-A8611EB803D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F4170-DD29-431D-97F1-F18B7EEC7BCE}">
  <dimension ref="A1:H31"/>
  <sheetViews>
    <sheetView showGridLines="0" workbookViewId="0"/>
  </sheetViews>
  <sheetFormatPr baseColWidth="10" defaultRowHeight="14.4" x14ac:dyDescent="0.3"/>
  <cols>
    <col min="1" max="1" width="2.33203125" customWidth="1"/>
    <col min="2" max="2" width="6.44140625" bestFit="1" customWidth="1"/>
    <col min="3" max="3" width="11.886718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5" t="s">
        <v>22</v>
      </c>
    </row>
    <row r="2" spans="1:8" x14ac:dyDescent="0.3">
      <c r="A2" s="5" t="s">
        <v>23</v>
      </c>
    </row>
    <row r="3" spans="1:8" x14ac:dyDescent="0.3">
      <c r="A3" s="5" t="s">
        <v>24</v>
      </c>
    </row>
    <row r="6" spans="1:8" ht="15" thickBot="1" x14ac:dyDescent="0.35">
      <c r="A6" t="s">
        <v>25</v>
      </c>
    </row>
    <row r="7" spans="1:8" x14ac:dyDescent="0.3">
      <c r="B7" s="8"/>
      <c r="C7" s="8"/>
      <c r="D7" s="8" t="s">
        <v>28</v>
      </c>
      <c r="E7" s="8" t="s">
        <v>30</v>
      </c>
      <c r="F7" s="8" t="s">
        <v>32</v>
      </c>
      <c r="G7" s="8" t="s">
        <v>34</v>
      </c>
      <c r="H7" s="8" t="s">
        <v>34</v>
      </c>
    </row>
    <row r="8" spans="1:8" ht="15" thickBot="1" x14ac:dyDescent="0.35">
      <c r="B8" s="9" t="s">
        <v>26</v>
      </c>
      <c r="C8" s="9" t="s">
        <v>27</v>
      </c>
      <c r="D8" s="9" t="s">
        <v>29</v>
      </c>
      <c r="E8" s="9" t="s">
        <v>31</v>
      </c>
      <c r="F8" s="9" t="s">
        <v>33</v>
      </c>
      <c r="G8" s="9" t="s">
        <v>35</v>
      </c>
      <c r="H8" s="9" t="s">
        <v>36</v>
      </c>
    </row>
    <row r="9" spans="1:8" x14ac:dyDescent="0.3">
      <c r="B9" s="6" t="s">
        <v>42</v>
      </c>
      <c r="C9" s="6" t="s">
        <v>43</v>
      </c>
      <c r="D9" s="6">
        <v>5</v>
      </c>
      <c r="E9" s="6">
        <v>0</v>
      </c>
      <c r="F9" s="6">
        <v>2</v>
      </c>
      <c r="G9" s="6">
        <v>0</v>
      </c>
      <c r="H9" s="6">
        <v>1</v>
      </c>
    </row>
    <row r="10" spans="1:8" x14ac:dyDescent="0.3">
      <c r="B10" s="6" t="s">
        <v>44</v>
      </c>
      <c r="C10" s="6" t="s">
        <v>45</v>
      </c>
      <c r="D10" s="6">
        <v>0</v>
      </c>
      <c r="E10" s="6">
        <v>0</v>
      </c>
      <c r="F10" s="6">
        <v>1</v>
      </c>
      <c r="G10" s="6">
        <v>1E+30</v>
      </c>
      <c r="H10" s="6">
        <v>0</v>
      </c>
    </row>
    <row r="11" spans="1:8" x14ac:dyDescent="0.3">
      <c r="B11" s="6" t="s">
        <v>46</v>
      </c>
      <c r="C11" s="6" t="s">
        <v>47</v>
      </c>
      <c r="D11" s="6">
        <v>45</v>
      </c>
      <c r="E11" s="6">
        <v>0</v>
      </c>
      <c r="F11" s="6">
        <v>5</v>
      </c>
      <c r="G11" s="6">
        <v>2</v>
      </c>
      <c r="H11" s="6">
        <v>5</v>
      </c>
    </row>
    <row r="12" spans="1:8" x14ac:dyDescent="0.3">
      <c r="B12" s="6" t="s">
        <v>48</v>
      </c>
      <c r="C12" s="6" t="s">
        <v>49</v>
      </c>
      <c r="D12" s="6">
        <v>50</v>
      </c>
      <c r="E12" s="6">
        <v>0</v>
      </c>
      <c r="F12" s="6">
        <v>3</v>
      </c>
      <c r="G12" s="6">
        <v>1</v>
      </c>
      <c r="H12" s="6">
        <v>1E+30</v>
      </c>
    </row>
    <row r="13" spans="1:8" x14ac:dyDescent="0.3">
      <c r="B13" s="6" t="s">
        <v>50</v>
      </c>
      <c r="C13" s="6" t="s">
        <v>51</v>
      </c>
      <c r="D13" s="6">
        <v>0</v>
      </c>
      <c r="E13" s="6">
        <v>9</v>
      </c>
      <c r="F13" s="6">
        <v>7</v>
      </c>
      <c r="G13" s="6">
        <v>1E+30</v>
      </c>
      <c r="H13" s="6">
        <v>9</v>
      </c>
    </row>
    <row r="14" spans="1:8" x14ac:dyDescent="0.3">
      <c r="B14" s="6" t="s">
        <v>52</v>
      </c>
      <c r="C14" s="6" t="s">
        <v>53</v>
      </c>
      <c r="D14" s="6">
        <v>0</v>
      </c>
      <c r="E14" s="6">
        <v>7</v>
      </c>
      <c r="F14" s="6">
        <v>4</v>
      </c>
      <c r="G14" s="6">
        <v>1E+30</v>
      </c>
      <c r="H14" s="6">
        <v>7</v>
      </c>
    </row>
    <row r="15" spans="1:8" x14ac:dyDescent="0.3">
      <c r="B15" s="6" t="s">
        <v>54</v>
      </c>
      <c r="C15" s="6" t="s">
        <v>55</v>
      </c>
      <c r="D15" s="6">
        <v>125</v>
      </c>
      <c r="E15" s="6">
        <v>0</v>
      </c>
      <c r="F15" s="6">
        <v>1</v>
      </c>
      <c r="G15" s="6">
        <v>5</v>
      </c>
      <c r="H15" s="6">
        <v>1E+30</v>
      </c>
    </row>
    <row r="16" spans="1:8" x14ac:dyDescent="0.3">
      <c r="B16" s="6" t="s">
        <v>56</v>
      </c>
      <c r="C16" s="6" t="s">
        <v>57</v>
      </c>
      <c r="D16" s="6">
        <v>0</v>
      </c>
      <c r="E16" s="6">
        <v>13</v>
      </c>
      <c r="F16" s="6">
        <v>8</v>
      </c>
      <c r="G16" s="6">
        <v>1E+30</v>
      </c>
      <c r="H16" s="6">
        <v>13</v>
      </c>
    </row>
    <row r="17" spans="1:8" x14ac:dyDescent="0.3">
      <c r="B17" s="6" t="s">
        <v>58</v>
      </c>
      <c r="C17" s="6" t="s">
        <v>59</v>
      </c>
      <c r="D17" s="6">
        <v>40</v>
      </c>
      <c r="E17" s="6">
        <v>0</v>
      </c>
      <c r="F17" s="6">
        <v>3</v>
      </c>
      <c r="G17" s="6">
        <v>1</v>
      </c>
      <c r="H17" s="6">
        <v>0</v>
      </c>
    </row>
    <row r="18" spans="1:8" x14ac:dyDescent="0.3">
      <c r="B18" s="6" t="s">
        <v>60</v>
      </c>
      <c r="C18" s="6" t="s">
        <v>61</v>
      </c>
      <c r="D18" s="6">
        <v>110</v>
      </c>
      <c r="E18" s="6">
        <v>0</v>
      </c>
      <c r="F18" s="6">
        <v>2</v>
      </c>
      <c r="G18" s="6">
        <v>0</v>
      </c>
      <c r="H18" s="6">
        <v>1E+30</v>
      </c>
    </row>
    <row r="19" spans="1:8" x14ac:dyDescent="0.3">
      <c r="B19" s="6" t="s">
        <v>62</v>
      </c>
      <c r="C19" s="6" t="s">
        <v>63</v>
      </c>
      <c r="D19" s="6">
        <v>0</v>
      </c>
      <c r="E19" s="6">
        <v>2</v>
      </c>
      <c r="F19" s="6">
        <v>8</v>
      </c>
      <c r="G19" s="6">
        <v>1E+30</v>
      </c>
      <c r="H19" s="6">
        <v>2</v>
      </c>
    </row>
    <row r="20" spans="1:8" ht="15" thickBot="1" x14ac:dyDescent="0.35">
      <c r="B20" s="7" t="s">
        <v>64</v>
      </c>
      <c r="C20" s="7" t="s">
        <v>65</v>
      </c>
      <c r="D20" s="7">
        <v>0</v>
      </c>
      <c r="E20" s="7">
        <v>1</v>
      </c>
      <c r="F20" s="7">
        <v>5</v>
      </c>
      <c r="G20" s="7">
        <v>1E+30</v>
      </c>
      <c r="H20" s="7">
        <v>1</v>
      </c>
    </row>
    <row r="22" spans="1:8" ht="15" thickBot="1" x14ac:dyDescent="0.35">
      <c r="A22" t="s">
        <v>37</v>
      </c>
    </row>
    <row r="23" spans="1:8" x14ac:dyDescent="0.3">
      <c r="B23" s="8"/>
      <c r="C23" s="8"/>
      <c r="D23" s="8" t="s">
        <v>28</v>
      </c>
      <c r="E23" s="8" t="s">
        <v>38</v>
      </c>
      <c r="F23" s="8" t="s">
        <v>40</v>
      </c>
      <c r="G23" s="8" t="s">
        <v>34</v>
      </c>
      <c r="H23" s="8" t="s">
        <v>34</v>
      </c>
    </row>
    <row r="24" spans="1:8" ht="15" thickBot="1" x14ac:dyDescent="0.35">
      <c r="B24" s="9" t="s">
        <v>26</v>
      </c>
      <c r="C24" s="9" t="s">
        <v>27</v>
      </c>
      <c r="D24" s="9" t="s">
        <v>29</v>
      </c>
      <c r="E24" s="9" t="s">
        <v>39</v>
      </c>
      <c r="F24" s="9" t="s">
        <v>41</v>
      </c>
      <c r="G24" s="9" t="s">
        <v>35</v>
      </c>
      <c r="H24" s="9" t="s">
        <v>36</v>
      </c>
    </row>
    <row r="25" spans="1:8" x14ac:dyDescent="0.3">
      <c r="B25" s="6" t="s">
        <v>66</v>
      </c>
      <c r="C25" s="6" t="s">
        <v>67</v>
      </c>
      <c r="D25" s="6">
        <v>100</v>
      </c>
      <c r="E25" s="6">
        <v>-1</v>
      </c>
      <c r="F25" s="6">
        <v>100</v>
      </c>
      <c r="G25" s="6">
        <v>40</v>
      </c>
      <c r="H25" s="6">
        <v>5</v>
      </c>
    </row>
    <row r="26" spans="1:8" x14ac:dyDescent="0.3">
      <c r="B26" s="6" t="s">
        <v>68</v>
      </c>
      <c r="C26" s="6" t="s">
        <v>69</v>
      </c>
      <c r="D26" s="6">
        <v>125</v>
      </c>
      <c r="E26" s="6">
        <v>0</v>
      </c>
      <c r="F26" s="6">
        <v>150</v>
      </c>
      <c r="G26" s="6">
        <v>1E+30</v>
      </c>
      <c r="H26" s="6">
        <v>25</v>
      </c>
    </row>
    <row r="27" spans="1:8" x14ac:dyDescent="0.3">
      <c r="B27" s="6" t="s">
        <v>68</v>
      </c>
      <c r="C27" s="6" t="s">
        <v>69</v>
      </c>
      <c r="D27" s="6">
        <v>125</v>
      </c>
      <c r="E27" s="6">
        <v>-5</v>
      </c>
      <c r="F27" s="6">
        <v>125</v>
      </c>
      <c r="G27" s="6">
        <v>25</v>
      </c>
      <c r="H27" s="6">
        <v>5</v>
      </c>
    </row>
    <row r="28" spans="1:8" x14ac:dyDescent="0.3">
      <c r="B28" s="6" t="s">
        <v>70</v>
      </c>
      <c r="C28" s="6" t="s">
        <v>71</v>
      </c>
      <c r="D28" s="6">
        <v>45</v>
      </c>
      <c r="E28" s="6">
        <v>3</v>
      </c>
      <c r="F28" s="6">
        <v>45</v>
      </c>
      <c r="G28" s="6">
        <v>1E+30</v>
      </c>
      <c r="H28" s="6">
        <v>40</v>
      </c>
    </row>
    <row r="29" spans="1:8" x14ac:dyDescent="0.3">
      <c r="B29" s="6" t="s">
        <v>72</v>
      </c>
      <c r="C29" s="6" t="s">
        <v>73</v>
      </c>
      <c r="D29" s="6">
        <v>110</v>
      </c>
      <c r="E29" s="6">
        <v>2</v>
      </c>
      <c r="F29" s="6">
        <v>110</v>
      </c>
      <c r="G29" s="6">
        <v>1E+30</v>
      </c>
      <c r="H29" s="6">
        <v>110</v>
      </c>
    </row>
    <row r="30" spans="1:8" x14ac:dyDescent="0.3">
      <c r="B30" s="6" t="s">
        <v>74</v>
      </c>
      <c r="C30" s="6" t="s">
        <v>75</v>
      </c>
      <c r="D30" s="6">
        <v>170</v>
      </c>
      <c r="E30" s="6">
        <v>6</v>
      </c>
      <c r="F30" s="6">
        <v>170</v>
      </c>
      <c r="G30" s="6">
        <v>5</v>
      </c>
      <c r="H30" s="6">
        <v>40</v>
      </c>
    </row>
    <row r="31" spans="1:8" ht="15" thickBot="1" x14ac:dyDescent="0.35">
      <c r="B31" s="7" t="s">
        <v>76</v>
      </c>
      <c r="C31" s="7" t="s">
        <v>77</v>
      </c>
      <c r="D31" s="7">
        <v>50</v>
      </c>
      <c r="E31" s="7">
        <v>4</v>
      </c>
      <c r="F31" s="7">
        <v>50</v>
      </c>
      <c r="G31" s="7">
        <v>5</v>
      </c>
      <c r="H31" s="7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BE9D-F8B6-4AE6-A39E-BB3AF146637C}">
  <dimension ref="E2:AH27"/>
  <sheetViews>
    <sheetView topLeftCell="M8" zoomScale="90" zoomScaleNormal="90" workbookViewId="0">
      <selection activeCell="T18" sqref="T18:AD27"/>
    </sheetView>
  </sheetViews>
  <sheetFormatPr baseColWidth="10" defaultRowHeight="14.4" x14ac:dyDescent="0.3"/>
  <cols>
    <col min="5" max="5" width="12" bestFit="1" customWidth="1"/>
    <col min="6" max="11" width="7.21875" customWidth="1"/>
    <col min="12" max="12" width="8.5546875" customWidth="1"/>
    <col min="13" max="13" width="11.33203125" customWidth="1"/>
    <col min="14" max="17" width="7.21875" customWidth="1"/>
    <col min="20" max="33" width="6.21875" customWidth="1"/>
    <col min="34" max="34" width="8.6640625" customWidth="1"/>
  </cols>
  <sheetData>
    <row r="2" spans="5:34" x14ac:dyDescent="0.3">
      <c r="E2" t="s">
        <v>13</v>
      </c>
    </row>
    <row r="3" spans="5:34" ht="21" x14ac:dyDescent="0.4"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T3" s="11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5:34" ht="16.8" customHeight="1" x14ac:dyDescent="0.3">
      <c r="E4" t="s">
        <v>0</v>
      </c>
      <c r="F4">
        <v>2</v>
      </c>
      <c r="G4">
        <v>1</v>
      </c>
      <c r="H4">
        <v>5</v>
      </c>
      <c r="I4">
        <v>3</v>
      </c>
      <c r="J4">
        <v>7</v>
      </c>
      <c r="K4">
        <v>4</v>
      </c>
      <c r="L4">
        <v>1</v>
      </c>
      <c r="M4">
        <v>8</v>
      </c>
      <c r="N4">
        <v>3</v>
      </c>
      <c r="O4">
        <v>2</v>
      </c>
      <c r="P4">
        <v>8</v>
      </c>
      <c r="Q4">
        <v>5</v>
      </c>
      <c r="T4" s="14"/>
      <c r="U4" s="14" t="s">
        <v>127</v>
      </c>
      <c r="V4" s="14" t="s">
        <v>128</v>
      </c>
      <c r="W4" s="14" t="s">
        <v>129</v>
      </c>
      <c r="X4" s="14" t="s">
        <v>130</v>
      </c>
      <c r="Y4" s="14" t="s">
        <v>131</v>
      </c>
      <c r="Z4" s="14" t="s">
        <v>132</v>
      </c>
      <c r="AA4" s="14" t="s">
        <v>133</v>
      </c>
      <c r="AB4" s="14" t="s">
        <v>134</v>
      </c>
      <c r="AC4" s="14" t="s">
        <v>135</v>
      </c>
      <c r="AD4" s="14" t="s">
        <v>136</v>
      </c>
      <c r="AE4" s="14" t="s">
        <v>137</v>
      </c>
      <c r="AF4" s="14" t="s">
        <v>138</v>
      </c>
      <c r="AG4" s="14"/>
      <c r="AH4" s="14"/>
    </row>
    <row r="5" spans="5:34" ht="16.8" customHeight="1" x14ac:dyDescent="0.4">
      <c r="E5" s="1" t="s">
        <v>14</v>
      </c>
      <c r="F5">
        <v>1</v>
      </c>
      <c r="G5">
        <v>1</v>
      </c>
      <c r="H5">
        <v>1</v>
      </c>
      <c r="I5">
        <v>1</v>
      </c>
      <c r="R5" s="2">
        <v>100</v>
      </c>
      <c r="T5" s="14" t="s">
        <v>0</v>
      </c>
      <c r="U5" s="14">
        <v>2</v>
      </c>
      <c r="V5" s="14">
        <v>1</v>
      </c>
      <c r="W5" s="14">
        <v>5</v>
      </c>
      <c r="X5" s="14">
        <v>3</v>
      </c>
      <c r="Y5" s="14">
        <v>7</v>
      </c>
      <c r="Z5" s="14">
        <v>4</v>
      </c>
      <c r="AA5" s="14">
        <v>1</v>
      </c>
      <c r="AB5" s="14">
        <v>8</v>
      </c>
      <c r="AC5" s="14">
        <v>3</v>
      </c>
      <c r="AD5" s="14">
        <v>2</v>
      </c>
      <c r="AE5" s="14">
        <v>8</v>
      </c>
      <c r="AF5" s="14">
        <v>5</v>
      </c>
      <c r="AG5" s="15" t="s">
        <v>139</v>
      </c>
      <c r="AH5" s="14"/>
    </row>
    <row r="6" spans="5:34" ht="16.8" customHeight="1" x14ac:dyDescent="0.4">
      <c r="E6" s="1" t="s">
        <v>15</v>
      </c>
      <c r="J6">
        <v>1</v>
      </c>
      <c r="K6">
        <v>1</v>
      </c>
      <c r="L6">
        <v>1</v>
      </c>
      <c r="M6">
        <v>1</v>
      </c>
      <c r="R6" s="2">
        <v>150</v>
      </c>
      <c r="T6" s="14" t="s">
        <v>140</v>
      </c>
      <c r="U6" s="14">
        <v>1</v>
      </c>
      <c r="V6" s="14">
        <v>1</v>
      </c>
      <c r="W6" s="14">
        <v>1</v>
      </c>
      <c r="X6" s="14">
        <v>1</v>
      </c>
      <c r="Y6" s="14"/>
      <c r="Z6" s="14"/>
      <c r="AA6" s="14"/>
      <c r="AB6" s="14"/>
      <c r="AC6" s="14"/>
      <c r="AD6" s="14"/>
      <c r="AE6" s="14"/>
      <c r="AF6" s="14"/>
      <c r="AG6" s="16">
        <v>100</v>
      </c>
      <c r="AH6" s="14" t="s">
        <v>141</v>
      </c>
    </row>
    <row r="7" spans="5:34" ht="16.8" customHeight="1" x14ac:dyDescent="0.4">
      <c r="E7" s="1" t="s">
        <v>16</v>
      </c>
      <c r="N7">
        <v>1</v>
      </c>
      <c r="O7">
        <v>1</v>
      </c>
      <c r="P7">
        <v>1</v>
      </c>
      <c r="Q7">
        <v>1</v>
      </c>
      <c r="R7" s="2">
        <v>125</v>
      </c>
      <c r="T7" s="14" t="s">
        <v>142</v>
      </c>
      <c r="U7" s="14"/>
      <c r="V7" s="14"/>
      <c r="W7" s="14"/>
      <c r="X7" s="14"/>
      <c r="Y7" s="14">
        <v>1</v>
      </c>
      <c r="Z7" s="14">
        <v>1</v>
      </c>
      <c r="AA7" s="14">
        <v>1</v>
      </c>
      <c r="AB7" s="14">
        <v>1</v>
      </c>
      <c r="AC7" s="14"/>
      <c r="AD7" s="14"/>
      <c r="AE7" s="14"/>
      <c r="AF7" s="14"/>
      <c r="AG7" s="16">
        <v>150</v>
      </c>
      <c r="AH7" s="14"/>
    </row>
    <row r="8" spans="5:34" ht="16.8" customHeight="1" x14ac:dyDescent="0.4">
      <c r="E8" s="1" t="s">
        <v>17</v>
      </c>
      <c r="F8">
        <v>1</v>
      </c>
      <c r="J8">
        <v>1</v>
      </c>
      <c r="N8">
        <v>1</v>
      </c>
      <c r="R8" s="3">
        <v>45</v>
      </c>
      <c r="T8" s="14" t="s">
        <v>143</v>
      </c>
      <c r="U8" s="14"/>
      <c r="V8" s="14"/>
      <c r="W8" s="14"/>
      <c r="X8" s="14"/>
      <c r="Y8" s="14"/>
      <c r="Z8" s="14"/>
      <c r="AA8" s="14"/>
      <c r="AB8" s="14"/>
      <c r="AC8" s="14">
        <v>1</v>
      </c>
      <c r="AD8" s="14">
        <v>1</v>
      </c>
      <c r="AE8" s="14">
        <v>1</v>
      </c>
      <c r="AF8" s="14">
        <v>1</v>
      </c>
      <c r="AG8" s="16">
        <v>125</v>
      </c>
      <c r="AH8" s="14"/>
    </row>
    <row r="9" spans="5:34" ht="16.8" customHeight="1" x14ac:dyDescent="0.4">
      <c r="E9" s="1" t="s">
        <v>18</v>
      </c>
      <c r="G9">
        <v>1</v>
      </c>
      <c r="K9">
        <v>1</v>
      </c>
      <c r="O9">
        <v>1</v>
      </c>
      <c r="R9" s="3">
        <v>110</v>
      </c>
      <c r="T9" s="14" t="s">
        <v>144</v>
      </c>
      <c r="U9" s="14">
        <v>1</v>
      </c>
      <c r="V9" s="14"/>
      <c r="W9" s="14"/>
      <c r="X9" s="14"/>
      <c r="Y9" s="14">
        <v>1</v>
      </c>
      <c r="Z9" s="14"/>
      <c r="AA9" s="14"/>
      <c r="AB9" s="14"/>
      <c r="AC9" s="14">
        <v>1</v>
      </c>
      <c r="AD9" s="14"/>
      <c r="AE9" s="14"/>
      <c r="AF9" s="14"/>
      <c r="AG9" s="17">
        <v>45</v>
      </c>
      <c r="AH9" s="14" t="s">
        <v>145</v>
      </c>
    </row>
    <row r="10" spans="5:34" ht="16.8" customHeight="1" x14ac:dyDescent="0.4">
      <c r="E10" s="1" t="s">
        <v>19</v>
      </c>
      <c r="H10">
        <v>1</v>
      </c>
      <c r="L10">
        <v>1</v>
      </c>
      <c r="P10">
        <v>1</v>
      </c>
      <c r="R10" s="3">
        <v>170</v>
      </c>
      <c r="T10" s="14" t="s">
        <v>146</v>
      </c>
      <c r="U10" s="14"/>
      <c r="V10" s="14">
        <v>1</v>
      </c>
      <c r="W10" s="14"/>
      <c r="X10" s="14"/>
      <c r="Y10" s="14"/>
      <c r="Z10" s="14">
        <v>1</v>
      </c>
      <c r="AA10" s="14"/>
      <c r="AB10" s="14"/>
      <c r="AC10" s="14"/>
      <c r="AD10" s="14">
        <v>1</v>
      </c>
      <c r="AE10" s="14"/>
      <c r="AF10" s="14"/>
      <c r="AG10" s="17">
        <v>110</v>
      </c>
      <c r="AH10" s="14"/>
    </row>
    <row r="11" spans="5:34" ht="16.8" customHeight="1" x14ac:dyDescent="0.4">
      <c r="E11" s="1" t="s">
        <v>20</v>
      </c>
      <c r="I11">
        <v>1</v>
      </c>
      <c r="Q11">
        <v>1</v>
      </c>
      <c r="R11" s="3">
        <v>50</v>
      </c>
      <c r="T11" s="14" t="s">
        <v>147</v>
      </c>
      <c r="U11" s="14"/>
      <c r="V11" s="14"/>
      <c r="W11" s="14">
        <v>1</v>
      </c>
      <c r="X11" s="14"/>
      <c r="Y11" s="14"/>
      <c r="Z11" s="14"/>
      <c r="AA11" s="14">
        <v>1</v>
      </c>
      <c r="AB11" s="14"/>
      <c r="AC11" s="14"/>
      <c r="AD11" s="14"/>
      <c r="AE11" s="14">
        <v>1</v>
      </c>
      <c r="AF11" s="14"/>
      <c r="AG11" s="17">
        <v>170</v>
      </c>
      <c r="AH11" s="14"/>
    </row>
    <row r="12" spans="5:34" ht="16.8" customHeight="1" x14ac:dyDescent="0.3">
      <c r="T12" s="14" t="s">
        <v>148</v>
      </c>
      <c r="U12" s="14"/>
      <c r="V12" s="14"/>
      <c r="W12" s="14"/>
      <c r="X12" s="14">
        <v>1</v>
      </c>
      <c r="Y12" s="14"/>
      <c r="Z12" s="14"/>
      <c r="AA12" s="14"/>
      <c r="AB12" s="14"/>
      <c r="AC12" s="14"/>
      <c r="AD12" s="14"/>
      <c r="AE12" s="14"/>
      <c r="AF12" s="14">
        <v>1</v>
      </c>
      <c r="AG12" s="17">
        <v>50</v>
      </c>
      <c r="AH12" s="14"/>
    </row>
    <row r="13" spans="5:34" ht="16.8" customHeight="1" x14ac:dyDescent="0.3"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5:34" ht="16.8" customHeight="1" x14ac:dyDescent="0.4">
      <c r="E14" s="1" t="s">
        <v>21</v>
      </c>
      <c r="F14" s="4">
        <v>5</v>
      </c>
      <c r="G14" s="4">
        <v>0</v>
      </c>
      <c r="H14" s="4">
        <v>45</v>
      </c>
      <c r="I14" s="4">
        <v>50</v>
      </c>
      <c r="J14" s="4">
        <v>0</v>
      </c>
      <c r="K14" s="4">
        <v>0</v>
      </c>
      <c r="L14" s="4">
        <v>125</v>
      </c>
      <c r="M14" s="4">
        <v>0</v>
      </c>
      <c r="N14" s="4">
        <v>40</v>
      </c>
      <c r="O14" s="4">
        <v>110</v>
      </c>
      <c r="P14" s="4">
        <v>0</v>
      </c>
      <c r="Q14" s="4">
        <v>0</v>
      </c>
      <c r="T14" s="14" t="s">
        <v>21</v>
      </c>
      <c r="U14" s="18">
        <v>0</v>
      </c>
      <c r="V14" s="18">
        <v>30</v>
      </c>
      <c r="W14" s="18">
        <v>20</v>
      </c>
      <c r="X14" s="18">
        <v>50</v>
      </c>
      <c r="Y14" s="18">
        <v>0</v>
      </c>
      <c r="Z14" s="18">
        <v>0</v>
      </c>
      <c r="AA14" s="18">
        <v>150</v>
      </c>
      <c r="AB14" s="18">
        <v>0</v>
      </c>
      <c r="AC14" s="18">
        <v>45</v>
      </c>
      <c r="AD14" s="18">
        <v>80</v>
      </c>
      <c r="AE14" s="18">
        <v>0</v>
      </c>
      <c r="AF14" s="18">
        <v>0</v>
      </c>
      <c r="AG14" s="14"/>
      <c r="AH14" s="14"/>
    </row>
    <row r="17" spans="5:31" x14ac:dyDescent="0.3">
      <c r="E17" t="s">
        <v>0</v>
      </c>
      <c r="F17">
        <f>SUMPRODUCT(F4:Q4,$F$14:$Q$14)</f>
        <v>850</v>
      </c>
      <c r="I17" t="s">
        <v>78</v>
      </c>
    </row>
    <row r="18" spans="5:31" ht="21" x14ac:dyDescent="0.4">
      <c r="E18" s="1" t="s">
        <v>14</v>
      </c>
      <c r="F18">
        <f t="shared" ref="F18:F24" si="0">SUMPRODUCT(F5:Q5,$F$14:$Q$14)</f>
        <v>100</v>
      </c>
      <c r="I18" t="s">
        <v>79</v>
      </c>
      <c r="J18" t="s">
        <v>80</v>
      </c>
      <c r="K18" t="s">
        <v>81</v>
      </c>
      <c r="L18" t="s">
        <v>82</v>
      </c>
      <c r="M18" t="s">
        <v>83</v>
      </c>
      <c r="T18" s="13" t="s">
        <v>0</v>
      </c>
      <c r="U18" s="12">
        <v>725</v>
      </c>
      <c r="V18" s="12"/>
      <c r="W18" s="12"/>
      <c r="X18" s="12" t="s">
        <v>149</v>
      </c>
      <c r="Y18" s="12"/>
      <c r="Z18" s="12"/>
      <c r="AA18" s="12"/>
      <c r="AB18" s="12"/>
      <c r="AC18" s="13"/>
      <c r="AD18" s="13"/>
      <c r="AE18" s="10"/>
    </row>
    <row r="19" spans="5:31" ht="21" x14ac:dyDescent="0.4">
      <c r="E19" s="1" t="s">
        <v>15</v>
      </c>
      <c r="F19">
        <f>SUMPRODUCT(F6:Q6,$F$14:$Q$14)</f>
        <v>125</v>
      </c>
      <c r="I19" t="s">
        <v>84</v>
      </c>
      <c r="J19" t="s">
        <v>85</v>
      </c>
      <c r="K19">
        <f>F4</f>
        <v>2</v>
      </c>
      <c r="L19">
        <f>F14</f>
        <v>5</v>
      </c>
      <c r="M19">
        <f>K19*L19</f>
        <v>10</v>
      </c>
      <c r="T19" s="1" t="s">
        <v>14</v>
      </c>
      <c r="U19" s="12">
        <v>100</v>
      </c>
      <c r="V19" s="12"/>
      <c r="W19" s="12"/>
      <c r="X19" s="12" t="s">
        <v>150</v>
      </c>
      <c r="Y19" s="12" t="s">
        <v>151</v>
      </c>
      <c r="Z19" s="12" t="s">
        <v>152</v>
      </c>
      <c r="AA19" s="12" t="s">
        <v>153</v>
      </c>
      <c r="AB19" s="12" t="s">
        <v>154</v>
      </c>
      <c r="AC19" s="13"/>
      <c r="AD19" s="13"/>
      <c r="AE19" s="10"/>
    </row>
    <row r="20" spans="5:31" ht="21" x14ac:dyDescent="0.4">
      <c r="E20" s="1" t="s">
        <v>16</v>
      </c>
      <c r="F20">
        <f>SUMPRODUCT(F7:Q7,$F$14:$Q$14)</f>
        <v>150</v>
      </c>
      <c r="I20" t="s">
        <v>84</v>
      </c>
      <c r="J20" t="s">
        <v>87</v>
      </c>
      <c r="K20">
        <f>H4</f>
        <v>5</v>
      </c>
      <c r="L20">
        <f>H14</f>
        <v>45</v>
      </c>
      <c r="M20">
        <f t="shared" ref="M20:M24" si="1">K20*L20</f>
        <v>225</v>
      </c>
      <c r="T20" s="1" t="s">
        <v>15</v>
      </c>
      <c r="U20" s="12">
        <v>150</v>
      </c>
      <c r="V20" s="12"/>
      <c r="W20" s="12"/>
      <c r="X20" s="12" t="s">
        <v>84</v>
      </c>
      <c r="Y20" s="12" t="s">
        <v>90</v>
      </c>
      <c r="Z20" s="12">
        <v>1</v>
      </c>
      <c r="AA20" s="12">
        <v>30</v>
      </c>
      <c r="AB20" s="12">
        <v>30</v>
      </c>
      <c r="AC20" s="13"/>
      <c r="AD20" s="13"/>
      <c r="AE20" s="10"/>
    </row>
    <row r="21" spans="5:31" ht="21" x14ac:dyDescent="0.4">
      <c r="E21" s="1" t="s">
        <v>17</v>
      </c>
      <c r="F21">
        <f>SUMPRODUCT(F8:Q8,$F$14:$Q$14)</f>
        <v>45</v>
      </c>
      <c r="I21" t="s">
        <v>84</v>
      </c>
      <c r="J21" t="s">
        <v>88</v>
      </c>
      <c r="K21">
        <f>I4</f>
        <v>3</v>
      </c>
      <c r="L21">
        <f>I14</f>
        <v>50</v>
      </c>
      <c r="M21">
        <f t="shared" si="1"/>
        <v>150</v>
      </c>
      <c r="T21" s="1" t="s">
        <v>16</v>
      </c>
      <c r="U21" s="12">
        <v>125</v>
      </c>
      <c r="V21" s="12"/>
      <c r="W21" s="12"/>
      <c r="X21" s="12" t="s">
        <v>84</v>
      </c>
      <c r="Y21" s="12" t="s">
        <v>87</v>
      </c>
      <c r="Z21" s="12">
        <v>5</v>
      </c>
      <c r="AA21" s="12">
        <v>20</v>
      </c>
      <c r="AB21" s="12">
        <v>100</v>
      </c>
      <c r="AC21" s="13"/>
      <c r="AD21" s="13"/>
      <c r="AE21" s="10"/>
    </row>
    <row r="22" spans="5:31" ht="21" x14ac:dyDescent="0.4">
      <c r="E22" s="1" t="s">
        <v>18</v>
      </c>
      <c r="F22">
        <f t="shared" si="0"/>
        <v>110</v>
      </c>
      <c r="I22" t="s">
        <v>89</v>
      </c>
      <c r="J22" t="s">
        <v>87</v>
      </c>
      <c r="K22">
        <f>L4</f>
        <v>1</v>
      </c>
      <c r="L22">
        <f>L14</f>
        <v>125</v>
      </c>
      <c r="M22">
        <f t="shared" si="1"/>
        <v>125</v>
      </c>
      <c r="T22" s="1" t="s">
        <v>17</v>
      </c>
      <c r="U22" s="12">
        <v>45</v>
      </c>
      <c r="V22" s="12"/>
      <c r="W22" s="12"/>
      <c r="X22" s="12" t="s">
        <v>84</v>
      </c>
      <c r="Y22" s="12" t="s">
        <v>88</v>
      </c>
      <c r="Z22" s="12">
        <v>3</v>
      </c>
      <c r="AA22" s="12">
        <v>50</v>
      </c>
      <c r="AB22" s="12">
        <v>150</v>
      </c>
      <c r="AC22" s="13"/>
      <c r="AD22" s="13"/>
      <c r="AE22" s="10"/>
    </row>
    <row r="23" spans="5:31" ht="21" x14ac:dyDescent="0.4">
      <c r="E23" s="1" t="s">
        <v>19</v>
      </c>
      <c r="F23">
        <f>SUMPRODUCT(F10:Q10,$F$14:$Q$14)</f>
        <v>170</v>
      </c>
      <c r="I23" t="s">
        <v>86</v>
      </c>
      <c r="J23" t="s">
        <v>85</v>
      </c>
      <c r="K23">
        <f>N4</f>
        <v>3</v>
      </c>
      <c r="L23">
        <f>N14</f>
        <v>40</v>
      </c>
      <c r="M23">
        <f t="shared" si="1"/>
        <v>120</v>
      </c>
      <c r="T23" s="1" t="s">
        <v>18</v>
      </c>
      <c r="U23" s="12">
        <v>110</v>
      </c>
      <c r="V23" s="12"/>
      <c r="W23" s="12"/>
      <c r="X23" s="12" t="s">
        <v>89</v>
      </c>
      <c r="Y23" s="12" t="s">
        <v>87</v>
      </c>
      <c r="Z23" s="12">
        <v>1</v>
      </c>
      <c r="AA23" s="12">
        <v>150</v>
      </c>
      <c r="AB23" s="12">
        <v>150</v>
      </c>
      <c r="AC23" s="13"/>
      <c r="AD23" s="13"/>
      <c r="AE23" s="10"/>
    </row>
    <row r="24" spans="5:31" ht="21" x14ac:dyDescent="0.4">
      <c r="E24" s="1" t="s">
        <v>20</v>
      </c>
      <c r="F24">
        <f t="shared" si="0"/>
        <v>50</v>
      </c>
      <c r="I24" t="s">
        <v>86</v>
      </c>
      <c r="J24" t="s">
        <v>90</v>
      </c>
      <c r="K24">
        <f>O4</f>
        <v>2</v>
      </c>
      <c r="L24">
        <f>O14</f>
        <v>110</v>
      </c>
      <c r="M24">
        <f t="shared" si="1"/>
        <v>220</v>
      </c>
      <c r="T24" s="1" t="s">
        <v>19</v>
      </c>
      <c r="U24" s="12">
        <v>170</v>
      </c>
      <c r="V24" s="12"/>
      <c r="W24" s="12"/>
      <c r="X24" s="12" t="s">
        <v>86</v>
      </c>
      <c r="Y24" s="12" t="s">
        <v>85</v>
      </c>
      <c r="Z24" s="12">
        <v>3</v>
      </c>
      <c r="AA24" s="12">
        <v>45</v>
      </c>
      <c r="AB24" s="12">
        <v>135</v>
      </c>
      <c r="AC24" s="13"/>
      <c r="AD24" s="13"/>
      <c r="AE24" s="10"/>
    </row>
    <row r="25" spans="5:31" ht="21" x14ac:dyDescent="0.4">
      <c r="T25" s="1" t="s">
        <v>20</v>
      </c>
      <c r="U25" s="12">
        <v>50</v>
      </c>
      <c r="V25" s="12"/>
      <c r="W25" s="12"/>
      <c r="X25" s="12" t="s">
        <v>86</v>
      </c>
      <c r="Y25" s="12" t="s">
        <v>90</v>
      </c>
      <c r="Z25" s="12">
        <v>2</v>
      </c>
      <c r="AA25" s="12">
        <v>80</v>
      </c>
      <c r="AB25" s="12">
        <v>160</v>
      </c>
      <c r="AC25" s="13"/>
      <c r="AD25" s="13"/>
      <c r="AE25" s="10"/>
    </row>
    <row r="26" spans="5:31" ht="15.6" x14ac:dyDescent="0.3">
      <c r="T26" s="12"/>
      <c r="U26" s="12"/>
      <c r="V26" s="12"/>
      <c r="W26" s="12"/>
      <c r="X26" s="12"/>
      <c r="Y26" s="12"/>
      <c r="Z26" s="12"/>
      <c r="AA26" s="12">
        <v>375</v>
      </c>
      <c r="AB26" s="12">
        <v>725</v>
      </c>
      <c r="AC26" s="13"/>
      <c r="AD26" s="13"/>
      <c r="AE26" s="10"/>
    </row>
    <row r="27" spans="5:31" x14ac:dyDescent="0.3">
      <c r="V27" s="13" t="s">
        <v>155</v>
      </c>
      <c r="W27" s="13"/>
      <c r="X27" s="13"/>
      <c r="Y27" s="13"/>
      <c r="Z27" s="13"/>
      <c r="AA2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D4C-BE7A-4364-BF7C-0343C6FA0BF8}">
  <dimension ref="A1:H31"/>
  <sheetViews>
    <sheetView showGridLines="0" workbookViewId="0"/>
  </sheetViews>
  <sheetFormatPr baseColWidth="10" defaultRowHeight="14.4" x14ac:dyDescent="0.3"/>
  <cols>
    <col min="1" max="1" width="2.33203125" customWidth="1"/>
    <col min="2" max="2" width="6.33203125" bestFit="1" customWidth="1"/>
    <col min="3" max="3" width="9.77734375" bestFit="1" customWidth="1"/>
    <col min="4" max="4" width="5.33203125" bestFit="1" customWidth="1"/>
    <col min="5" max="5" width="8.88671875" bestFit="1" customWidth="1"/>
    <col min="6" max="6" width="12.109375" bestFit="1" customWidth="1"/>
    <col min="7" max="8" width="10.109375" bestFit="1" customWidth="1"/>
  </cols>
  <sheetData>
    <row r="1" spans="1:8" x14ac:dyDescent="0.3">
      <c r="A1" s="5" t="s">
        <v>22</v>
      </c>
    </row>
    <row r="2" spans="1:8" x14ac:dyDescent="0.3">
      <c r="A2" s="5" t="s">
        <v>95</v>
      </c>
    </row>
    <row r="3" spans="1:8" x14ac:dyDescent="0.3">
      <c r="A3" s="5" t="s">
        <v>96</v>
      </c>
    </row>
    <row r="6" spans="1:8" ht="15" thickBot="1" x14ac:dyDescent="0.35">
      <c r="A6" t="s">
        <v>25</v>
      </c>
    </row>
    <row r="7" spans="1:8" x14ac:dyDescent="0.3">
      <c r="B7" s="8"/>
      <c r="C7" s="8"/>
      <c r="D7" s="8" t="s">
        <v>28</v>
      </c>
      <c r="E7" s="8" t="s">
        <v>30</v>
      </c>
      <c r="F7" s="8" t="s">
        <v>32</v>
      </c>
      <c r="G7" s="8" t="s">
        <v>34</v>
      </c>
      <c r="H7" s="8" t="s">
        <v>34</v>
      </c>
    </row>
    <row r="8" spans="1:8" ht="15" thickBot="1" x14ac:dyDescent="0.35">
      <c r="B8" s="9" t="s">
        <v>26</v>
      </c>
      <c r="C8" s="9" t="s">
        <v>27</v>
      </c>
      <c r="D8" s="9" t="s">
        <v>29</v>
      </c>
      <c r="E8" s="9" t="s">
        <v>31</v>
      </c>
      <c r="F8" s="9" t="s">
        <v>33</v>
      </c>
      <c r="G8" s="9" t="s">
        <v>35</v>
      </c>
      <c r="H8" s="9" t="s">
        <v>36</v>
      </c>
    </row>
    <row r="9" spans="1:8" x14ac:dyDescent="0.3">
      <c r="B9" s="6" t="s">
        <v>97</v>
      </c>
      <c r="C9" s="6" t="s">
        <v>98</v>
      </c>
      <c r="D9" s="6">
        <v>0</v>
      </c>
      <c r="E9" s="6">
        <v>0</v>
      </c>
      <c r="F9" s="6">
        <v>2</v>
      </c>
      <c r="G9" s="6">
        <v>1E+30</v>
      </c>
      <c r="H9" s="6">
        <v>0</v>
      </c>
    </row>
    <row r="10" spans="1:8" x14ac:dyDescent="0.3">
      <c r="B10" s="6" t="s">
        <v>99</v>
      </c>
      <c r="C10" s="6" t="s">
        <v>100</v>
      </c>
      <c r="D10" s="6">
        <v>50</v>
      </c>
      <c r="E10" s="6">
        <v>0</v>
      </c>
      <c r="F10" s="6">
        <v>1</v>
      </c>
      <c r="G10" s="6">
        <v>0</v>
      </c>
      <c r="H10" s="6">
        <v>1</v>
      </c>
    </row>
    <row r="11" spans="1:8" x14ac:dyDescent="0.3">
      <c r="B11" s="6" t="s">
        <v>101</v>
      </c>
      <c r="C11" s="6" t="s">
        <v>102</v>
      </c>
      <c r="D11" s="6">
        <v>0</v>
      </c>
      <c r="E11" s="6">
        <v>5</v>
      </c>
      <c r="F11" s="6">
        <v>5</v>
      </c>
      <c r="G11" s="6">
        <v>1E+30</v>
      </c>
      <c r="H11" s="6">
        <v>5</v>
      </c>
    </row>
    <row r="12" spans="1:8" x14ac:dyDescent="0.3">
      <c r="B12" s="6" t="s">
        <v>103</v>
      </c>
      <c r="C12" s="6" t="s">
        <v>104</v>
      </c>
      <c r="D12" s="6">
        <v>50</v>
      </c>
      <c r="E12" s="6">
        <v>0</v>
      </c>
      <c r="F12" s="6">
        <v>3</v>
      </c>
      <c r="G12" s="6">
        <v>1</v>
      </c>
      <c r="H12" s="6">
        <v>1E+30</v>
      </c>
    </row>
    <row r="13" spans="1:8" x14ac:dyDescent="0.3">
      <c r="B13" s="6" t="s">
        <v>105</v>
      </c>
      <c r="C13" s="6" t="s">
        <v>106</v>
      </c>
      <c r="D13" s="6">
        <v>0</v>
      </c>
      <c r="E13" s="6">
        <v>4</v>
      </c>
      <c r="F13" s="6">
        <v>7</v>
      </c>
      <c r="G13" s="6">
        <v>1E+30</v>
      </c>
      <c r="H13" s="6">
        <v>4</v>
      </c>
    </row>
    <row r="14" spans="1:8" x14ac:dyDescent="0.3">
      <c r="B14" s="6" t="s">
        <v>107</v>
      </c>
      <c r="C14" s="6" t="s">
        <v>108</v>
      </c>
      <c r="D14" s="6">
        <v>0</v>
      </c>
      <c r="E14" s="6">
        <v>2</v>
      </c>
      <c r="F14" s="6">
        <v>4</v>
      </c>
      <c r="G14" s="6">
        <v>1E+30</v>
      </c>
      <c r="H14" s="6">
        <v>2</v>
      </c>
    </row>
    <row r="15" spans="1:8" x14ac:dyDescent="0.3">
      <c r="B15" s="6" t="s">
        <v>109</v>
      </c>
      <c r="C15" s="6" t="s">
        <v>110</v>
      </c>
      <c r="D15" s="6">
        <v>170</v>
      </c>
      <c r="E15" s="6">
        <v>0</v>
      </c>
      <c r="F15" s="6">
        <v>1</v>
      </c>
      <c r="G15" s="6">
        <v>5</v>
      </c>
      <c r="H15" s="6">
        <v>1E+30</v>
      </c>
    </row>
    <row r="16" spans="1:8" x14ac:dyDescent="0.3">
      <c r="B16" s="6" t="s">
        <v>111</v>
      </c>
      <c r="C16" s="6" t="s">
        <v>112</v>
      </c>
      <c r="D16" s="6">
        <v>0</v>
      </c>
      <c r="E16" s="6">
        <v>4</v>
      </c>
      <c r="F16" s="6">
        <v>8</v>
      </c>
      <c r="G16" s="6">
        <v>1E+30</v>
      </c>
      <c r="H16" s="6">
        <v>4</v>
      </c>
    </row>
    <row r="17" spans="1:8" x14ac:dyDescent="0.3">
      <c r="B17" s="6" t="s">
        <v>113</v>
      </c>
      <c r="C17" s="6" t="s">
        <v>114</v>
      </c>
      <c r="D17" s="6">
        <v>45</v>
      </c>
      <c r="E17" s="6">
        <v>0</v>
      </c>
      <c r="F17" s="6">
        <v>3</v>
      </c>
      <c r="G17" s="6">
        <v>0</v>
      </c>
      <c r="H17" s="6">
        <v>1E+30</v>
      </c>
    </row>
    <row r="18" spans="1:8" x14ac:dyDescent="0.3">
      <c r="B18" s="6" t="s">
        <v>115</v>
      </c>
      <c r="C18" s="6" t="s">
        <v>116</v>
      </c>
      <c r="D18" s="6">
        <v>60</v>
      </c>
      <c r="E18" s="6">
        <v>0</v>
      </c>
      <c r="F18" s="6">
        <v>2</v>
      </c>
      <c r="G18" s="6">
        <v>1</v>
      </c>
      <c r="H18" s="6">
        <v>0</v>
      </c>
    </row>
    <row r="19" spans="1:8" x14ac:dyDescent="0.3">
      <c r="B19" s="6" t="s">
        <v>117</v>
      </c>
      <c r="C19" s="6" t="s">
        <v>118</v>
      </c>
      <c r="D19" s="6">
        <v>0</v>
      </c>
      <c r="E19" s="6">
        <v>7</v>
      </c>
      <c r="F19" s="6">
        <v>8</v>
      </c>
      <c r="G19" s="6">
        <v>1E+30</v>
      </c>
      <c r="H19" s="6">
        <v>7</v>
      </c>
    </row>
    <row r="20" spans="1:8" ht="15" thickBot="1" x14ac:dyDescent="0.35">
      <c r="B20" s="7" t="s">
        <v>119</v>
      </c>
      <c r="C20" s="7" t="s">
        <v>120</v>
      </c>
      <c r="D20" s="7">
        <v>0</v>
      </c>
      <c r="E20" s="7">
        <v>1</v>
      </c>
      <c r="F20" s="7">
        <v>5</v>
      </c>
      <c r="G20" s="7">
        <v>1E+30</v>
      </c>
      <c r="H20" s="7">
        <v>1</v>
      </c>
    </row>
    <row r="22" spans="1:8" ht="15" thickBot="1" x14ac:dyDescent="0.35">
      <c r="A22" t="s">
        <v>37</v>
      </c>
    </row>
    <row r="23" spans="1:8" x14ac:dyDescent="0.3">
      <c r="B23" s="8"/>
      <c r="C23" s="8"/>
      <c r="D23" s="8" t="s">
        <v>28</v>
      </c>
      <c r="E23" s="8" t="s">
        <v>38</v>
      </c>
      <c r="F23" s="8" t="s">
        <v>40</v>
      </c>
      <c r="G23" s="8" t="s">
        <v>34</v>
      </c>
      <c r="H23" s="8" t="s">
        <v>34</v>
      </c>
    </row>
    <row r="24" spans="1:8" ht="15" thickBot="1" x14ac:dyDescent="0.35">
      <c r="B24" s="9" t="s">
        <v>26</v>
      </c>
      <c r="C24" s="9" t="s">
        <v>27</v>
      </c>
      <c r="D24" s="9" t="s">
        <v>29</v>
      </c>
      <c r="E24" s="9" t="s">
        <v>39</v>
      </c>
      <c r="F24" s="9" t="s">
        <v>41</v>
      </c>
      <c r="G24" s="9" t="s">
        <v>35</v>
      </c>
      <c r="H24" s="9" t="s">
        <v>36</v>
      </c>
    </row>
    <row r="25" spans="1:8" x14ac:dyDescent="0.3">
      <c r="B25" s="6" t="s">
        <v>42</v>
      </c>
      <c r="C25" s="6" t="s">
        <v>85</v>
      </c>
      <c r="D25" s="6">
        <v>45</v>
      </c>
      <c r="E25" s="6">
        <v>3</v>
      </c>
      <c r="F25" s="6">
        <v>45</v>
      </c>
      <c r="G25" s="6">
        <v>20</v>
      </c>
      <c r="H25" s="6">
        <v>45</v>
      </c>
    </row>
    <row r="26" spans="1:8" x14ac:dyDescent="0.3">
      <c r="B26" s="6" t="s">
        <v>44</v>
      </c>
      <c r="C26" s="6" t="s">
        <v>90</v>
      </c>
      <c r="D26" s="6">
        <v>110</v>
      </c>
      <c r="E26" s="6">
        <v>2</v>
      </c>
      <c r="F26" s="6">
        <v>110</v>
      </c>
      <c r="G26" s="6">
        <v>20</v>
      </c>
      <c r="H26" s="6">
        <v>60</v>
      </c>
    </row>
    <row r="27" spans="1:8" x14ac:dyDescent="0.3">
      <c r="B27" s="6" t="s">
        <v>46</v>
      </c>
      <c r="C27" s="6" t="s">
        <v>87</v>
      </c>
      <c r="D27" s="6">
        <v>170</v>
      </c>
      <c r="E27" s="6">
        <v>1</v>
      </c>
      <c r="F27" s="6">
        <v>170</v>
      </c>
      <c r="G27" s="6">
        <v>1E+30</v>
      </c>
      <c r="H27" s="6">
        <v>170</v>
      </c>
    </row>
    <row r="28" spans="1:8" x14ac:dyDescent="0.3">
      <c r="B28" s="6" t="s">
        <v>48</v>
      </c>
      <c r="C28" s="6" t="s">
        <v>88</v>
      </c>
      <c r="D28" s="6">
        <v>50</v>
      </c>
      <c r="E28" s="6">
        <v>4</v>
      </c>
      <c r="F28" s="6">
        <v>50</v>
      </c>
      <c r="G28" s="6">
        <v>20</v>
      </c>
      <c r="H28" s="6">
        <v>50</v>
      </c>
    </row>
    <row r="29" spans="1:8" x14ac:dyDescent="0.3">
      <c r="B29" s="6" t="s">
        <v>121</v>
      </c>
      <c r="C29" s="6" t="s">
        <v>122</v>
      </c>
      <c r="D29" s="6">
        <v>100</v>
      </c>
      <c r="E29" s="6">
        <v>-1</v>
      </c>
      <c r="F29" s="6">
        <v>100</v>
      </c>
      <c r="G29" s="6">
        <v>60</v>
      </c>
      <c r="H29" s="6">
        <v>20</v>
      </c>
    </row>
    <row r="30" spans="1:8" x14ac:dyDescent="0.3">
      <c r="B30" s="6" t="s">
        <v>123</v>
      </c>
      <c r="C30" s="6" t="s">
        <v>124</v>
      </c>
      <c r="D30" s="6">
        <v>0</v>
      </c>
      <c r="E30" s="6">
        <v>0</v>
      </c>
      <c r="F30" s="6">
        <v>150</v>
      </c>
      <c r="G30" s="6">
        <v>1E+30</v>
      </c>
      <c r="H30" s="6">
        <v>150</v>
      </c>
    </row>
    <row r="31" spans="1:8" ht="15" thickBot="1" x14ac:dyDescent="0.35">
      <c r="B31" s="7" t="s">
        <v>125</v>
      </c>
      <c r="C31" s="7" t="s">
        <v>126</v>
      </c>
      <c r="D31" s="7">
        <v>105</v>
      </c>
      <c r="E31" s="7">
        <v>0</v>
      </c>
      <c r="F31" s="7">
        <v>125</v>
      </c>
      <c r="G31" s="7">
        <v>1E+30</v>
      </c>
      <c r="H31" s="7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DEFD-0FDD-48B6-8326-B705AEEAE38B}">
  <dimension ref="E1:K24"/>
  <sheetViews>
    <sheetView tabSelected="1" workbookViewId="0">
      <selection activeCell="E1" sqref="E1:K24"/>
    </sheetView>
  </sheetViews>
  <sheetFormatPr baseColWidth="10" defaultRowHeight="14.4" x14ac:dyDescent="0.3"/>
  <cols>
    <col min="4" max="11" width="7.5546875" customWidth="1"/>
  </cols>
  <sheetData>
    <row r="1" spans="5:11" ht="12" customHeight="1" x14ac:dyDescent="0.3">
      <c r="E1" s="19" t="s">
        <v>91</v>
      </c>
      <c r="F1" s="19"/>
      <c r="G1" s="19"/>
      <c r="H1" s="19"/>
      <c r="I1" s="19"/>
      <c r="J1" s="14"/>
      <c r="K1" s="14"/>
    </row>
    <row r="2" spans="5:11" ht="12" customHeight="1" x14ac:dyDescent="0.3">
      <c r="E2" s="14"/>
      <c r="F2" s="14"/>
      <c r="G2" s="14"/>
      <c r="H2" s="14"/>
      <c r="I2" s="14"/>
      <c r="J2" s="14"/>
      <c r="K2" s="14"/>
    </row>
    <row r="3" spans="5:11" ht="12" customHeight="1" x14ac:dyDescent="0.3">
      <c r="E3" s="14"/>
      <c r="F3" s="14" t="s">
        <v>85</v>
      </c>
      <c r="G3" s="14" t="s">
        <v>90</v>
      </c>
      <c r="H3" s="14" t="s">
        <v>87</v>
      </c>
      <c r="I3" s="14" t="s">
        <v>88</v>
      </c>
      <c r="J3" s="14" t="s">
        <v>93</v>
      </c>
      <c r="K3" s="14"/>
    </row>
    <row r="4" spans="5:11" ht="12" customHeight="1" x14ac:dyDescent="0.3">
      <c r="E4" s="14" t="s">
        <v>84</v>
      </c>
      <c r="F4" s="14">
        <v>2</v>
      </c>
      <c r="G4" s="14">
        <v>1</v>
      </c>
      <c r="H4" s="14">
        <v>5</v>
      </c>
      <c r="I4" s="14">
        <v>3</v>
      </c>
      <c r="J4" s="14">
        <v>100</v>
      </c>
      <c r="K4" s="14"/>
    </row>
    <row r="5" spans="5:11" ht="12" customHeight="1" x14ac:dyDescent="0.3">
      <c r="E5" s="14" t="s">
        <v>89</v>
      </c>
      <c r="F5" s="14">
        <v>7</v>
      </c>
      <c r="G5" s="14">
        <v>4</v>
      </c>
      <c r="H5" s="14">
        <v>1</v>
      </c>
      <c r="I5" s="14">
        <v>8</v>
      </c>
      <c r="J5" s="14">
        <v>150</v>
      </c>
      <c r="K5" s="14"/>
    </row>
    <row r="6" spans="5:11" ht="12" customHeight="1" x14ac:dyDescent="0.3">
      <c r="E6" s="14" t="s">
        <v>86</v>
      </c>
      <c r="F6" s="14">
        <v>3</v>
      </c>
      <c r="G6" s="14">
        <v>2</v>
      </c>
      <c r="H6" s="14">
        <v>8</v>
      </c>
      <c r="I6" s="14">
        <v>5</v>
      </c>
      <c r="J6" s="14">
        <v>125</v>
      </c>
      <c r="K6" s="14"/>
    </row>
    <row r="7" spans="5:11" ht="12" customHeight="1" x14ac:dyDescent="0.3">
      <c r="E7" s="14" t="s">
        <v>92</v>
      </c>
      <c r="F7" s="14">
        <v>45</v>
      </c>
      <c r="G7" s="14">
        <v>110</v>
      </c>
      <c r="H7" s="14">
        <v>170</v>
      </c>
      <c r="I7" s="14">
        <v>50</v>
      </c>
      <c r="J7" s="14"/>
      <c r="K7" s="14"/>
    </row>
    <row r="8" spans="5:11" ht="12" customHeight="1" x14ac:dyDescent="0.3">
      <c r="E8" s="14"/>
      <c r="F8" s="14"/>
      <c r="G8" s="14"/>
      <c r="H8" s="14"/>
      <c r="I8" s="14"/>
      <c r="J8" s="14"/>
      <c r="K8" s="14"/>
    </row>
    <row r="9" spans="5:11" ht="12" customHeight="1" x14ac:dyDescent="0.3">
      <c r="E9" s="19" t="s">
        <v>94</v>
      </c>
      <c r="F9" s="19"/>
      <c r="G9" s="19"/>
      <c r="H9" s="19"/>
      <c r="I9" s="14"/>
      <c r="J9" s="14"/>
      <c r="K9" s="14"/>
    </row>
    <row r="10" spans="5:11" ht="12" customHeight="1" x14ac:dyDescent="0.3">
      <c r="E10" s="14"/>
      <c r="F10" s="14" t="s">
        <v>85</v>
      </c>
      <c r="G10" s="14" t="s">
        <v>90</v>
      </c>
      <c r="H10" s="14" t="s">
        <v>87</v>
      </c>
      <c r="I10" s="14" t="s">
        <v>88</v>
      </c>
      <c r="J10" s="14"/>
      <c r="K10" s="14" t="s">
        <v>93</v>
      </c>
    </row>
    <row r="11" spans="5:11" ht="12" customHeight="1" x14ac:dyDescent="0.3">
      <c r="E11" s="14" t="s">
        <v>84</v>
      </c>
      <c r="F11" s="16">
        <v>0</v>
      </c>
      <c r="G11" s="16">
        <v>30</v>
      </c>
      <c r="H11" s="16">
        <v>20</v>
      </c>
      <c r="I11" s="16">
        <v>50</v>
      </c>
      <c r="J11" s="14">
        <f>SUM(F11:I11)</f>
        <v>100</v>
      </c>
      <c r="K11" s="14">
        <v>100</v>
      </c>
    </row>
    <row r="12" spans="5:11" ht="12" customHeight="1" x14ac:dyDescent="0.3">
      <c r="E12" s="14" t="s">
        <v>89</v>
      </c>
      <c r="F12" s="16">
        <v>0</v>
      </c>
      <c r="G12" s="16">
        <v>0</v>
      </c>
      <c r="H12" s="16">
        <v>150</v>
      </c>
      <c r="I12" s="16">
        <v>0</v>
      </c>
      <c r="J12" s="14">
        <f>SUM(F12:I12)</f>
        <v>150</v>
      </c>
      <c r="K12" s="14">
        <v>150</v>
      </c>
    </row>
    <row r="13" spans="5:11" ht="12" customHeight="1" x14ac:dyDescent="0.3">
      <c r="E13" s="14" t="s">
        <v>86</v>
      </c>
      <c r="F13" s="16">
        <v>45</v>
      </c>
      <c r="G13" s="16">
        <v>80</v>
      </c>
      <c r="H13" s="16">
        <v>0</v>
      </c>
      <c r="I13" s="16">
        <v>0</v>
      </c>
      <c r="J13" s="14">
        <f>SUM(F13:I13)</f>
        <v>125</v>
      </c>
      <c r="K13" s="14">
        <v>125</v>
      </c>
    </row>
    <row r="14" spans="5:11" ht="12" customHeight="1" x14ac:dyDescent="0.3">
      <c r="E14" s="14"/>
      <c r="F14" s="14">
        <f>SUM(F11:F13)</f>
        <v>45</v>
      </c>
      <c r="G14" s="14">
        <f>SUM(G11:G13)</f>
        <v>110</v>
      </c>
      <c r="H14" s="14">
        <f>SUM(H11:H13)</f>
        <v>170</v>
      </c>
      <c r="I14" s="14">
        <f>SUM(I11:I13)</f>
        <v>50</v>
      </c>
      <c r="J14" s="14"/>
      <c r="K14" s="14"/>
    </row>
    <row r="15" spans="5:11" ht="12" customHeight="1" x14ac:dyDescent="0.3">
      <c r="E15" s="14" t="s">
        <v>92</v>
      </c>
      <c r="F15" s="14">
        <v>45</v>
      </c>
      <c r="G15" s="14">
        <v>110</v>
      </c>
      <c r="H15" s="14">
        <v>170</v>
      </c>
      <c r="I15" s="14">
        <v>50</v>
      </c>
      <c r="J15" s="14"/>
      <c r="K15" s="14"/>
    </row>
    <row r="16" spans="5:11" ht="12" customHeight="1" x14ac:dyDescent="0.3">
      <c r="E16" s="14"/>
      <c r="F16" s="14"/>
      <c r="G16" s="14"/>
      <c r="H16" s="14"/>
      <c r="I16" s="14"/>
      <c r="J16" s="14"/>
      <c r="K16" s="14"/>
    </row>
    <row r="17" spans="5:11" ht="12" customHeight="1" x14ac:dyDescent="0.3">
      <c r="E17" s="14"/>
      <c r="F17" s="14"/>
      <c r="G17" s="14"/>
      <c r="H17" s="14"/>
      <c r="I17" s="14" t="s">
        <v>0</v>
      </c>
      <c r="J17" s="14">
        <f>SUMPRODUCT(F4:I6,F11:I13)</f>
        <v>725</v>
      </c>
      <c r="K17" s="14"/>
    </row>
    <row r="18" spans="5:11" ht="12" customHeight="1" x14ac:dyDescent="0.3">
      <c r="E18" s="14"/>
      <c r="F18" s="14"/>
      <c r="G18" s="14"/>
      <c r="H18" s="14"/>
      <c r="I18" s="14"/>
      <c r="J18" s="14"/>
      <c r="K18" s="14"/>
    </row>
    <row r="19" spans="5:11" ht="12" customHeight="1" x14ac:dyDescent="0.3">
      <c r="E19" s="19" t="s">
        <v>156</v>
      </c>
      <c r="F19" s="19"/>
      <c r="G19" s="19"/>
      <c r="H19" s="19"/>
      <c r="I19" s="14"/>
      <c r="J19" s="14"/>
      <c r="K19" s="14"/>
    </row>
    <row r="20" spans="5:11" ht="12" customHeight="1" x14ac:dyDescent="0.3">
      <c r="E20" s="14"/>
      <c r="F20" s="14"/>
      <c r="G20" s="14"/>
      <c r="H20" s="14"/>
      <c r="I20" s="14"/>
      <c r="J20" s="14"/>
      <c r="K20" s="14"/>
    </row>
    <row r="21" spans="5:11" ht="12" customHeight="1" x14ac:dyDescent="0.3">
      <c r="E21" s="14"/>
      <c r="F21" s="14" t="s">
        <v>85</v>
      </c>
      <c r="G21" s="14" t="s">
        <v>90</v>
      </c>
      <c r="H21" s="14" t="s">
        <v>87</v>
      </c>
      <c r="I21" s="14" t="s">
        <v>88</v>
      </c>
      <c r="J21" s="14"/>
      <c r="K21" s="14"/>
    </row>
    <row r="22" spans="5:11" ht="12" customHeight="1" x14ac:dyDescent="0.3">
      <c r="E22" s="14" t="s">
        <v>84</v>
      </c>
      <c r="F22" s="20">
        <f>F4*F11</f>
        <v>0</v>
      </c>
      <c r="G22" s="20">
        <f t="shared" ref="G22:I22" si="0">G4*G11</f>
        <v>30</v>
      </c>
      <c r="H22" s="20">
        <f t="shared" si="0"/>
        <v>100</v>
      </c>
      <c r="I22" s="20">
        <f t="shared" si="0"/>
        <v>150</v>
      </c>
      <c r="J22" s="14"/>
      <c r="K22" s="14"/>
    </row>
    <row r="23" spans="5:11" ht="12" customHeight="1" x14ac:dyDescent="0.3">
      <c r="E23" s="14" t="s">
        <v>89</v>
      </c>
      <c r="F23" s="20">
        <f t="shared" ref="F23:I23" si="1">F5*F12</f>
        <v>0</v>
      </c>
      <c r="G23" s="20">
        <f t="shared" si="1"/>
        <v>0</v>
      </c>
      <c r="H23" s="20">
        <f t="shared" si="1"/>
        <v>150</v>
      </c>
      <c r="I23" s="20">
        <f t="shared" si="1"/>
        <v>0</v>
      </c>
      <c r="J23" s="14"/>
      <c r="K23" s="14"/>
    </row>
    <row r="24" spans="5:11" ht="12" customHeight="1" x14ac:dyDescent="0.3">
      <c r="E24" s="14" t="s">
        <v>86</v>
      </c>
      <c r="F24" s="20">
        <f t="shared" ref="F24:I24" si="2">F6*F13</f>
        <v>135</v>
      </c>
      <c r="G24" s="20">
        <f t="shared" si="2"/>
        <v>160</v>
      </c>
      <c r="H24" s="20">
        <f t="shared" si="2"/>
        <v>0</v>
      </c>
      <c r="I24" s="20">
        <f t="shared" si="2"/>
        <v>0</v>
      </c>
      <c r="J24" s="14"/>
      <c r="K24" s="14"/>
    </row>
  </sheetData>
  <mergeCells count="3">
    <mergeCell ref="E19:H19"/>
    <mergeCell ref="E9:H9"/>
    <mergeCell ref="E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443D-3474-4C82-906D-785400746492}">
  <dimension ref="A1"/>
  <sheetViews>
    <sheetView workbookViewId="0">
      <selection activeCell="J21" sqref="J21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de sensibilidad 1</vt:lpstr>
      <vt:lpstr>METODO 1</vt:lpstr>
      <vt:lpstr>Informe de sensibilidad 2</vt:lpstr>
      <vt:lpstr>METODO 2</vt:lpstr>
      <vt:lpstr>METODO TRES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Alejandra Marín Velásquez</dc:creator>
  <cp:lastModifiedBy>María Alejandra Marín Velásquez</cp:lastModifiedBy>
  <dcterms:created xsi:type="dcterms:W3CDTF">2024-04-23T01:35:30Z</dcterms:created>
  <dcterms:modified xsi:type="dcterms:W3CDTF">2024-04-25T03:50:37Z</dcterms:modified>
</cp:coreProperties>
</file>