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fc366bb1adb413/Escritorio/"/>
    </mc:Choice>
  </mc:AlternateContent>
  <xr:revisionPtr revIDLastSave="0" documentId="8_{F92A8BCB-0AE0-415E-A2EA-4EE9D13F0272}" xr6:coauthVersionLast="47" xr6:coauthVersionMax="47" xr10:uidLastSave="{00000000-0000-0000-0000-000000000000}"/>
  <bookViews>
    <workbookView xWindow="-108" yWindow="-108" windowWidth="23256" windowHeight="12456" activeTab="2" xr2:uid="{A73E9CFC-9F44-460B-8A03-EE330AD9B96D}"/>
  </bookViews>
  <sheets>
    <sheet name="Actividades" sheetId="1" r:id="rId1"/>
    <sheet name="Cronograma" sheetId="4" r:id="rId2"/>
    <sheet name="Presupuesto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1" i="5" l="1"/>
  <c r="J190" i="5"/>
  <c r="J189" i="5"/>
  <c r="J188" i="5"/>
  <c r="J186" i="5"/>
  <c r="J185" i="5"/>
  <c r="J180" i="5"/>
  <c r="J175" i="5"/>
  <c r="J177" i="5"/>
  <c r="J178" i="5"/>
  <c r="J179" i="5"/>
  <c r="J174" i="5"/>
  <c r="J163" i="5"/>
  <c r="J164" i="5"/>
  <c r="J165" i="5"/>
  <c r="J166" i="5"/>
  <c r="J167" i="5"/>
  <c r="J168" i="5"/>
  <c r="J162" i="5"/>
  <c r="J169" i="5" l="1"/>
  <c r="J181" i="5"/>
  <c r="J192" i="5"/>
  <c r="J156" i="5"/>
  <c r="J139" i="5"/>
  <c r="J140" i="5"/>
  <c r="J141" i="5"/>
  <c r="J142" i="5"/>
  <c r="J138" i="5"/>
  <c r="J124" i="5"/>
  <c r="J125" i="5"/>
  <c r="J126" i="5"/>
  <c r="J127" i="5"/>
  <c r="J128" i="5"/>
  <c r="J129" i="5"/>
  <c r="J130" i="5"/>
  <c r="J131" i="5"/>
  <c r="J123" i="5"/>
  <c r="J117" i="5"/>
  <c r="J98" i="5"/>
  <c r="J99" i="5"/>
  <c r="J100" i="5"/>
  <c r="J101" i="5"/>
  <c r="J102" i="5"/>
  <c r="J97" i="5"/>
  <c r="J85" i="5"/>
  <c r="J86" i="5"/>
  <c r="J87" i="5"/>
  <c r="J88" i="5"/>
  <c r="J89" i="5"/>
  <c r="J90" i="5"/>
  <c r="J84" i="5"/>
  <c r="J73" i="5"/>
  <c r="J74" i="5"/>
  <c r="J75" i="5"/>
  <c r="J76" i="5"/>
  <c r="J77" i="5"/>
  <c r="J72" i="5"/>
  <c r="J61" i="5"/>
  <c r="J62" i="5"/>
  <c r="J63" i="5"/>
  <c r="J64" i="5"/>
  <c r="J65" i="5"/>
  <c r="J66" i="5"/>
  <c r="J60" i="5"/>
  <c r="J49" i="5"/>
  <c r="J50" i="5"/>
  <c r="J51" i="5"/>
  <c r="J52" i="5"/>
  <c r="J48" i="5"/>
  <c r="I31" i="5"/>
  <c r="I32" i="5"/>
  <c r="I33" i="5"/>
  <c r="I34" i="5"/>
  <c r="I35" i="5"/>
  <c r="I36" i="5"/>
  <c r="I37" i="5"/>
  <c r="I38" i="5"/>
  <c r="I39" i="5"/>
  <c r="I40" i="5"/>
  <c r="I41" i="5"/>
  <c r="I30" i="5"/>
  <c r="I6" i="5"/>
  <c r="I7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5" i="5"/>
  <c r="K193" i="5" l="1"/>
  <c r="J143" i="5"/>
  <c r="J103" i="5"/>
  <c r="J91" i="5"/>
  <c r="K170" i="5" s="1"/>
  <c r="J132" i="5"/>
  <c r="J78" i="5"/>
  <c r="J54" i="5"/>
  <c r="J67" i="5"/>
  <c r="I42" i="5"/>
  <c r="I24" i="5"/>
  <c r="A27" i="4"/>
  <c r="A26" i="4"/>
  <c r="B27" i="1"/>
  <c r="B28" i="1"/>
  <c r="J43" i="5" l="1"/>
  <c r="D195" i="5"/>
  <c r="D196" i="5" s="1"/>
  <c r="K79" i="5"/>
</calcChain>
</file>

<file path=xl/sharedStrings.xml><?xml version="1.0" encoding="utf-8"?>
<sst xmlns="http://schemas.openxmlformats.org/spreadsheetml/2006/main" count="546" uniqueCount="295">
  <si>
    <t>Actividad 1</t>
  </si>
  <si>
    <t>Nombre Actividad</t>
  </si>
  <si>
    <t>Elementos necesarios</t>
  </si>
  <si>
    <t>Cantidad</t>
  </si>
  <si>
    <t>Tiempo (Meses)</t>
  </si>
  <si>
    <t>Valor unitario</t>
  </si>
  <si>
    <t>Valor Total</t>
  </si>
  <si>
    <t>1.1 Construccion de la estrategia metodológica para la realización de la caracterización poblacional</t>
  </si>
  <si>
    <t>Alquiler del espacio</t>
  </si>
  <si>
    <t>Contrato de arrendamiento</t>
  </si>
  <si>
    <t>Modem/Router Wifi</t>
  </si>
  <si>
    <t>Alquiler de equipo oficina</t>
  </si>
  <si>
    <t>Computador portátil</t>
  </si>
  <si>
    <t>$1,500,000</t>
  </si>
  <si>
    <t>Impresora</t>
  </si>
  <si>
    <t>Escritorio</t>
  </si>
  <si>
    <t>Coordinador del proyecto</t>
  </si>
  <si>
    <t xml:space="preserve">1.1 Construccion de la estrategia metodológica para la realización de la caracterización poblacional </t>
  </si>
  <si>
    <t>1.2 Realización de encuestas que permitan identificar características de la poblacion y selección de participantes</t>
  </si>
  <si>
    <t>1.3 tabulacion y entrega de informacion de poblacion inscrita a traves de un informe y base de datos</t>
  </si>
  <si>
    <t>Implementar las diferentes estrategias formativas y educativas planificadas para realizar con la poblacion seleccionada</t>
  </si>
  <si>
    <t>2.2 Acercamiento a la comunidad participante mediante reunion de inducción para dar a conocer cronograma, horarios y presentacion del proyecto</t>
  </si>
  <si>
    <t>Actividad 2</t>
  </si>
  <si>
    <t>Actividad 3</t>
  </si>
  <si>
    <t>Actividad 4</t>
  </si>
  <si>
    <t xml:space="preserve">Sub actividad </t>
  </si>
  <si>
    <t>2.1 Convocatoria para participar en la primera reunion de induccion de padres y niños para dar a conocer el proyecto y las tematicas</t>
  </si>
  <si>
    <t>2.3 Entrega de documentos e incripción de participantes a los talleres.</t>
  </si>
  <si>
    <t>3.1 Talleres de exploracion artistica</t>
  </si>
  <si>
    <t>3.2 Talleres de Expresion Artisitica : Musica Folclorica</t>
  </si>
  <si>
    <t xml:space="preserve">3.3 Talleres de Expresion Artisitica : Teatro y expresion corporal
</t>
  </si>
  <si>
    <t>3.5 Taller artistico enfocado en Dibujo y manualidades</t>
  </si>
  <si>
    <t>3.6 Taller artistico enfocado en baile folclorico</t>
  </si>
  <si>
    <t>3.7 Realizar una muestra de cada uno de los talleres a la comunidad y padres de familia</t>
  </si>
  <si>
    <t>Realizar un proceso de caracterización de la poblacion que va participar del proyecto.</t>
  </si>
  <si>
    <t>El proceso de induccion permite a las familias  tener  los conocimientos necesarios del funcionamiento, normas y beneficios del proyecto.</t>
  </si>
  <si>
    <t xml:space="preserve"> La caracterización de la población es una herramienta útil para comprender mejor la población y sus necesidades.Ademas cada uno de sus datos especificos para la toma de desisiones.</t>
  </si>
  <si>
    <t>3.4 Talleres Valores y atencion psicosocial</t>
  </si>
  <si>
    <t>4.1  Convesartorio con familias para realizar evaluacion integral del progama.</t>
  </si>
  <si>
    <t>4.2 Reunion Equipo de trabajo para realizar evaluacion DOFA acerca de la ejecucion del proyecto en el año que se se gestiono para la correccion y toma de desiciones futuras</t>
  </si>
  <si>
    <t>Realizar un proceso de induccion y matriculas con familias participantes</t>
  </si>
  <si>
    <t>El proceso de implementacion de las lineas de educación nos permite llevar a cabo la aplicación de las iniciativas sociales y educativas para la transformacion social de la poblacion participante</t>
  </si>
  <si>
    <t>Realizar un proceso de evaluacion.</t>
  </si>
  <si>
    <t>PROYECTO: "Huellas de transformacion" Fundacion FUARTS</t>
  </si>
  <si>
    <t>Objetivo : Formar artísticamente a niños, adolescentes y Jóvenes en estado de Vulnerabilidad a través 
de la enseñanza de artes y atención psicosocial con énfasis en principios y valores, con el fin 
de lograr una transformación en el individuo y por ende en la sociedad, entregando con esto 
herramientas y recursos útiles para enfrentar la problemática social de su entorno e impulsar 
la realización de su proyecto de vida y la búsqueda de su identidad</t>
  </si>
  <si>
    <t>El proceso de evaluacion nos permite   recopilar información para luego ser  analizada y ser valorada en donde nos damos cuenta si los  objetivos planteados se lograron alcanzar.</t>
  </si>
  <si>
    <t>SUBTOTAL ACTIVIDAD 1</t>
  </si>
  <si>
    <t>Formulario de Google</t>
  </si>
  <si>
    <t>Imprimir encuestas físicas para aplicar en territorio</t>
  </si>
  <si>
    <t>Tintas impresora</t>
  </si>
  <si>
    <t>Hojas para impresión A4/Carta</t>
  </si>
  <si>
    <t>Realizar trabajo de campo para aplicación de las encuestas</t>
  </si>
  <si>
    <t>Hidratación para los encuestadores</t>
  </si>
  <si>
    <t>Transporte</t>
  </si>
  <si>
    <t>Plan de datos para encuenstas virtuales</t>
  </si>
  <si>
    <t>Tabulación y análisis de datos</t>
  </si>
  <si>
    <t>Realización de informe sobre datos recolectados</t>
  </si>
  <si>
    <t>Presentación digital</t>
  </si>
  <si>
    <t>Tiempo (dias)</t>
  </si>
  <si>
    <t>Espacio para reunión de preparación</t>
  </si>
  <si>
    <t>Gestionar espacio central de la reunion bienvenida</t>
  </si>
  <si>
    <t>Gestionar materiales para los participantes</t>
  </si>
  <si>
    <t>Materiales decoración</t>
  </si>
  <si>
    <t>Informe de preparacion</t>
  </si>
  <si>
    <t>Tiempo (semanas)</t>
  </si>
  <si>
    <t>Alquiler espacio</t>
  </si>
  <si>
    <t>Alquiler equipos de sonido</t>
  </si>
  <si>
    <t>Alimentación</t>
  </si>
  <si>
    <t>Hidratacion voluntarios</t>
  </si>
  <si>
    <t>Camisas fundacion voluntarios</t>
  </si>
  <si>
    <t>$ -</t>
  </si>
  <si>
    <t>Impresion de formularios</t>
  </si>
  <si>
    <t>Entrega de formularios de incripcion</t>
  </si>
  <si>
    <t>Stand con cursos artisticos</t>
  </si>
  <si>
    <t>Refrigerios voluntarios</t>
  </si>
  <si>
    <t>Tiempo (meses)</t>
  </si>
  <si>
    <t>Reunion de preparacion con todo el equipo de trabajo</t>
  </si>
  <si>
    <t>Alquiler de espacio para dos secciones :Taller exploracion artistica.</t>
  </si>
  <si>
    <t>Materiales para los talleres de exploracion</t>
  </si>
  <si>
    <t>Sonido</t>
  </si>
  <si>
    <t>Alimentacion e hidratacion</t>
  </si>
  <si>
    <t>papeleria</t>
  </si>
  <si>
    <t>Listas de asistencia</t>
  </si>
  <si>
    <t>Voluntarios animacion y organizacion</t>
  </si>
  <si>
    <t>Espacio</t>
  </si>
  <si>
    <t>Flautas</t>
  </si>
  <si>
    <t>Papeleria</t>
  </si>
  <si>
    <t xml:space="preserve">libretas y lapiceros
</t>
  </si>
  <si>
    <t>Video beam</t>
  </si>
  <si>
    <t>Maquillaje</t>
  </si>
  <si>
    <t>Cartillas</t>
  </si>
  <si>
    <t>Materiales para trabajar</t>
  </si>
  <si>
    <t>Refrigerio</t>
  </si>
  <si>
    <t>Materiales doscente</t>
  </si>
  <si>
    <t>Materiales estudiantes</t>
  </si>
  <si>
    <t>refrigerio</t>
  </si>
  <si>
    <t>SUBTOTAL ACTIVIDAD 8</t>
  </si>
  <si>
    <t>Voluntarios organizacion del evento</t>
  </si>
  <si>
    <t>Certificados</t>
  </si>
  <si>
    <t>Encuesta de satisfaccion</t>
  </si>
  <si>
    <t>materiales</t>
  </si>
  <si>
    <t>computador</t>
  </si>
  <si>
    <t>Cronograma</t>
  </si>
  <si>
    <t xml:space="preserve">ENERO </t>
  </si>
  <si>
    <t>semana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</si>
  <si>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</si>
  <si>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</si>
  <si>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</si>
  <si>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</si>
  <si>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</si>
  <si>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</si>
  <si>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</si>
  <si>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</si>
  <si>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</si>
  <si>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</si>
  <si>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</si>
  <si>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Descripcion</t>
  </si>
  <si>
    <t>Dedicación %</t>
  </si>
  <si>
    <t>Alquilar un inmueble dotado con al menos 2 aulas o habitaciones, 1 baño, 1 cocina y 1 espacio para oficina</t>
  </si>
  <si>
    <t>Local o apartamento</t>
  </si>
  <si>
    <t>Instalación de Red WiFi</t>
  </si>
  <si>
    <t>Red WiFi para la conexión a internet y desarrollo de los instrumentos</t>
  </si>
  <si>
    <t>Compra de equipos de oficina necesarios para el óptimo desarrollo de las actividades por parte de los profesionales en la formulación, ejecución, seguimiento y evaluación del proyecto</t>
  </si>
  <si>
    <t>Tintas para impresora</t>
  </si>
  <si>
    <t>Archivero</t>
  </si>
  <si>
    <t>Compra de útiles y papelería</t>
  </si>
  <si>
    <t>Compra de útiles y demás elementos necesarios para el registro de las actividades, apuntes, reuniones, etc.</t>
  </si>
  <si>
    <t>Caja de marcadores borrables</t>
  </si>
  <si>
    <t>Alimentacion</t>
  </si>
  <si>
    <t>Establecer el tiempo necesario para la realización de cada una de los momentos-etapas del estudio de caracterización, como de los responsables.</t>
  </si>
  <si>
    <t>Útiles y papelería</t>
  </si>
  <si>
    <t>Diseño de Procesamiento de información caracterizacion</t>
  </si>
  <si>
    <t>Manejo de la(s) base(s) de datos al igual que con su documentación y respectivo diccionario de datos</t>
  </si>
  <si>
    <t>Descripción</t>
  </si>
  <si>
    <t>Tiempo (Días)</t>
  </si>
  <si>
    <t>Se debe realizar una encuesta a la comunidad conaspectos de identificación y localización de la unidad de análisis</t>
  </si>
  <si>
    <t>Se debe imprimir las encuestas con el fin de aplicarlas en el territorio</t>
  </si>
  <si>
    <t>Posterior a la realización de la encuesta, es necesario tabular la información y realizar su respectivo análisis, con el fin de comprender la información recolectada.</t>
  </si>
  <si>
    <t>Corresponde a la presentación de resultados del proceso de caracterización</t>
  </si>
  <si>
    <t>Fase 1</t>
  </si>
  <si>
    <t>Fase 2</t>
  </si>
  <si>
    <t>Fase 3</t>
  </si>
  <si>
    <t>Fase 4</t>
  </si>
  <si>
    <t>Se debe realizar una reunión de preparación ,con los profesionales que van acompañar la actividad</t>
  </si>
  <si>
    <t>Se debe gestionar un espacio para que asista la comunidad anteriormente encuestada y seleccionada</t>
  </si>
  <si>
    <t>Se les hara entrega de folletos con la informacion de la fundacun y el programa huellas de transformacion</t>
  </si>
  <si>
    <t>Se requieren materiales para la decoración del espacio como: bombas, listones e inflables</t>
  </si>
  <si>
    <t>Se requiere un espacio para realizar induccion , un espacio con sillas .</t>
  </si>
  <si>
    <t>Micrófonos, parlantes, computador, video beam</t>
  </si>
  <si>
    <t>Se requieren refrigerios para los participantes y profesionales presentes</t>
  </si>
  <si>
    <t>Lapiceros, grapadora, resaltadores</t>
  </si>
  <si>
    <t>Se debe alquilar un espacio realizar la reunion de planeacion</t>
  </si>
  <si>
    <t>bombas, carteles de bienvenida, decoracion.</t>
  </si>
  <si>
    <t>Lista de asistencia</t>
  </si>
  <si>
    <t>Se necesitan materiales de papelería (cartulinas, marcadores, tijeras, imagenes)</t>
  </si>
  <si>
    <t>Se debe alquilar un video beam para proyectar</t>
  </si>
  <si>
    <t>Bitacoras, lapices, colores, acuarelas, pinceles, carpetas, tijeras, colbon</t>
  </si>
  <si>
    <t>Silla oficina</t>
  </si>
  <si>
    <t xml:space="preserve"> tarea 1.1</t>
  </si>
  <si>
    <t xml:space="preserve"> tarea 1.2</t>
  </si>
  <si>
    <t xml:space="preserve"> tarea 1.3</t>
  </si>
  <si>
    <t xml:space="preserve"> tarea 1.4</t>
  </si>
  <si>
    <t xml:space="preserve"> tarea 1.5</t>
  </si>
  <si>
    <t xml:space="preserve"> tarea 1.6</t>
  </si>
  <si>
    <t xml:space="preserve"> tarea 1.7</t>
  </si>
  <si>
    <t xml:space="preserve"> tarea 1.8</t>
  </si>
  <si>
    <t xml:space="preserve"> tarea 1.9</t>
  </si>
  <si>
    <t xml:space="preserve"> tarea 1.10</t>
  </si>
  <si>
    <t xml:space="preserve"> tarea 1.11</t>
  </si>
  <si>
    <t xml:space="preserve"> tarea 1.12</t>
  </si>
  <si>
    <t xml:space="preserve"> tarea 1.13</t>
  </si>
  <si>
    <t xml:space="preserve"> tarea 1.14</t>
  </si>
  <si>
    <t xml:space="preserve"> tarea 1.17</t>
  </si>
  <si>
    <t xml:space="preserve"> tarea 1.18</t>
  </si>
  <si>
    <t xml:space="preserve"> tarea 1.21</t>
  </si>
  <si>
    <t xml:space="preserve"> tarea 1.22</t>
  </si>
  <si>
    <t xml:space="preserve"> tarea 1.23</t>
  </si>
  <si>
    <t>Hacer cronograma de trabajo</t>
  </si>
  <si>
    <t>tarea 2.1</t>
  </si>
  <si>
    <t>tarea 2.2</t>
  </si>
  <si>
    <t>tarea 2.3</t>
  </si>
  <si>
    <t>tarea 2.4</t>
  </si>
  <si>
    <t>tarea 2.5</t>
  </si>
  <si>
    <t>tarea 2.6</t>
  </si>
  <si>
    <t>tarea 2.7</t>
  </si>
  <si>
    <t>tarea 2.8</t>
  </si>
  <si>
    <t>tarea 2.11</t>
  </si>
  <si>
    <t>tarea 2.12</t>
  </si>
  <si>
    <t>tarea 2.13</t>
  </si>
  <si>
    <t>tarea 2.14</t>
  </si>
  <si>
    <t>tarea 2.15</t>
  </si>
  <si>
    <t>tarea 2.16</t>
  </si>
  <si>
    <t>Diseñar encuestas físicas y virtuales y virtuales</t>
  </si>
  <si>
    <t>Encuestador</t>
  </si>
  <si>
    <t>Es necesario salir a territorio para aplicar la encuesta y conocer las características de la población. En caso de no poder realizar encuesta virtual, se aplicará la fisica</t>
  </si>
  <si>
    <t>Voluntario  análisis de datos</t>
  </si>
  <si>
    <t xml:space="preserve">1.2 Realización de encuestas que permitan identificar características de la poblacion y selección de participantes/1.3Tabulacion y entrega de informacion de poblacion inscrita a traves de un informe y base de datos </t>
  </si>
  <si>
    <t>FASE 1</t>
  </si>
  <si>
    <t>tarea 1.1</t>
  </si>
  <si>
    <t>tarea 1.2</t>
  </si>
  <si>
    <t>tarea 1.3</t>
  </si>
  <si>
    <t>tarea 1.4</t>
  </si>
  <si>
    <t>tarea 1.5</t>
  </si>
  <si>
    <t>tarea 1.7</t>
  </si>
  <si>
    <t xml:space="preserve"> tarea 2.1</t>
  </si>
  <si>
    <t xml:space="preserve"> tarea 2.2</t>
  </si>
  <si>
    <t xml:space="preserve"> tarea 2.3</t>
  </si>
  <si>
    <t xml:space="preserve"> tarea 2.4</t>
  </si>
  <si>
    <t xml:space="preserve"> tarea 2.5</t>
  </si>
  <si>
    <t xml:space="preserve"> tarea 2.6</t>
  </si>
  <si>
    <t xml:space="preserve"> tarea 2.7</t>
  </si>
  <si>
    <t>Ya se tiene alquilado el mes</t>
  </si>
  <si>
    <t>SUBTOTAL ACTIVIDAD 2.1</t>
  </si>
  <si>
    <t>SUBTOTAL ACTIVIDAD 2.2</t>
  </si>
  <si>
    <t>Para que las personas se puedan dar cuenta de lo que se enseña en la fundacion.</t>
  </si>
  <si>
    <t>tarea 3.5</t>
  </si>
  <si>
    <t>tarea 3.6</t>
  </si>
  <si>
    <t>tarea 3.7</t>
  </si>
  <si>
    <t>Voluntarios para incripción</t>
  </si>
  <si>
    <t>Resma de hojas para todo el proyecto</t>
  </si>
  <si>
    <t>Caja de lápices uso todo el poryecto</t>
  </si>
  <si>
    <t>Caja de lapiceros uso todo el proyecto</t>
  </si>
  <si>
    <t>Agendas marcadas con logo fundacion para talleristas</t>
  </si>
  <si>
    <t xml:space="preserve">Carpetas, grapadoras, ganchos, </t>
  </si>
  <si>
    <t>SUBTOTAL ACTIVIDAD 2.3</t>
  </si>
  <si>
    <t>FASE 2</t>
  </si>
  <si>
    <t>SUBTOTAL ACTIVIDAD 1.2 Y 1.3</t>
  </si>
  <si>
    <t>Se debe alquilar un espacio realizar estos talleres adecuados que cuente con internet y buen espacio</t>
  </si>
  <si>
    <t>3.1  Realizar  2 secciones de talleres de exploracion artistica en diferentes dias.</t>
  </si>
  <si>
    <t xml:space="preserve">SUBTOTAL ACTIVIDAD 3.1 </t>
  </si>
  <si>
    <t xml:space="preserve">Actividad </t>
  </si>
  <si>
    <t xml:space="preserve"> tarea 3.1</t>
  </si>
  <si>
    <t xml:space="preserve"> tarea 3.2</t>
  </si>
  <si>
    <t xml:space="preserve"> tarea 3.3</t>
  </si>
  <si>
    <t xml:space="preserve"> tarea 3.4</t>
  </si>
  <si>
    <t xml:space="preserve"> tarea 3.5</t>
  </si>
  <si>
    <t xml:space="preserve"> tarea 3.6</t>
  </si>
  <si>
    <t xml:space="preserve"> tarea 3.7</t>
  </si>
  <si>
    <t>Se requieren refrigerios para los participantes cada sabado de los talleres serian 8 meses entonces se tendrian que dar 32 dias refrigerios</t>
  </si>
  <si>
    <t>Se debe alquilar un espacio para desarrollar los  Todos los talleres artisticos, las clases dura 8 meses</t>
  </si>
  <si>
    <t xml:space="preserve"> tambores etc..</t>
  </si>
  <si>
    <t xml:space="preserve"> Instrumentos musicales</t>
  </si>
  <si>
    <t>3.2 realizar  Talleres de Expresion Artisitica : Musica Folclorica</t>
  </si>
  <si>
    <t xml:space="preserve">3.3 Realizar Talleres de Expresion Artisitica : Teatro y expresion corporal
</t>
  </si>
  <si>
    <t>Se debe alquilar un espacio para cada sección. Lo cual se tuvo en cuenta en la parte de arriba</t>
  </si>
  <si>
    <t>Ya se tuvo en cuenta anteriormente</t>
  </si>
  <si>
    <t xml:space="preserve">Vestuario y maquillaje </t>
  </si>
  <si>
    <t>SUBTOTAL ACTIVIDAD 3.3</t>
  </si>
  <si>
    <t>SUBTOTAL ACTIVIDAD 3.2</t>
  </si>
  <si>
    <t>3.4 Se debe realizar Talleres Valores y atencion psicosocial</t>
  </si>
  <si>
    <t xml:space="preserve"> tarea 3</t>
  </si>
  <si>
    <t xml:space="preserve"> tarea 4</t>
  </si>
  <si>
    <t xml:space="preserve"> tarea 5</t>
  </si>
  <si>
    <t xml:space="preserve"> tarea 7</t>
  </si>
  <si>
    <t xml:space="preserve"> tarea 8</t>
  </si>
  <si>
    <t xml:space="preserve"> tarea 9</t>
  </si>
  <si>
    <t>Donaciones</t>
  </si>
  <si>
    <t>Material audiovisual</t>
  </si>
  <si>
    <t>SUBTOTAL ACTIVIDAD 3.4</t>
  </si>
  <si>
    <t>Tablero</t>
  </si>
  <si>
    <t>3.5 Realizar Taller artistico enfocado en Dibujo y manualidades</t>
  </si>
  <si>
    <t>tarea 3.8</t>
  </si>
  <si>
    <t>tarea 3.9</t>
  </si>
  <si>
    <t>3.6 Realizar Taller artistico enfocado en baile folclorico</t>
  </si>
  <si>
    <t>tarea 3</t>
  </si>
  <si>
    <t>tarea 4</t>
  </si>
  <si>
    <t>tarea 5</t>
  </si>
  <si>
    <t>tarea 6</t>
  </si>
  <si>
    <t>tarea 7</t>
  </si>
  <si>
    <t>tarea 8</t>
  </si>
  <si>
    <t>tarea 9</t>
  </si>
  <si>
    <t xml:space="preserve">Vestuario folclorico </t>
  </si>
  <si>
    <t>vestuario /Maquillaje</t>
  </si>
  <si>
    <t>SUBTOTAL ACTIVIDAD 3.6</t>
  </si>
  <si>
    <t>tarea</t>
  </si>
  <si>
    <t>Decoracion para el evento dia de la familia</t>
  </si>
  <si>
    <t>Refrigerio para familaires</t>
  </si>
  <si>
    <t>SUBTOTAL ACTIVIDAD 3.7</t>
  </si>
  <si>
    <t xml:space="preserve"> tarea </t>
  </si>
  <si>
    <t>Alquiler de fina</t>
  </si>
  <si>
    <t>Tiempo dia</t>
  </si>
  <si>
    <t>Espacio donde se guardadn todas las cosas de la fundacion</t>
  </si>
  <si>
    <t>desayuno para niños y padres asitentes</t>
  </si>
  <si>
    <t>Almuerzo para niños y padres asitentes</t>
  </si>
  <si>
    <t>Decoracion y materiales</t>
  </si>
  <si>
    <t>4.1  Convesartorio con familias para realizar evaluacion integral del progama en un evento recreativo finalizando el programa en el mes de diciembre</t>
  </si>
  <si>
    <t>3.7 Realizar una muestra de cada uno de los talleres a la comunidad y padres de familia en la mitad del proceso , puede ser a mediados de Julio/ Agosto</t>
  </si>
  <si>
    <t xml:space="preserve"> 4.2 Reunion Equipo de trabajo para realizar evaluacion DOFA acerca de la ejecucion del proyecto en el año que se se gestiono para la correccion y toma de desiciones futuras</t>
  </si>
  <si>
    <t>SUBTOTAL ACTIVIDAD 4.1</t>
  </si>
  <si>
    <t>Equipo de trabajo desayuno</t>
  </si>
  <si>
    <t>Equipo de trabajo almuerzo</t>
  </si>
  <si>
    <t>IVA(19%)</t>
  </si>
  <si>
    <t>TOTA TODAS LAS  ACTIVIDADES</t>
  </si>
  <si>
    <t>Valor total del proyecto</t>
  </si>
  <si>
    <t>Total presupuesto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</si>
</sst>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\ #,##0.00"/>
    <numFmt numFmtId="165" formatCode="&quot;$&quot;\ #,##0"/>
  </numFmts>
  <fonts count="16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Arial"/>
      <family val="2"/>
    </font>
    <font>
      <sz val="2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vertical="center" wrapText="1"/>
    </xf>
    <xf numFmtId="0" fontId="3" fillId="0" borderId="0" xfId="0" applyFont="1"/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wrapText="1"/>
    </xf>
    <xf numFmtId="0" fontId="3" fillId="5" borderId="1" xfId="0" applyFont="1" applyFill="1" applyBorder="1"/>
    <xf numFmtId="0" fontId="2" fillId="6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center"/>
    </xf>
    <xf numFmtId="0" fontId="3" fillId="7" borderId="1" xfId="0" applyFont="1" applyFill="1" applyBorder="1"/>
    <xf numFmtId="0" fontId="3" fillId="7" borderId="1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center"/>
    </xf>
    <xf numFmtId="0" fontId="3" fillId="9" borderId="1" xfId="0" applyFont="1" applyFill="1" applyBorder="1"/>
    <xf numFmtId="0" fontId="3" fillId="9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vertical="center"/>
    </xf>
    <xf numFmtId="0" fontId="0" fillId="0" borderId="1" xfId="0" applyBorder="1"/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/>
    <xf numFmtId="0" fontId="7" fillId="0" borderId="1" xfId="0" applyFont="1" applyBorder="1" applyAlignment="1">
      <alignment horizontal="left" vertical="center"/>
    </xf>
    <xf numFmtId="0" fontId="7" fillId="0" borderId="2" xfId="0" applyFont="1" applyBorder="1"/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center"/>
    </xf>
    <xf numFmtId="0" fontId="7" fillId="5" borderId="2" xfId="0" applyFont="1" applyFill="1" applyBorder="1" applyAlignment="1">
      <alignment wrapText="1"/>
    </xf>
    <xf numFmtId="0" fontId="7" fillId="5" borderId="2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6" borderId="2" xfId="0" applyFont="1" applyFill="1" applyBorder="1" applyAlignment="1">
      <alignment vertical="center"/>
    </xf>
    <xf numFmtId="0" fontId="7" fillId="7" borderId="1" xfId="0" applyFont="1" applyFill="1" applyBorder="1" applyAlignment="1">
      <alignment horizontal="left" vertical="center"/>
    </xf>
    <xf numFmtId="0" fontId="7" fillId="7" borderId="2" xfId="0" applyFont="1" applyFill="1" applyBorder="1"/>
    <xf numFmtId="0" fontId="7" fillId="7" borderId="2" xfId="0" applyFont="1" applyFill="1" applyBorder="1" applyAlignment="1">
      <alignment horizontal="left" vertical="top" wrapText="1"/>
    </xf>
    <xf numFmtId="0" fontId="6" fillId="8" borderId="1" xfId="0" applyFont="1" applyFill="1" applyBorder="1" applyAlignment="1">
      <alignment horizontal="left" vertical="center"/>
    </xf>
    <xf numFmtId="0" fontId="6" fillId="8" borderId="2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7" fillId="9" borderId="2" xfId="0" applyFont="1" applyFill="1" applyBorder="1"/>
    <xf numFmtId="0" fontId="7" fillId="9" borderId="2" xfId="0" applyFont="1" applyFill="1" applyBorder="1" applyAlignment="1">
      <alignment wrapText="1"/>
    </xf>
    <xf numFmtId="0" fontId="7" fillId="0" borderId="0" xfId="0" applyFont="1"/>
    <xf numFmtId="0" fontId="0" fillId="10" borderId="1" xfId="0" applyFill="1" applyBorder="1" applyAlignment="1">
      <alignment wrapText="1"/>
    </xf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9" fontId="0" fillId="0" borderId="0" xfId="0" applyNumberFormat="1"/>
    <xf numFmtId="0" fontId="0" fillId="0" borderId="0" xfId="0" applyAlignment="1">
      <alignment vertical="center"/>
    </xf>
    <xf numFmtId="0" fontId="10" fillId="2" borderId="1" xfId="0" applyFont="1" applyFill="1" applyBorder="1"/>
    <xf numFmtId="0" fontId="10" fillId="0" borderId="0" xfId="0" applyFont="1"/>
    <xf numFmtId="165" fontId="10" fillId="0" borderId="0" xfId="0" applyNumberFormat="1" applyFont="1" applyAlignment="1">
      <alignment vertical="center"/>
    </xf>
    <xf numFmtId="165" fontId="10" fillId="0" borderId="0" xfId="0" applyNumberFormat="1" applyFont="1"/>
    <xf numFmtId="165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/>
    <xf numFmtId="165" fontId="10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165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65" fontId="10" fillId="2" borderId="1" xfId="0" applyNumberFormat="1" applyFont="1" applyFill="1" applyBorder="1"/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10" fillId="0" borderId="1" xfId="0" applyFont="1" applyBorder="1" applyAlignment="1">
      <alignment vertical="center" wrapText="1"/>
    </xf>
    <xf numFmtId="0" fontId="10" fillId="16" borderId="1" xfId="0" applyFont="1" applyFill="1" applyBorder="1"/>
    <xf numFmtId="0" fontId="10" fillId="11" borderId="1" xfId="0" applyFont="1" applyFill="1" applyBorder="1"/>
    <xf numFmtId="0" fontId="10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center"/>
    </xf>
    <xf numFmtId="0" fontId="13" fillId="16" borderId="1" xfId="0" applyFont="1" applyFill="1" applyBorder="1"/>
    <xf numFmtId="0" fontId="15" fillId="2" borderId="0" xfId="0" applyFont="1" applyFill="1" applyAlignment="1">
      <alignment vertical="center"/>
    </xf>
    <xf numFmtId="0" fontId="15" fillId="2" borderId="0" xfId="0" applyFont="1" applyFill="1"/>
    <xf numFmtId="0" fontId="11" fillId="11" borderId="0" xfId="0" applyFont="1" applyFill="1" applyAlignment="1">
      <alignment horizontal="center" vertical="center" textRotation="255" wrapText="1"/>
    </xf>
    <xf numFmtId="0" fontId="10" fillId="11" borderId="0" xfId="0" applyFont="1" applyFill="1"/>
    <xf numFmtId="0" fontId="10" fillId="10" borderId="1" xfId="0" applyFont="1" applyFill="1" applyBorder="1" applyAlignment="1">
      <alignment horizontal="left" wrapText="1"/>
    </xf>
    <xf numFmtId="0" fontId="10" fillId="10" borderId="1" xfId="0" applyFont="1" applyFill="1" applyBorder="1"/>
    <xf numFmtId="0" fontId="10" fillId="0" borderId="1" xfId="0" applyFont="1" applyBorder="1" applyAlignment="1">
      <alignment horizontal="center" wrapText="1"/>
    </xf>
    <xf numFmtId="165" fontId="10" fillId="10" borderId="1" xfId="0" applyNumberFormat="1" applyFont="1" applyFill="1" applyBorder="1"/>
    <xf numFmtId="165" fontId="10" fillId="11" borderId="1" xfId="0" applyNumberFormat="1" applyFont="1" applyFill="1" applyBorder="1"/>
    <xf numFmtId="165" fontId="10" fillId="0" borderId="1" xfId="0" applyNumberFormat="1" applyFont="1" applyBorder="1" applyAlignment="1">
      <alignment horizontal="right"/>
    </xf>
    <xf numFmtId="165" fontId="10" fillId="0" borderId="1" xfId="0" applyNumberFormat="1" applyFont="1" applyBorder="1" applyAlignment="1">
      <alignment horizontal="right" wrapText="1"/>
    </xf>
    <xf numFmtId="165" fontId="10" fillId="10" borderId="1" xfId="0" applyNumberFormat="1" applyFont="1" applyFill="1" applyBorder="1" applyAlignment="1">
      <alignment horizontal="right"/>
    </xf>
    <xf numFmtId="165" fontId="10" fillId="11" borderId="1" xfId="0" applyNumberFormat="1" applyFont="1" applyFill="1" applyBorder="1" applyAlignment="1">
      <alignment horizontal="right"/>
    </xf>
    <xf numFmtId="0" fontId="12" fillId="11" borderId="0" xfId="0" applyFont="1" applyFill="1" applyAlignment="1">
      <alignment horizontal="center" vertical="center" textRotation="255"/>
    </xf>
    <xf numFmtId="0" fontId="10" fillId="11" borderId="8" xfId="0" applyFont="1" applyFill="1" applyBorder="1"/>
    <xf numFmtId="165" fontId="3" fillId="9" borderId="1" xfId="0" applyNumberFormat="1" applyFont="1" applyFill="1" applyBorder="1"/>
    <xf numFmtId="165" fontId="10" fillId="16" borderId="1" xfId="0" applyNumberFormat="1" applyFont="1" applyFill="1" applyBorder="1"/>
    <xf numFmtId="165" fontId="10" fillId="11" borderId="0" xfId="0" applyNumberFormat="1" applyFont="1" applyFill="1"/>
    <xf numFmtId="165" fontId="10" fillId="10" borderId="1" xfId="0" applyNumberFormat="1" applyFont="1" applyFill="1" applyBorder="1" applyAlignment="1">
      <alignment horizontal="left" wrapText="1"/>
    </xf>
    <xf numFmtId="165" fontId="0" fillId="0" borderId="0" xfId="0" applyNumberFormat="1"/>
    <xf numFmtId="165" fontId="15" fillId="2" borderId="0" xfId="0" applyNumberFormat="1" applyFont="1" applyFill="1"/>
    <xf numFmtId="165" fontId="0" fillId="0" borderId="1" xfId="0" applyNumberFormat="1" applyBorder="1"/>
    <xf numFmtId="165" fontId="10" fillId="0" borderId="1" xfId="0" applyNumberFormat="1" applyFont="1" applyBorder="1" applyAlignment="1">
      <alignment wrapText="1"/>
    </xf>
    <xf numFmtId="0" fontId="13" fillId="18" borderId="1" xfId="0" applyFont="1" applyFill="1" applyBorder="1"/>
    <xf numFmtId="0" fontId="13" fillId="18" borderId="1" xfId="0" applyFont="1" applyFill="1" applyBorder="1" applyAlignment="1">
      <alignment wrapText="1"/>
    </xf>
    <xf numFmtId="164" fontId="13" fillId="18" borderId="1" xfId="0" applyNumberFormat="1" applyFont="1" applyFill="1" applyBorder="1"/>
    <xf numFmtId="165" fontId="13" fillId="18" borderId="1" xfId="0" applyNumberFormat="1" applyFont="1" applyFill="1" applyBorder="1"/>
    <xf numFmtId="165" fontId="10" fillId="2" borderId="0" xfId="0" applyNumberFormat="1" applyFont="1" applyFill="1"/>
    <xf numFmtId="165" fontId="0" fillId="16" borderId="0" xfId="0" applyNumberFormat="1" applyFill="1"/>
    <xf numFmtId="165" fontId="0" fillId="10" borderId="0" xfId="0" applyNumberFormat="1" applyFill="1"/>
    <xf numFmtId="165" fontId="0" fillId="17" borderId="0" xfId="0" applyNumberFormat="1" applyFill="1"/>
    <xf numFmtId="0" fontId="3" fillId="0" borderId="2" xfId="0" applyFont="1" applyBorder="1"/>
    <xf numFmtId="0" fontId="9" fillId="19" borderId="1" xfId="0" applyFont="1" applyFill="1" applyBorder="1"/>
    <xf numFmtId="165" fontId="9" fillId="19" borderId="1" xfId="0" applyNumberFormat="1" applyFont="1" applyFill="1" applyBorder="1"/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165" fontId="0" fillId="16" borderId="1" xfId="0" applyNumberFormat="1" applyFill="1" applyBorder="1" applyAlignment="1">
      <alignment horizontal="center" vertical="center"/>
    </xf>
    <xf numFmtId="165" fontId="0" fillId="10" borderId="1" xfId="0" applyNumberFormat="1" applyFill="1" applyBorder="1" applyAlignment="1">
      <alignment horizontal="center" vertical="center"/>
    </xf>
    <xf numFmtId="165" fontId="0" fillId="17" borderId="1" xfId="0" applyNumberForma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8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0" xfId="0" applyFont="1" applyFill="1" applyAlignment="1">
      <alignment horizontal="center" vertical="center" wrapText="1"/>
    </xf>
    <xf numFmtId="0" fontId="2" fillId="10" borderId="8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8" fillId="10" borderId="0" xfId="0" applyFont="1" applyFill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8" fillId="10" borderId="6" xfId="0" applyFont="1" applyFill="1" applyBorder="1" applyAlignment="1">
      <alignment horizontal="center" vertical="center" wrapText="1"/>
    </xf>
    <xf numFmtId="0" fontId="8" fillId="10" borderId="7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10" fillId="10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left" wrapText="1"/>
    </xf>
    <xf numFmtId="0" fontId="12" fillId="10" borderId="0" xfId="0" applyFont="1" applyFill="1" applyAlignment="1">
      <alignment horizontal="center" vertical="center" textRotation="255"/>
    </xf>
    <xf numFmtId="0" fontId="3" fillId="9" borderId="1" xfId="0" applyFont="1" applyFill="1" applyBorder="1" applyAlignment="1">
      <alignment horizontal="left"/>
    </xf>
    <xf numFmtId="165" fontId="10" fillId="0" borderId="1" xfId="0" applyNumberFormat="1" applyFont="1" applyBorder="1" applyAlignment="1">
      <alignment horizontal="center" vertical="center"/>
    </xf>
    <xf numFmtId="165" fontId="10" fillId="0" borderId="1" xfId="0" applyNumberFormat="1" applyFont="1" applyBorder="1" applyAlignment="1">
      <alignment horizontal="center" wrapText="1"/>
    </xf>
    <xf numFmtId="165" fontId="10" fillId="0" borderId="1" xfId="0" applyNumberFormat="1" applyFont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textRotation="255"/>
    </xf>
    <xf numFmtId="0" fontId="11" fillId="16" borderId="0" xfId="0" applyFont="1" applyFill="1" applyAlignment="1">
      <alignment horizontal="center" vertical="center" textRotation="255" wrapText="1"/>
    </xf>
    <xf numFmtId="0" fontId="14" fillId="2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99"/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885825</xdr:colOff>
      <xdr:row>5</xdr:row>
      <xdr:rowOff>65642</xdr:rowOff>
    </xdr:from>
    <xdr:to>
      <xdr:col>3</xdr:col>
      <xdr:colOff>2476500</xdr:colOff>
      <xdr:row>5</xdr:row>
      <xdr:rowOff>1142999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626DFDE-B87E-4C04-ADCC-1904A705DD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275" y="1341992"/>
          <a:ext cx="1590675" cy="1077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8CAD-D7A9-4697-B48E-6AA8F59093DF}">
  <dimension ref="A1:K32"/>
  <sheetViews>
    <sheetView topLeftCell="B22" workbookViewId="0">
      <selection activeCell="D34" sqref="D34"/>
    </sheetView>
  </sheetViews>
  <sheetFormatPr baseColWidth="10" defaultRowHeight="14.4" x14ac:dyDescent="0.3"/>
  <cols>
    <col min="2" max="2" width="17" customWidth="1"/>
    <col min="3" max="3" width="111.33203125" customWidth="1"/>
    <col min="4" max="4" width="43.88671875" customWidth="1"/>
    <col min="5" max="5" width="17.6640625" bestFit="1" customWidth="1"/>
  </cols>
  <sheetData>
    <row r="1" spans="1:11" x14ac:dyDescent="0.3">
      <c r="E1" s="2"/>
      <c r="F1" s="2"/>
      <c r="G1" s="2"/>
      <c r="H1" s="2"/>
      <c r="I1" s="2"/>
      <c r="J1" s="2"/>
      <c r="K1" s="2"/>
    </row>
    <row r="4" spans="1:11" ht="27.75" customHeight="1" x14ac:dyDescent="0.3">
      <c r="B4" s="134" t="s">
        <v>43</v>
      </c>
      <c r="C4" s="135"/>
      <c r="D4" s="135"/>
      <c r="E4" s="135"/>
    </row>
    <row r="5" spans="1:11" ht="27.75" customHeight="1" x14ac:dyDescent="0.3">
      <c r="B5" s="134"/>
      <c r="C5" s="135"/>
      <c r="D5" s="135"/>
      <c r="E5" s="135"/>
      <c r="F5" s="2"/>
      <c r="G5" s="2"/>
      <c r="H5" s="2"/>
      <c r="I5" s="2"/>
      <c r="J5" s="2"/>
    </row>
    <row r="6" spans="1:11" ht="97.5" customHeight="1" x14ac:dyDescent="0.3">
      <c r="B6" s="136" t="s">
        <v>44</v>
      </c>
      <c r="C6" s="137"/>
      <c r="D6" s="137"/>
      <c r="E6" s="137"/>
      <c r="F6" s="2"/>
      <c r="G6" s="2"/>
      <c r="H6" s="2"/>
      <c r="I6" s="2"/>
      <c r="J6" s="2"/>
    </row>
    <row r="7" spans="1:11" ht="33.75" customHeight="1" x14ac:dyDescent="0.3">
      <c r="A7" s="114" t="s">
        <v>139</v>
      </c>
      <c r="B7" s="4" t="s">
        <v>0</v>
      </c>
      <c r="C7" s="5" t="s">
        <v>34</v>
      </c>
      <c r="D7" s="132" t="s">
        <v>36</v>
      </c>
      <c r="E7" s="126">
        <v>8708000</v>
      </c>
    </row>
    <row r="8" spans="1:11" ht="15.6" x14ac:dyDescent="0.3">
      <c r="A8" s="115"/>
      <c r="B8" s="6" t="s">
        <v>25</v>
      </c>
      <c r="C8" s="7" t="s">
        <v>17</v>
      </c>
      <c r="D8" s="132"/>
      <c r="E8" s="126"/>
    </row>
    <row r="9" spans="1:11" ht="15.6" x14ac:dyDescent="0.3">
      <c r="A9" s="115"/>
      <c r="B9" s="6" t="s">
        <v>25</v>
      </c>
      <c r="C9" s="7" t="s">
        <v>18</v>
      </c>
      <c r="D9" s="132"/>
      <c r="E9" s="126"/>
    </row>
    <row r="10" spans="1:11" ht="24.75" customHeight="1" x14ac:dyDescent="0.3">
      <c r="A10" s="116"/>
      <c r="B10" s="6" t="s">
        <v>25</v>
      </c>
      <c r="C10" s="7" t="s">
        <v>19</v>
      </c>
      <c r="D10" s="132"/>
      <c r="E10" s="126"/>
    </row>
    <row r="11" spans="1:11" ht="15.6" x14ac:dyDescent="0.3">
      <c r="B11" s="8"/>
      <c r="C11" s="9"/>
      <c r="D11" s="111"/>
      <c r="E11" s="25"/>
    </row>
    <row r="12" spans="1:11" ht="27.75" customHeight="1" x14ac:dyDescent="0.3">
      <c r="A12" s="117" t="s">
        <v>140</v>
      </c>
      <c r="B12" s="10" t="s">
        <v>22</v>
      </c>
      <c r="C12" s="11" t="s">
        <v>40</v>
      </c>
      <c r="D12" s="133" t="s">
        <v>35</v>
      </c>
      <c r="E12" s="127">
        <v>6260000</v>
      </c>
    </row>
    <row r="13" spans="1:11" ht="31.2" x14ac:dyDescent="0.3">
      <c r="A13" s="118"/>
      <c r="B13" s="12" t="s">
        <v>25</v>
      </c>
      <c r="C13" s="13" t="s">
        <v>26</v>
      </c>
      <c r="D13" s="133"/>
      <c r="E13" s="127"/>
    </row>
    <row r="14" spans="1:11" ht="31.2" x14ac:dyDescent="0.3">
      <c r="A14" s="118"/>
      <c r="B14" s="12" t="s">
        <v>25</v>
      </c>
      <c r="C14" s="13" t="s">
        <v>21</v>
      </c>
      <c r="D14" s="133"/>
      <c r="E14" s="127"/>
    </row>
    <row r="15" spans="1:11" ht="15.6" x14ac:dyDescent="0.3">
      <c r="A15" s="119"/>
      <c r="B15" s="12" t="s">
        <v>25</v>
      </c>
      <c r="C15" s="14" t="s">
        <v>27</v>
      </c>
      <c r="D15" s="133"/>
      <c r="E15" s="127"/>
    </row>
    <row r="16" spans="1:11" ht="15.6" x14ac:dyDescent="0.3">
      <c r="B16" s="8"/>
      <c r="C16" s="9"/>
      <c r="D16" s="111"/>
      <c r="E16" s="25"/>
    </row>
    <row r="17" spans="1:5" ht="25.5" customHeight="1" x14ac:dyDescent="0.3">
      <c r="A17" s="120" t="s">
        <v>141</v>
      </c>
      <c r="B17" s="15" t="s">
        <v>23</v>
      </c>
      <c r="C17" s="16" t="s">
        <v>20</v>
      </c>
      <c r="D17" s="130" t="s">
        <v>41</v>
      </c>
      <c r="E17" s="128">
        <v>53380000</v>
      </c>
    </row>
    <row r="18" spans="1:5" ht="15.6" x14ac:dyDescent="0.3">
      <c r="A18" s="121"/>
      <c r="B18" s="17" t="s">
        <v>25</v>
      </c>
      <c r="C18" s="18" t="s">
        <v>28</v>
      </c>
      <c r="D18" s="130"/>
      <c r="E18" s="128"/>
    </row>
    <row r="19" spans="1:5" ht="15.6" x14ac:dyDescent="0.3">
      <c r="A19" s="121"/>
      <c r="B19" s="17" t="s">
        <v>25</v>
      </c>
      <c r="C19" s="18" t="s">
        <v>29</v>
      </c>
      <c r="D19" s="130"/>
      <c r="E19" s="128"/>
    </row>
    <row r="20" spans="1:5" ht="17.25" customHeight="1" x14ac:dyDescent="0.3">
      <c r="A20" s="121"/>
      <c r="B20" s="17" t="s">
        <v>25</v>
      </c>
      <c r="C20" s="19" t="s">
        <v>30</v>
      </c>
      <c r="D20" s="130"/>
      <c r="E20" s="128"/>
    </row>
    <row r="21" spans="1:5" ht="15.6" x14ac:dyDescent="0.3">
      <c r="A21" s="121"/>
      <c r="B21" s="17" t="s">
        <v>25</v>
      </c>
      <c r="C21" s="18" t="s">
        <v>37</v>
      </c>
      <c r="D21" s="130"/>
      <c r="E21" s="128"/>
    </row>
    <row r="22" spans="1:5" ht="15.6" x14ac:dyDescent="0.3">
      <c r="A22" s="121"/>
      <c r="B22" s="17" t="s">
        <v>25</v>
      </c>
      <c r="C22" s="18" t="s">
        <v>31</v>
      </c>
      <c r="D22" s="130"/>
      <c r="E22" s="128"/>
    </row>
    <row r="23" spans="1:5" ht="15.6" x14ac:dyDescent="0.3">
      <c r="A23" s="121"/>
      <c r="B23" s="17" t="s">
        <v>25</v>
      </c>
      <c r="C23" s="18" t="s">
        <v>32</v>
      </c>
      <c r="D23" s="130"/>
      <c r="E23" s="128"/>
    </row>
    <row r="24" spans="1:5" ht="15.6" x14ac:dyDescent="0.3">
      <c r="A24" s="122"/>
      <c r="B24" s="17" t="s">
        <v>25</v>
      </c>
      <c r="C24" s="18" t="s">
        <v>33</v>
      </c>
      <c r="D24" s="130"/>
      <c r="E24" s="128"/>
    </row>
    <row r="25" spans="1:5" ht="15.6" x14ac:dyDescent="0.3">
      <c r="B25" s="8"/>
      <c r="C25" s="9"/>
      <c r="D25" s="111"/>
      <c r="E25" s="25"/>
    </row>
    <row r="26" spans="1:5" ht="36.75" customHeight="1" x14ac:dyDescent="0.3">
      <c r="A26" s="123" t="s">
        <v>142</v>
      </c>
      <c r="B26" s="23" t="s">
        <v>24</v>
      </c>
      <c r="C26" s="24" t="s">
        <v>42</v>
      </c>
      <c r="D26" s="131" t="s">
        <v>45</v>
      </c>
      <c r="E26" s="129">
        <v>9500000</v>
      </c>
    </row>
    <row r="27" spans="1:5" ht="15.6" x14ac:dyDescent="0.3">
      <c r="A27" s="124"/>
      <c r="B27" s="20" t="str">
        <f t="shared" ref="B27:B28" si="0">B19</f>
        <v xml:space="preserve">Sub actividad </v>
      </c>
      <c r="C27" s="21" t="s">
        <v>38</v>
      </c>
      <c r="D27" s="131"/>
      <c r="E27" s="129"/>
    </row>
    <row r="28" spans="1:5" ht="31.2" x14ac:dyDescent="0.3">
      <c r="A28" s="125"/>
      <c r="B28" s="20" t="str">
        <f t="shared" si="0"/>
        <v xml:space="preserve">Sub actividad </v>
      </c>
      <c r="C28" s="22" t="s">
        <v>39</v>
      </c>
      <c r="D28" s="131"/>
      <c r="E28" s="129"/>
    </row>
    <row r="29" spans="1:5" ht="21" x14ac:dyDescent="0.4">
      <c r="B29" s="3"/>
      <c r="C29" s="3"/>
      <c r="D29" s="112"/>
      <c r="E29" s="112"/>
    </row>
    <row r="30" spans="1:5" ht="21" x14ac:dyDescent="0.4">
      <c r="B30" s="3"/>
      <c r="C30" s="3"/>
      <c r="D30" s="112" t="s">
        <v>294</v>
      </c>
      <c r="E30" s="113">
        <v>77574000</v>
      </c>
    </row>
    <row r="31" spans="1:5" ht="15.6" x14ac:dyDescent="0.3">
      <c r="B31" s="3"/>
      <c r="C31" s="3"/>
      <c r="D31" s="3"/>
    </row>
    <row r="32" spans="1:5" ht="15.6" x14ac:dyDescent="0.3">
      <c r="B32" s="3"/>
      <c r="C32" s="3"/>
      <c r="D32" s="3"/>
    </row>
  </sheetData>
  <mergeCells count="14">
    <mergeCell ref="B4:E5"/>
    <mergeCell ref="B6:E6"/>
    <mergeCell ref="A7:A10"/>
    <mergeCell ref="A12:A15"/>
    <mergeCell ref="A17:A24"/>
    <mergeCell ref="A26:A28"/>
    <mergeCell ref="E7:E10"/>
    <mergeCell ref="E12:E15"/>
    <mergeCell ref="E17:E24"/>
    <mergeCell ref="E26:E28"/>
    <mergeCell ref="D17:D24"/>
    <mergeCell ref="D26:D28"/>
    <mergeCell ref="D7:D10"/>
    <mergeCell ref="D12:D15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19DCA-6A22-497E-AF7F-73F1824EE040}">
  <dimension ref="A1:AX28"/>
  <sheetViews>
    <sheetView topLeftCell="A4" workbookViewId="0">
      <selection activeCell="O5" sqref="O5"/>
    </sheetView>
  </sheetViews>
  <sheetFormatPr baseColWidth="10" defaultRowHeight="14.4" x14ac:dyDescent="0.3"/>
  <cols>
    <col min="1" max="1" width="5.88671875" customWidth="1"/>
    <col min="2" max="2" width="99.88671875" customWidth="1"/>
    <col min="3" max="3" width="3" customWidth="1"/>
    <col min="4" max="4" width="2.88671875" customWidth="1"/>
    <col min="5" max="5" width="3.44140625" customWidth="1"/>
    <col min="6" max="7" width="3" customWidth="1"/>
    <col min="8" max="8" width="2.88671875" customWidth="1"/>
    <col min="9" max="9" width="3.44140625" customWidth="1"/>
    <col min="10" max="11" width="3" customWidth="1"/>
    <col min="12" max="12" width="2.88671875" customWidth="1"/>
    <col min="13" max="13" width="3.44140625" customWidth="1"/>
    <col min="14" max="15" width="3" customWidth="1"/>
    <col min="16" max="16" width="2.88671875" customWidth="1"/>
    <col min="17" max="17" width="3.44140625" customWidth="1"/>
    <col min="18" max="19" width="3" customWidth="1"/>
    <col min="20" max="20" width="2.88671875" customWidth="1"/>
    <col min="21" max="21" width="3.44140625" customWidth="1"/>
    <col min="22" max="23" width="3" customWidth="1"/>
    <col min="24" max="24" width="2.88671875" customWidth="1"/>
    <col min="25" max="25" width="3.44140625" customWidth="1"/>
    <col min="26" max="27" width="3" customWidth="1"/>
    <col min="28" max="28" width="2.88671875" customWidth="1"/>
    <col min="29" max="29" width="3.44140625" customWidth="1"/>
    <col min="30" max="31" width="3" customWidth="1"/>
    <col min="32" max="32" width="2.88671875" customWidth="1"/>
    <col min="33" max="33" width="3.44140625" customWidth="1"/>
    <col min="34" max="35" width="3" customWidth="1"/>
    <col min="36" max="36" width="2.88671875" customWidth="1"/>
    <col min="37" max="37" width="3.44140625" customWidth="1"/>
    <col min="38" max="39" width="3" customWidth="1"/>
    <col min="40" max="40" width="2.88671875" customWidth="1"/>
    <col min="41" max="41" width="3.44140625" customWidth="1"/>
    <col min="42" max="43" width="3" customWidth="1"/>
    <col min="44" max="44" width="2.88671875" customWidth="1"/>
    <col min="45" max="45" width="3.44140625" customWidth="1"/>
    <col min="46" max="47" width="3" customWidth="1"/>
    <col min="48" max="48" width="2.88671875" customWidth="1"/>
    <col min="49" max="49" width="3.44140625" customWidth="1"/>
    <col min="50" max="50" width="3" customWidth="1"/>
  </cols>
  <sheetData>
    <row r="1" spans="1:50" x14ac:dyDescent="0.3">
      <c r="A1" s="142" t="s">
        <v>102</v>
      </c>
      <c r="B1" s="143"/>
      <c r="C1" s="141" t="s">
        <v>103</v>
      </c>
      <c r="D1" s="141"/>
      <c r="E1" s="141"/>
      <c r="F1" s="141"/>
      <c r="G1" s="141" t="s">
        <v>105</v>
      </c>
      <c r="H1" s="141"/>
      <c r="I1" s="141"/>
      <c r="J1" s="141"/>
      <c r="K1" s="141" t="s">
        <v>106</v>
      </c>
      <c r="L1" s="141"/>
      <c r="M1" s="141"/>
      <c r="N1" s="141"/>
      <c r="O1" s="141" t="s">
        <v>107</v>
      </c>
      <c r="P1" s="141"/>
      <c r="Q1" s="141"/>
      <c r="R1" s="141"/>
      <c r="S1" s="141" t="s">
        <v>108</v>
      </c>
      <c r="T1" s="141"/>
      <c r="U1" s="141"/>
      <c r="V1" s="141"/>
      <c r="W1" s="141" t="s">
        <v>109</v>
      </c>
      <c r="X1" s="141"/>
      <c r="Y1" s="141"/>
      <c r="Z1" s="141"/>
      <c r="AA1" s="141" t="s">
        <v>110</v>
      </c>
      <c r="AB1" s="141"/>
      <c r="AC1" s="141"/>
      <c r="AD1" s="141"/>
      <c r="AE1" s="141" t="s">
        <v>111</v>
      </c>
      <c r="AF1" s="141"/>
      <c r="AG1" s="141"/>
      <c r="AH1" s="141"/>
      <c r="AI1" s="141" t="s">
        <v>112</v>
      </c>
      <c r="AJ1" s="141"/>
      <c r="AK1" s="141"/>
      <c r="AL1" s="141"/>
      <c r="AM1" s="141" t="s">
        <v>113</v>
      </c>
      <c r="AN1" s="141"/>
      <c r="AO1" s="141"/>
      <c r="AP1" s="141"/>
      <c r="AQ1" s="141" t="s">
        <v>114</v>
      </c>
      <c r="AR1" s="141"/>
      <c r="AS1" s="141"/>
      <c r="AT1" s="141"/>
      <c r="AU1" s="141" t="s">
        <v>115</v>
      </c>
      <c r="AV1" s="141"/>
      <c r="AW1" s="141"/>
      <c r="AX1" s="141"/>
    </row>
    <row r="2" spans="1:50" x14ac:dyDescent="0.3">
      <c r="A2" s="142"/>
      <c r="B2" s="143"/>
      <c r="C2" s="138" t="s">
        <v>104</v>
      </c>
      <c r="D2" s="139"/>
      <c r="E2" s="139"/>
      <c r="F2" s="140"/>
      <c r="G2" s="138" t="s">
        <v>104</v>
      </c>
      <c r="H2" s="139"/>
      <c r="I2" s="139"/>
      <c r="J2" s="140"/>
      <c r="K2" s="138" t="s">
        <v>104</v>
      </c>
      <c r="L2" s="139"/>
      <c r="M2" s="139"/>
      <c r="N2" s="140"/>
      <c r="O2" s="138" t="s">
        <v>104</v>
      </c>
      <c r="P2" s="139"/>
      <c r="Q2" s="139"/>
      <c r="R2" s="140"/>
      <c r="S2" s="138" t="s">
        <v>104</v>
      </c>
      <c r="T2" s="139"/>
      <c r="U2" s="139"/>
      <c r="V2" s="140"/>
      <c r="W2" s="138" t="s">
        <v>104</v>
      </c>
      <c r="X2" s="139"/>
      <c r="Y2" s="139"/>
      <c r="Z2" s="140"/>
      <c r="AA2" s="138" t="s">
        <v>104</v>
      </c>
      <c r="AB2" s="139"/>
      <c r="AC2" s="139"/>
      <c r="AD2" s="140"/>
      <c r="AE2" s="138" t="s">
        <v>104</v>
      </c>
      <c r="AF2" s="139"/>
      <c r="AG2" s="139"/>
      <c r="AH2" s="140"/>
      <c r="AI2" s="138" t="s">
        <v>104</v>
      </c>
      <c r="AJ2" s="139"/>
      <c r="AK2" s="139"/>
      <c r="AL2" s="140"/>
      <c r="AM2" s="138" t="s">
        <v>104</v>
      </c>
      <c r="AN2" s="139"/>
      <c r="AO2" s="139"/>
      <c r="AP2" s="140"/>
      <c r="AQ2" s="138" t="s">
        <v>104</v>
      </c>
      <c r="AR2" s="139"/>
      <c r="AS2" s="139"/>
      <c r="AT2" s="140"/>
      <c r="AU2" s="138" t="s">
        <v>104</v>
      </c>
      <c r="AV2" s="139"/>
      <c r="AW2" s="139"/>
      <c r="AX2" s="140"/>
    </row>
    <row r="3" spans="1:50" x14ac:dyDescent="0.3">
      <c r="A3" s="142"/>
      <c r="B3" s="143"/>
      <c r="C3" s="48">
        <v>1</v>
      </c>
      <c r="D3" s="48">
        <v>2</v>
      </c>
      <c r="E3" s="48">
        <v>3</v>
      </c>
      <c r="F3" s="48">
        <v>4</v>
      </c>
      <c r="G3" s="48">
        <v>1</v>
      </c>
      <c r="H3" s="48">
        <v>2</v>
      </c>
      <c r="I3" s="48">
        <v>3</v>
      </c>
      <c r="J3" s="48">
        <v>4</v>
      </c>
      <c r="K3" s="48">
        <v>1</v>
      </c>
      <c r="L3" s="48">
        <v>2</v>
      </c>
      <c r="M3" s="48">
        <v>3</v>
      </c>
      <c r="N3" s="48">
        <v>4</v>
      </c>
      <c r="O3" s="48">
        <v>1</v>
      </c>
      <c r="P3" s="48">
        <v>2</v>
      </c>
      <c r="Q3" s="48">
        <v>3</v>
      </c>
      <c r="R3" s="48">
        <v>4</v>
      </c>
      <c r="S3" s="48">
        <v>1</v>
      </c>
      <c r="T3" s="48">
        <v>2</v>
      </c>
      <c r="U3" s="48">
        <v>3</v>
      </c>
      <c r="V3" s="48">
        <v>4</v>
      </c>
      <c r="W3" s="48">
        <v>1</v>
      </c>
      <c r="X3" s="48">
        <v>2</v>
      </c>
      <c r="Y3" s="48">
        <v>3</v>
      </c>
      <c r="Z3" s="48">
        <v>4</v>
      </c>
      <c r="AA3" s="48">
        <v>1</v>
      </c>
      <c r="AB3" s="48">
        <v>2</v>
      </c>
      <c r="AC3" s="48">
        <v>3</v>
      </c>
      <c r="AD3" s="48">
        <v>4</v>
      </c>
      <c r="AE3" s="48">
        <v>1</v>
      </c>
      <c r="AF3" s="48">
        <v>2</v>
      </c>
      <c r="AG3" s="48">
        <v>3</v>
      </c>
      <c r="AH3" s="48">
        <v>4</v>
      </c>
      <c r="AI3" s="48">
        <v>1</v>
      </c>
      <c r="AJ3" s="48">
        <v>2</v>
      </c>
      <c r="AK3" s="48">
        <v>3</v>
      </c>
      <c r="AL3" s="48">
        <v>4</v>
      </c>
      <c r="AM3" s="48">
        <v>1</v>
      </c>
      <c r="AN3" s="48">
        <v>2</v>
      </c>
      <c r="AO3" s="48">
        <v>3</v>
      </c>
      <c r="AP3" s="48">
        <v>4</v>
      </c>
      <c r="AQ3" s="48">
        <v>1</v>
      </c>
      <c r="AR3" s="48">
        <v>2</v>
      </c>
      <c r="AS3" s="48">
        <v>3</v>
      </c>
      <c r="AT3" s="48">
        <v>4</v>
      </c>
      <c r="AU3" s="48">
        <v>1</v>
      </c>
      <c r="AV3" s="48">
        <v>2</v>
      </c>
      <c r="AW3" s="48">
        <v>3</v>
      </c>
      <c r="AX3" s="48">
        <v>4</v>
      </c>
    </row>
    <row r="4" spans="1:50" ht="15" customHeight="1" x14ac:dyDescent="0.3">
      <c r="A4" s="142"/>
      <c r="B4" s="143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</row>
    <row r="5" spans="1:50" ht="15" customHeight="1" x14ac:dyDescent="0.3">
      <c r="A5" s="144"/>
      <c r="B5" s="14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</row>
    <row r="6" spans="1:50" x14ac:dyDescent="0.3">
      <c r="A6" s="26" t="s">
        <v>0</v>
      </c>
      <c r="B6" s="27" t="s">
        <v>34</v>
      </c>
      <c r="C6" s="49"/>
      <c r="D6" s="49"/>
      <c r="E6" s="49"/>
      <c r="F6" s="49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</row>
    <row r="7" spans="1:50" x14ac:dyDescent="0.3">
      <c r="A7" s="28" t="s">
        <v>25</v>
      </c>
      <c r="B7" s="29" t="s">
        <v>17</v>
      </c>
      <c r="C7" s="50"/>
      <c r="D7" s="50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</row>
    <row r="8" spans="1:50" x14ac:dyDescent="0.3">
      <c r="A8" s="28" t="s">
        <v>25</v>
      </c>
      <c r="B8" s="29" t="s">
        <v>18</v>
      </c>
      <c r="C8" s="25"/>
      <c r="D8" s="49"/>
      <c r="E8" s="50"/>
      <c r="F8" s="50"/>
      <c r="G8" s="49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</row>
    <row r="9" spans="1:50" x14ac:dyDescent="0.3">
      <c r="A9" s="28" t="s">
        <v>25</v>
      </c>
      <c r="B9" s="29" t="s">
        <v>19</v>
      </c>
      <c r="C9" s="25"/>
      <c r="D9" s="25"/>
      <c r="E9" s="49"/>
      <c r="F9" s="50"/>
      <c r="G9" s="50"/>
      <c r="H9" s="49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</row>
    <row r="10" spans="1:50" x14ac:dyDescent="0.3">
      <c r="A10" s="30"/>
      <c r="B10" s="31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</row>
    <row r="11" spans="1:50" x14ac:dyDescent="0.3">
      <c r="A11" s="32" t="s">
        <v>22</v>
      </c>
      <c r="B11" s="33" t="s">
        <v>40</v>
      </c>
      <c r="C11" s="25"/>
      <c r="D11" s="25"/>
      <c r="E11" s="25"/>
      <c r="F11" s="25"/>
      <c r="G11" s="25"/>
      <c r="H11" s="25"/>
      <c r="I11" s="49"/>
      <c r="J11" s="49"/>
      <c r="K11" s="49"/>
      <c r="L11" s="49"/>
      <c r="M11" s="49"/>
      <c r="N11" s="49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</row>
    <row r="12" spans="1:50" x14ac:dyDescent="0.3">
      <c r="A12" s="34" t="s">
        <v>25</v>
      </c>
      <c r="B12" s="35" t="s">
        <v>26</v>
      </c>
      <c r="C12" s="25"/>
      <c r="D12" s="25"/>
      <c r="E12" s="25"/>
      <c r="F12" s="25"/>
      <c r="G12" s="51"/>
      <c r="H12" s="51"/>
      <c r="I12" s="49"/>
      <c r="J12" s="49"/>
      <c r="K12" s="49"/>
      <c r="L12" s="49"/>
      <c r="M12" s="49"/>
      <c r="N12" s="49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</row>
    <row r="13" spans="1:50" ht="15" customHeight="1" x14ac:dyDescent="0.3">
      <c r="A13" s="34" t="s">
        <v>25</v>
      </c>
      <c r="B13" s="35" t="s">
        <v>21</v>
      </c>
      <c r="C13" s="25"/>
      <c r="D13" s="25"/>
      <c r="E13" s="25"/>
      <c r="F13" s="25"/>
      <c r="G13" s="25"/>
      <c r="H13" s="25"/>
      <c r="I13" s="51"/>
      <c r="J13" s="49"/>
      <c r="K13" s="49"/>
      <c r="L13" s="49"/>
      <c r="M13" s="49"/>
      <c r="N13" s="49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</row>
    <row r="14" spans="1:50" x14ac:dyDescent="0.3">
      <c r="A14" s="34" t="s">
        <v>25</v>
      </c>
      <c r="B14" s="36" t="s">
        <v>27</v>
      </c>
      <c r="C14" s="25"/>
      <c r="D14" s="25"/>
      <c r="E14" s="25"/>
      <c r="F14" s="25"/>
      <c r="G14" s="25"/>
      <c r="H14" s="25"/>
      <c r="I14" s="51"/>
      <c r="J14" s="51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</row>
    <row r="15" spans="1:50" x14ac:dyDescent="0.3">
      <c r="A15" s="30"/>
      <c r="B15" s="31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3">
      <c r="A16" s="37" t="s">
        <v>23</v>
      </c>
      <c r="B16" s="38" t="s">
        <v>20</v>
      </c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</row>
    <row r="17" spans="1:50" x14ac:dyDescent="0.3">
      <c r="A17" s="39" t="s">
        <v>25</v>
      </c>
      <c r="B17" s="40" t="s">
        <v>28</v>
      </c>
      <c r="C17" s="25"/>
      <c r="D17" s="25"/>
      <c r="E17" s="25"/>
      <c r="F17" s="25"/>
      <c r="G17" s="25"/>
      <c r="H17" s="25"/>
      <c r="I17" s="25"/>
      <c r="J17" s="25"/>
      <c r="K17" s="52"/>
      <c r="L17" s="52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</row>
    <row r="18" spans="1:50" x14ac:dyDescent="0.3">
      <c r="A18" s="39" t="s">
        <v>25</v>
      </c>
      <c r="B18" s="40" t="s">
        <v>29</v>
      </c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25"/>
      <c r="AV18" s="25"/>
      <c r="AW18" s="25"/>
      <c r="AX18" s="25"/>
    </row>
    <row r="19" spans="1:50" ht="20.399999999999999" x14ac:dyDescent="0.3">
      <c r="A19" s="39" t="s">
        <v>25</v>
      </c>
      <c r="B19" s="41" t="s">
        <v>30</v>
      </c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25"/>
      <c r="AV19" s="25"/>
      <c r="AW19" s="25"/>
      <c r="AX19" s="25"/>
    </row>
    <row r="20" spans="1:50" x14ac:dyDescent="0.3">
      <c r="A20" s="39" t="s">
        <v>25</v>
      </c>
      <c r="B20" s="40" t="s">
        <v>37</v>
      </c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25"/>
      <c r="AV20" s="25"/>
      <c r="AW20" s="25"/>
      <c r="AX20" s="25"/>
    </row>
    <row r="21" spans="1:50" x14ac:dyDescent="0.3">
      <c r="A21" s="39" t="s">
        <v>25</v>
      </c>
      <c r="B21" s="40" t="s">
        <v>31</v>
      </c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25"/>
      <c r="AV21" s="25"/>
      <c r="AW21" s="25"/>
      <c r="AX21" s="25"/>
    </row>
    <row r="22" spans="1:50" x14ac:dyDescent="0.3">
      <c r="A22" s="39" t="s">
        <v>25</v>
      </c>
      <c r="B22" s="40" t="s">
        <v>32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25"/>
      <c r="AV22" s="25"/>
      <c r="AW22" s="25"/>
      <c r="AX22" s="25"/>
    </row>
    <row r="23" spans="1:50" x14ac:dyDescent="0.3">
      <c r="A23" s="39" t="s">
        <v>25</v>
      </c>
      <c r="B23" s="40" t="s">
        <v>33</v>
      </c>
      <c r="C23" s="25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52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25"/>
    </row>
    <row r="24" spans="1:50" x14ac:dyDescent="0.3">
      <c r="A24" s="30"/>
      <c r="B24" s="31"/>
      <c r="C24" s="25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25"/>
    </row>
    <row r="25" spans="1:50" x14ac:dyDescent="0.3">
      <c r="A25" s="42" t="s">
        <v>24</v>
      </c>
      <c r="B25" s="43" t="s">
        <v>42</v>
      </c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</row>
    <row r="26" spans="1:50" x14ac:dyDescent="0.3">
      <c r="A26" s="44" t="str">
        <f t="shared" ref="A26:A27" si="0">A18</f>
        <v xml:space="preserve">Sub actividad </v>
      </c>
      <c r="B26" s="45" t="s">
        <v>38</v>
      </c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53"/>
      <c r="AV26" s="25"/>
      <c r="AW26" s="25"/>
      <c r="AX26" s="25"/>
    </row>
    <row r="27" spans="1:50" ht="21.6" x14ac:dyDescent="0.3">
      <c r="A27" s="44" t="str">
        <f t="shared" si="0"/>
        <v xml:space="preserve">Sub actividad </v>
      </c>
      <c r="B27" s="46" t="s">
        <v>39</v>
      </c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53"/>
      <c r="AW27" s="25"/>
      <c r="AX27" s="25"/>
    </row>
    <row r="28" spans="1:50" x14ac:dyDescent="0.3">
      <c r="A28" s="47"/>
      <c r="B28" s="47"/>
    </row>
  </sheetData>
  <mergeCells count="25">
    <mergeCell ref="A1:B5"/>
    <mergeCell ref="AM1:AP1"/>
    <mergeCell ref="AM2:AP2"/>
    <mergeCell ref="AQ1:AT1"/>
    <mergeCell ref="AQ2:AT2"/>
    <mergeCell ref="O1:R1"/>
    <mergeCell ref="O2:R2"/>
    <mergeCell ref="S1:V1"/>
    <mergeCell ref="S2:V2"/>
    <mergeCell ref="W1:Z1"/>
    <mergeCell ref="W2:Z2"/>
    <mergeCell ref="C1:F1"/>
    <mergeCell ref="G1:J1"/>
    <mergeCell ref="K1:N1"/>
    <mergeCell ref="C2:F2"/>
    <mergeCell ref="G2:J2"/>
    <mergeCell ref="K2:N2"/>
    <mergeCell ref="AU1:AX1"/>
    <mergeCell ref="AU2:AX2"/>
    <mergeCell ref="AA1:AD1"/>
    <mergeCell ref="AA2:AD2"/>
    <mergeCell ref="AE1:AH1"/>
    <mergeCell ref="AE2:AH2"/>
    <mergeCell ref="AI1:AL1"/>
    <mergeCell ref="AI2:AL2"/>
  </mergeCells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B06BA-4EF9-40C6-AAD3-09085AB726BE}">
  <dimension ref="A3:K215"/>
  <sheetViews>
    <sheetView tabSelected="1" workbookViewId="0">
      <selection activeCell="D196" sqref="D196"/>
    </sheetView>
  </sheetViews>
  <sheetFormatPr baseColWidth="10" defaultRowHeight="14.4" x14ac:dyDescent="0.3"/>
  <cols>
    <col min="1" max="1" width="11.44140625" customWidth="1"/>
    <col min="2" max="2" width="22.33203125" customWidth="1"/>
    <col min="3" max="3" width="27.33203125" customWidth="1"/>
    <col min="4" max="4" width="29" customWidth="1"/>
    <col min="5" max="5" width="31.44140625" customWidth="1"/>
    <col min="6" max="6" width="11.44140625" customWidth="1"/>
    <col min="8" max="8" width="14.109375" style="99" customWidth="1"/>
    <col min="9" max="9" width="20.33203125" style="99" customWidth="1"/>
    <col min="10" max="10" width="17.109375" style="99" customWidth="1"/>
  </cols>
  <sheetData>
    <row r="3" spans="1:10" x14ac:dyDescent="0.3">
      <c r="A3" s="155" t="s">
        <v>197</v>
      </c>
      <c r="B3" s="56"/>
      <c r="C3" s="56" t="s">
        <v>1</v>
      </c>
      <c r="D3" s="56" t="s">
        <v>116</v>
      </c>
      <c r="E3" s="56" t="s">
        <v>2</v>
      </c>
      <c r="F3" s="56" t="s">
        <v>3</v>
      </c>
      <c r="G3" s="56" t="s">
        <v>4</v>
      </c>
      <c r="H3" s="70" t="s">
        <v>5</v>
      </c>
      <c r="I3" s="70" t="s">
        <v>6</v>
      </c>
      <c r="J3" s="59"/>
    </row>
    <row r="4" spans="1:10" x14ac:dyDescent="0.3">
      <c r="A4" s="155"/>
      <c r="B4" s="157" t="s">
        <v>7</v>
      </c>
      <c r="C4" s="157"/>
      <c r="D4" s="157"/>
      <c r="E4" s="157"/>
      <c r="F4" s="157"/>
      <c r="G4" s="157"/>
      <c r="H4" s="157"/>
      <c r="I4" s="157"/>
      <c r="J4" s="59"/>
    </row>
    <row r="5" spans="1:10" ht="70.5" customHeight="1" x14ac:dyDescent="0.3">
      <c r="A5" s="155"/>
      <c r="B5" s="60" t="s">
        <v>158</v>
      </c>
      <c r="C5" s="152" t="s">
        <v>8</v>
      </c>
      <c r="D5" s="153" t="s">
        <v>118</v>
      </c>
      <c r="E5" s="60" t="s">
        <v>119</v>
      </c>
      <c r="F5" s="65">
        <v>1</v>
      </c>
      <c r="G5" s="65">
        <v>1</v>
      </c>
      <c r="H5" s="60">
        <v>1500000</v>
      </c>
      <c r="I5" s="66">
        <f>F5*G5*H5</f>
        <v>1500000</v>
      </c>
      <c r="J5" s="59"/>
    </row>
    <row r="6" spans="1:10" x14ac:dyDescent="0.3">
      <c r="A6" s="155"/>
      <c r="B6" s="60" t="s">
        <v>159</v>
      </c>
      <c r="C6" s="152"/>
      <c r="D6" s="153"/>
      <c r="E6" s="62" t="s">
        <v>9</v>
      </c>
      <c r="F6" s="65">
        <v>1</v>
      </c>
      <c r="G6" s="65">
        <v>1</v>
      </c>
      <c r="H6" s="60"/>
      <c r="I6" s="66">
        <f t="shared" ref="I6:I23" si="0">F6*G6*H6</f>
        <v>0</v>
      </c>
      <c r="J6" s="59"/>
    </row>
    <row r="7" spans="1:10" ht="24" x14ac:dyDescent="0.3">
      <c r="A7" s="155"/>
      <c r="B7" s="60" t="s">
        <v>160</v>
      </c>
      <c r="C7" s="62" t="s">
        <v>120</v>
      </c>
      <c r="D7" s="61" t="s">
        <v>121</v>
      </c>
      <c r="E7" s="61" t="s">
        <v>10</v>
      </c>
      <c r="F7" s="65">
        <v>1</v>
      </c>
      <c r="G7" s="65">
        <v>12</v>
      </c>
      <c r="H7" s="60">
        <v>100000</v>
      </c>
      <c r="I7" s="66">
        <f t="shared" si="0"/>
        <v>1200000</v>
      </c>
      <c r="J7" s="59"/>
    </row>
    <row r="8" spans="1:10" ht="84.75" customHeight="1" x14ac:dyDescent="0.3">
      <c r="A8" s="155"/>
      <c r="B8" s="60" t="s">
        <v>161</v>
      </c>
      <c r="C8" s="152" t="s">
        <v>11</v>
      </c>
      <c r="D8" s="153" t="s">
        <v>122</v>
      </c>
      <c r="E8" s="64" t="s">
        <v>12</v>
      </c>
      <c r="F8" s="65">
        <v>2</v>
      </c>
      <c r="G8" s="65">
        <v>1</v>
      </c>
      <c r="H8" s="60" t="s">
        <v>13</v>
      </c>
      <c r="I8" s="66">
        <v>3000000</v>
      </c>
      <c r="J8" s="59"/>
    </row>
    <row r="9" spans="1:10" x14ac:dyDescent="0.3">
      <c r="A9" s="155"/>
      <c r="B9" s="60" t="s">
        <v>162</v>
      </c>
      <c r="C9" s="152"/>
      <c r="D9" s="153"/>
      <c r="E9" s="62" t="s">
        <v>14</v>
      </c>
      <c r="F9" s="65">
        <v>1</v>
      </c>
      <c r="G9" s="65">
        <v>1</v>
      </c>
      <c r="H9" s="60">
        <v>480000</v>
      </c>
      <c r="I9" s="66">
        <f t="shared" si="0"/>
        <v>480000</v>
      </c>
      <c r="J9" s="59"/>
    </row>
    <row r="10" spans="1:10" x14ac:dyDescent="0.3">
      <c r="A10" s="155"/>
      <c r="B10" s="60" t="s">
        <v>163</v>
      </c>
      <c r="C10" s="152"/>
      <c r="D10" s="153"/>
      <c r="E10" s="62" t="s">
        <v>123</v>
      </c>
      <c r="F10" s="65">
        <v>5</v>
      </c>
      <c r="G10" s="65">
        <v>1</v>
      </c>
      <c r="H10" s="60">
        <v>90000</v>
      </c>
      <c r="I10" s="66">
        <f t="shared" si="0"/>
        <v>450000</v>
      </c>
      <c r="J10" s="59"/>
    </row>
    <row r="11" spans="1:10" x14ac:dyDescent="0.3">
      <c r="A11" s="155"/>
      <c r="B11" s="60" t="s">
        <v>164</v>
      </c>
      <c r="C11" s="152"/>
      <c r="D11" s="153"/>
      <c r="E11" s="62" t="s">
        <v>15</v>
      </c>
      <c r="F11" s="65">
        <v>3</v>
      </c>
      <c r="G11" s="65">
        <v>1</v>
      </c>
      <c r="H11" s="60">
        <v>219000</v>
      </c>
      <c r="I11" s="66">
        <f t="shared" si="0"/>
        <v>657000</v>
      </c>
      <c r="J11" s="59"/>
    </row>
    <row r="12" spans="1:10" x14ac:dyDescent="0.3">
      <c r="A12" s="155"/>
      <c r="B12" s="60" t="s">
        <v>165</v>
      </c>
      <c r="C12" s="152"/>
      <c r="D12" s="153"/>
      <c r="E12" s="62" t="s">
        <v>157</v>
      </c>
      <c r="F12" s="65">
        <v>2</v>
      </c>
      <c r="G12" s="65">
        <v>1</v>
      </c>
      <c r="H12" s="60">
        <v>169000</v>
      </c>
      <c r="I12" s="66">
        <f t="shared" si="0"/>
        <v>338000</v>
      </c>
      <c r="J12" s="59"/>
    </row>
    <row r="13" spans="1:10" x14ac:dyDescent="0.3">
      <c r="A13" s="155"/>
      <c r="B13" s="60" t="s">
        <v>166</v>
      </c>
      <c r="C13" s="152"/>
      <c r="D13" s="153"/>
      <c r="E13" s="62" t="s">
        <v>124</v>
      </c>
      <c r="F13" s="65">
        <v>2</v>
      </c>
      <c r="G13" s="65">
        <v>1</v>
      </c>
      <c r="H13" s="60">
        <v>72000</v>
      </c>
      <c r="I13" s="66">
        <f t="shared" si="0"/>
        <v>144000</v>
      </c>
      <c r="J13" s="59"/>
    </row>
    <row r="14" spans="1:10" ht="48.75" customHeight="1" x14ac:dyDescent="0.3">
      <c r="A14" s="155"/>
      <c r="B14" s="60" t="s">
        <v>167</v>
      </c>
      <c r="C14" s="152" t="s">
        <v>125</v>
      </c>
      <c r="D14" s="154" t="s">
        <v>126</v>
      </c>
      <c r="E14" s="60" t="s">
        <v>221</v>
      </c>
      <c r="F14" s="65">
        <v>5</v>
      </c>
      <c r="G14" s="65">
        <v>1</v>
      </c>
      <c r="H14" s="60">
        <v>20000</v>
      </c>
      <c r="I14" s="66">
        <f t="shared" si="0"/>
        <v>100000</v>
      </c>
      <c r="J14" s="59"/>
    </row>
    <row r="15" spans="1:10" x14ac:dyDescent="0.3">
      <c r="A15" s="155"/>
      <c r="B15" s="60" t="s">
        <v>168</v>
      </c>
      <c r="C15" s="152"/>
      <c r="D15" s="154"/>
      <c r="E15" s="60" t="s">
        <v>220</v>
      </c>
      <c r="F15" s="65">
        <v>12</v>
      </c>
      <c r="G15" s="65">
        <v>1</v>
      </c>
      <c r="H15" s="60">
        <v>15000</v>
      </c>
      <c r="I15" s="66">
        <f t="shared" si="0"/>
        <v>180000</v>
      </c>
      <c r="J15" s="59"/>
    </row>
    <row r="16" spans="1:10" x14ac:dyDescent="0.3">
      <c r="A16" s="155"/>
      <c r="B16" s="60" t="s">
        <v>169</v>
      </c>
      <c r="C16" s="152"/>
      <c r="D16" s="154"/>
      <c r="E16" s="60" t="s">
        <v>127</v>
      </c>
      <c r="F16" s="65">
        <v>5</v>
      </c>
      <c r="G16" s="65">
        <v>1</v>
      </c>
      <c r="H16" s="60">
        <v>14000</v>
      </c>
      <c r="I16" s="66">
        <f t="shared" si="0"/>
        <v>70000</v>
      </c>
      <c r="J16" s="59"/>
    </row>
    <row r="17" spans="1:10" ht="22.8" x14ac:dyDescent="0.3">
      <c r="A17" s="155"/>
      <c r="B17" s="60" t="s">
        <v>170</v>
      </c>
      <c r="C17" s="152"/>
      <c r="D17" s="154"/>
      <c r="E17" s="64" t="s">
        <v>222</v>
      </c>
      <c r="F17" s="65">
        <v>10</v>
      </c>
      <c r="G17" s="65">
        <v>1</v>
      </c>
      <c r="H17" s="60">
        <v>15000</v>
      </c>
      <c r="I17" s="66">
        <f t="shared" si="0"/>
        <v>150000</v>
      </c>
      <c r="J17" s="59"/>
    </row>
    <row r="18" spans="1:10" x14ac:dyDescent="0.3">
      <c r="A18" s="155"/>
      <c r="B18" s="60" t="s">
        <v>171</v>
      </c>
      <c r="C18" s="152"/>
      <c r="D18" s="154"/>
      <c r="E18" s="60" t="s">
        <v>219</v>
      </c>
      <c r="F18" s="65">
        <v>10</v>
      </c>
      <c r="G18" s="65">
        <v>1</v>
      </c>
      <c r="H18" s="60">
        <v>16500</v>
      </c>
      <c r="I18" s="66">
        <f t="shared" si="0"/>
        <v>165000</v>
      </c>
      <c r="J18" s="59"/>
    </row>
    <row r="19" spans="1:10" x14ac:dyDescent="0.3">
      <c r="A19" s="155"/>
      <c r="B19" s="60" t="s">
        <v>172</v>
      </c>
      <c r="C19" s="62"/>
      <c r="D19" s="62"/>
      <c r="E19" s="62" t="s">
        <v>12</v>
      </c>
      <c r="F19" s="65">
        <v>2</v>
      </c>
      <c r="G19" s="65">
        <v>4</v>
      </c>
      <c r="H19" s="60">
        <v>0</v>
      </c>
      <c r="I19" s="66">
        <f t="shared" si="0"/>
        <v>0</v>
      </c>
      <c r="J19" s="59"/>
    </row>
    <row r="20" spans="1:10" ht="58.2" x14ac:dyDescent="0.3">
      <c r="A20" s="155"/>
      <c r="B20" s="60" t="s">
        <v>173</v>
      </c>
      <c r="C20" s="60" t="s">
        <v>177</v>
      </c>
      <c r="D20" s="61" t="s">
        <v>129</v>
      </c>
      <c r="E20" s="60" t="s">
        <v>12</v>
      </c>
      <c r="F20" s="65">
        <v>1</v>
      </c>
      <c r="G20" s="65">
        <v>1</v>
      </c>
      <c r="H20" s="60">
        <v>0</v>
      </c>
      <c r="I20" s="66">
        <f t="shared" si="0"/>
        <v>0</v>
      </c>
      <c r="J20" s="59"/>
    </row>
    <row r="21" spans="1:10" x14ac:dyDescent="0.3">
      <c r="A21" s="155"/>
      <c r="B21" s="60" t="s">
        <v>174</v>
      </c>
      <c r="C21" s="62"/>
      <c r="D21" s="62"/>
      <c r="E21" s="62" t="s">
        <v>130</v>
      </c>
      <c r="F21" s="65">
        <v>1</v>
      </c>
      <c r="G21" s="65">
        <v>1</v>
      </c>
      <c r="H21" s="60">
        <v>0</v>
      </c>
      <c r="I21" s="66">
        <f t="shared" si="0"/>
        <v>0</v>
      </c>
      <c r="J21" s="59"/>
    </row>
    <row r="22" spans="1:10" ht="35.4" x14ac:dyDescent="0.3">
      <c r="A22" s="155"/>
      <c r="B22" s="60" t="s">
        <v>175</v>
      </c>
      <c r="C22" s="61" t="s">
        <v>131</v>
      </c>
      <c r="D22" s="61" t="s">
        <v>132</v>
      </c>
      <c r="E22" s="62" t="s">
        <v>12</v>
      </c>
      <c r="F22" s="65">
        <v>1</v>
      </c>
      <c r="G22" s="65">
        <v>1</v>
      </c>
      <c r="H22" s="60">
        <v>0</v>
      </c>
      <c r="I22" s="66">
        <f t="shared" si="0"/>
        <v>0</v>
      </c>
      <c r="J22" s="59"/>
    </row>
    <row r="23" spans="1:10" x14ac:dyDescent="0.3">
      <c r="A23" s="155"/>
      <c r="B23" s="60" t="s">
        <v>176</v>
      </c>
      <c r="C23" s="62"/>
      <c r="D23" s="62"/>
      <c r="E23" s="62" t="s">
        <v>16</v>
      </c>
      <c r="F23" s="65">
        <v>1</v>
      </c>
      <c r="G23" s="65">
        <v>1</v>
      </c>
      <c r="H23" s="60">
        <v>0</v>
      </c>
      <c r="I23" s="66">
        <f t="shared" si="0"/>
        <v>0</v>
      </c>
      <c r="J23" s="59"/>
    </row>
    <row r="24" spans="1:10" x14ac:dyDescent="0.3">
      <c r="A24" s="155"/>
      <c r="B24" s="68" t="s">
        <v>46</v>
      </c>
      <c r="C24" s="68"/>
      <c r="D24" s="68"/>
      <c r="E24" s="68"/>
      <c r="F24" s="69"/>
      <c r="G24" s="69"/>
      <c r="H24" s="68"/>
      <c r="I24" s="70">
        <f>SUM(I5:I23)</f>
        <v>8434000</v>
      </c>
      <c r="J24" s="59"/>
    </row>
    <row r="25" spans="1:10" x14ac:dyDescent="0.3">
      <c r="A25" s="155"/>
      <c r="B25" s="57"/>
      <c r="C25" s="57"/>
      <c r="D25" s="57"/>
      <c r="E25" s="57"/>
      <c r="F25" s="57"/>
      <c r="G25" s="57"/>
      <c r="H25" s="59"/>
      <c r="I25" s="59"/>
      <c r="J25" s="59"/>
    </row>
    <row r="26" spans="1:10" ht="43.5" customHeight="1" x14ac:dyDescent="0.3">
      <c r="A26" s="155"/>
      <c r="B26" s="80" t="s">
        <v>196</v>
      </c>
      <c r="C26" s="81"/>
      <c r="D26" s="81"/>
      <c r="E26" s="81"/>
      <c r="F26" s="81"/>
      <c r="G26" s="81"/>
      <c r="H26" s="100"/>
      <c r="I26" s="100"/>
      <c r="J26" s="59"/>
    </row>
    <row r="27" spans="1:10" x14ac:dyDescent="0.3">
      <c r="A27" s="155"/>
      <c r="B27" s="71" t="s">
        <v>22</v>
      </c>
      <c r="C27" s="71" t="s">
        <v>1</v>
      </c>
      <c r="D27" s="71" t="s">
        <v>133</v>
      </c>
      <c r="E27" s="71" t="s">
        <v>2</v>
      </c>
      <c r="F27" s="71" t="s">
        <v>3</v>
      </c>
      <c r="G27" s="71" t="s">
        <v>134</v>
      </c>
      <c r="H27" s="63" t="s">
        <v>5</v>
      </c>
      <c r="I27" s="63"/>
      <c r="J27" s="59"/>
    </row>
    <row r="28" spans="1:10" x14ac:dyDescent="0.3">
      <c r="A28" s="155"/>
      <c r="B28" s="71"/>
      <c r="C28" s="25"/>
      <c r="D28" s="25"/>
      <c r="E28" s="25"/>
      <c r="F28" s="71"/>
      <c r="G28" s="71"/>
      <c r="H28" s="63"/>
      <c r="I28" s="63"/>
      <c r="J28" s="59"/>
    </row>
    <row r="29" spans="1:10" ht="46.8" x14ac:dyDescent="0.3">
      <c r="A29" s="155"/>
      <c r="B29" s="71" t="s">
        <v>178</v>
      </c>
      <c r="C29" s="72" t="s">
        <v>192</v>
      </c>
      <c r="D29" s="72" t="s">
        <v>135</v>
      </c>
      <c r="E29" s="71" t="s">
        <v>12</v>
      </c>
      <c r="F29" s="71">
        <v>1</v>
      </c>
      <c r="G29" s="71">
        <v>1</v>
      </c>
      <c r="H29" s="63">
        <v>0</v>
      </c>
      <c r="I29" s="63">
        <v>0</v>
      </c>
      <c r="J29" s="59"/>
    </row>
    <row r="30" spans="1:10" x14ac:dyDescent="0.3">
      <c r="A30" s="155"/>
      <c r="B30" s="71" t="s">
        <v>179</v>
      </c>
      <c r="C30" s="71"/>
      <c r="D30" s="71"/>
      <c r="E30" s="71" t="s">
        <v>47</v>
      </c>
      <c r="F30" s="71">
        <v>1</v>
      </c>
      <c r="G30" s="71">
        <v>1</v>
      </c>
      <c r="H30" s="63">
        <v>50000</v>
      </c>
      <c r="I30" s="63">
        <f>F30*G30*H30</f>
        <v>50000</v>
      </c>
      <c r="J30" s="59"/>
    </row>
    <row r="31" spans="1:10" s="55" customFormat="1" ht="22.8" x14ac:dyDescent="0.2">
      <c r="A31" s="155"/>
      <c r="B31" s="67" t="s">
        <v>182</v>
      </c>
      <c r="C31" s="73" t="s">
        <v>48</v>
      </c>
      <c r="D31" s="73" t="s">
        <v>136</v>
      </c>
      <c r="E31" s="73" t="s">
        <v>14</v>
      </c>
      <c r="F31" s="67">
        <v>1</v>
      </c>
      <c r="G31" s="67">
        <v>1</v>
      </c>
      <c r="H31" s="66">
        <v>0</v>
      </c>
      <c r="I31" s="63">
        <f t="shared" ref="I31:I41" si="1">F31*G31*H31</f>
        <v>0</v>
      </c>
      <c r="J31" s="58"/>
    </row>
    <row r="32" spans="1:10" x14ac:dyDescent="0.3">
      <c r="A32" s="155"/>
      <c r="B32" s="71" t="s">
        <v>183</v>
      </c>
      <c r="C32" s="71"/>
      <c r="D32" s="71"/>
      <c r="E32" s="71" t="s">
        <v>49</v>
      </c>
      <c r="F32" s="71"/>
      <c r="G32" s="71">
        <v>1</v>
      </c>
      <c r="H32" s="63">
        <v>0</v>
      </c>
      <c r="I32" s="63">
        <f t="shared" si="1"/>
        <v>0</v>
      </c>
      <c r="J32" s="59"/>
    </row>
    <row r="33" spans="1:10" x14ac:dyDescent="0.3">
      <c r="A33" s="155"/>
      <c r="B33" s="71" t="s">
        <v>184</v>
      </c>
      <c r="C33" s="71"/>
      <c r="D33" s="71"/>
      <c r="E33" s="71" t="s">
        <v>50</v>
      </c>
      <c r="F33" s="71">
        <v>120</v>
      </c>
      <c r="G33" s="71">
        <v>1</v>
      </c>
      <c r="H33" s="63">
        <v>0</v>
      </c>
      <c r="I33" s="63">
        <f t="shared" si="1"/>
        <v>0</v>
      </c>
      <c r="J33" s="59"/>
    </row>
    <row r="34" spans="1:10" ht="58.2" x14ac:dyDescent="0.3">
      <c r="A34" s="155"/>
      <c r="B34" s="71" t="s">
        <v>185</v>
      </c>
      <c r="C34" s="73" t="s">
        <v>51</v>
      </c>
      <c r="D34" s="72" t="s">
        <v>194</v>
      </c>
      <c r="E34" s="73" t="s">
        <v>193</v>
      </c>
      <c r="F34" s="71">
        <v>1</v>
      </c>
      <c r="G34" s="71">
        <v>2</v>
      </c>
      <c r="H34" s="63">
        <v>0</v>
      </c>
      <c r="I34" s="63">
        <f t="shared" si="1"/>
        <v>0</v>
      </c>
      <c r="J34" s="59"/>
    </row>
    <row r="35" spans="1:10" x14ac:dyDescent="0.3">
      <c r="A35" s="155"/>
      <c r="B35" s="71" t="s">
        <v>186</v>
      </c>
      <c r="C35" s="71"/>
      <c r="D35" s="71"/>
      <c r="E35" s="71" t="s">
        <v>52</v>
      </c>
      <c r="F35" s="71">
        <v>2</v>
      </c>
      <c r="G35" s="71">
        <v>6</v>
      </c>
      <c r="H35" s="63">
        <v>2000</v>
      </c>
      <c r="I35" s="63">
        <f t="shared" si="1"/>
        <v>24000</v>
      </c>
      <c r="J35" s="59"/>
    </row>
    <row r="36" spans="1:10" x14ac:dyDescent="0.3">
      <c r="A36" s="155"/>
      <c r="B36" s="71" t="s">
        <v>187</v>
      </c>
      <c r="C36" s="71"/>
      <c r="D36" s="71"/>
      <c r="E36" s="71" t="s">
        <v>53</v>
      </c>
      <c r="F36" s="71">
        <v>2</v>
      </c>
      <c r="G36" s="71">
        <v>6</v>
      </c>
      <c r="H36" s="63">
        <v>7000</v>
      </c>
      <c r="I36" s="63">
        <f t="shared" si="1"/>
        <v>84000</v>
      </c>
      <c r="J36" s="59"/>
    </row>
    <row r="37" spans="1:10" x14ac:dyDescent="0.3">
      <c r="A37" s="155"/>
      <c r="B37" s="71" t="s">
        <v>188</v>
      </c>
      <c r="C37" s="71"/>
      <c r="D37" s="71"/>
      <c r="E37" s="71" t="s">
        <v>54</v>
      </c>
      <c r="F37" s="71">
        <v>2</v>
      </c>
      <c r="G37" s="71">
        <v>6</v>
      </c>
      <c r="H37" s="63">
        <v>3000</v>
      </c>
      <c r="I37" s="63">
        <f t="shared" si="1"/>
        <v>36000</v>
      </c>
      <c r="J37" s="59"/>
    </row>
    <row r="38" spans="1:10" ht="58.2" x14ac:dyDescent="0.3">
      <c r="A38" s="155"/>
      <c r="B38" s="71" t="s">
        <v>189</v>
      </c>
      <c r="C38" s="67" t="s">
        <v>55</v>
      </c>
      <c r="D38" s="72" t="s">
        <v>137</v>
      </c>
      <c r="E38" s="67" t="s">
        <v>12</v>
      </c>
      <c r="F38" s="71">
        <v>1</v>
      </c>
      <c r="G38" s="71">
        <v>1</v>
      </c>
      <c r="H38" s="63">
        <v>0</v>
      </c>
      <c r="I38" s="63">
        <f t="shared" si="1"/>
        <v>0</v>
      </c>
      <c r="J38" s="59"/>
    </row>
    <row r="39" spans="1:10" x14ac:dyDescent="0.3">
      <c r="A39" s="155"/>
      <c r="B39" s="71" t="s">
        <v>190</v>
      </c>
      <c r="C39" s="71"/>
      <c r="D39" s="71"/>
      <c r="E39" s="71" t="s">
        <v>195</v>
      </c>
      <c r="F39" s="71">
        <v>1</v>
      </c>
      <c r="G39" s="71">
        <v>1</v>
      </c>
      <c r="H39" s="63">
        <v>30000</v>
      </c>
      <c r="I39" s="63">
        <f t="shared" si="1"/>
        <v>30000</v>
      </c>
      <c r="J39" s="59"/>
    </row>
    <row r="40" spans="1:10" ht="35.4" x14ac:dyDescent="0.3">
      <c r="A40" s="155"/>
      <c r="B40" s="71" t="s">
        <v>191</v>
      </c>
      <c r="C40" s="72" t="s">
        <v>56</v>
      </c>
      <c r="D40" s="72" t="s">
        <v>138</v>
      </c>
      <c r="E40" s="72" t="s">
        <v>12</v>
      </c>
      <c r="F40" s="71">
        <v>1</v>
      </c>
      <c r="G40" s="71">
        <v>1</v>
      </c>
      <c r="H40" s="63">
        <v>0</v>
      </c>
      <c r="I40" s="63">
        <f t="shared" si="1"/>
        <v>0</v>
      </c>
      <c r="J40" s="59"/>
    </row>
    <row r="41" spans="1:10" x14ac:dyDescent="0.3">
      <c r="A41" s="155"/>
      <c r="B41" s="71"/>
      <c r="C41" s="71"/>
      <c r="D41" s="71"/>
      <c r="E41" s="71" t="s">
        <v>57</v>
      </c>
      <c r="F41" s="71">
        <v>1</v>
      </c>
      <c r="G41" s="71">
        <v>1</v>
      </c>
      <c r="H41" s="63">
        <v>50000</v>
      </c>
      <c r="I41" s="63">
        <f t="shared" si="1"/>
        <v>50000</v>
      </c>
      <c r="J41" s="59"/>
    </row>
    <row r="42" spans="1:10" x14ac:dyDescent="0.3">
      <c r="A42" s="155"/>
      <c r="B42" s="56" t="s">
        <v>226</v>
      </c>
      <c r="C42" s="56"/>
      <c r="D42" s="56"/>
      <c r="E42" s="56"/>
      <c r="F42" s="56"/>
      <c r="G42" s="56"/>
      <c r="H42" s="70"/>
      <c r="I42" s="70">
        <f>SUM(I27:I41)</f>
        <v>274000</v>
      </c>
      <c r="J42" s="59"/>
    </row>
    <row r="43" spans="1:10" x14ac:dyDescent="0.3">
      <c r="B43" s="57"/>
      <c r="C43" s="57"/>
      <c r="D43" s="57"/>
      <c r="E43" s="57"/>
      <c r="F43" s="57"/>
      <c r="G43" s="57"/>
      <c r="H43" s="59"/>
      <c r="I43" s="59"/>
      <c r="J43" s="107">
        <f>SUM(I24+I42)</f>
        <v>8708000</v>
      </c>
    </row>
    <row r="44" spans="1:10" x14ac:dyDescent="0.3">
      <c r="B44" s="57"/>
      <c r="C44" s="57"/>
      <c r="D44" s="57"/>
      <c r="E44" s="57"/>
      <c r="F44" s="57"/>
      <c r="G44" s="57"/>
      <c r="H44" s="59"/>
      <c r="I44" s="59"/>
      <c r="J44" s="59"/>
    </row>
    <row r="45" spans="1:10" ht="15.6" x14ac:dyDescent="0.3">
      <c r="A45" s="156" t="s">
        <v>225</v>
      </c>
      <c r="B45" s="79" t="s">
        <v>26</v>
      </c>
      <c r="C45" s="79"/>
      <c r="D45" s="79"/>
      <c r="E45" s="79"/>
      <c r="F45" s="79"/>
      <c r="G45" s="74"/>
      <c r="H45" s="96"/>
      <c r="I45" s="96"/>
      <c r="J45" s="96"/>
    </row>
    <row r="46" spans="1:10" x14ac:dyDescent="0.3">
      <c r="A46" s="156"/>
      <c r="B46" s="71" t="s">
        <v>0</v>
      </c>
      <c r="C46" s="71" t="s">
        <v>1</v>
      </c>
      <c r="D46" s="71" t="s">
        <v>133</v>
      </c>
      <c r="E46" s="71" t="s">
        <v>2</v>
      </c>
      <c r="F46" s="71" t="s">
        <v>3</v>
      </c>
      <c r="G46" s="71" t="s">
        <v>58</v>
      </c>
      <c r="H46" s="63" t="s">
        <v>117</v>
      </c>
      <c r="I46" s="63" t="s">
        <v>5</v>
      </c>
      <c r="J46" s="63" t="s">
        <v>6</v>
      </c>
    </row>
    <row r="47" spans="1:10" x14ac:dyDescent="0.3">
      <c r="A47" s="156"/>
      <c r="B47" s="71"/>
      <c r="C47" s="25"/>
      <c r="D47" s="25"/>
      <c r="E47" s="25"/>
      <c r="F47" s="25"/>
      <c r="G47" s="25"/>
      <c r="H47" s="63"/>
      <c r="I47" s="63"/>
      <c r="J47" s="63"/>
    </row>
    <row r="48" spans="1:10" ht="35.4" x14ac:dyDescent="0.3">
      <c r="A48" s="156"/>
      <c r="B48" s="71" t="s">
        <v>198</v>
      </c>
      <c r="C48" s="72" t="s">
        <v>59</v>
      </c>
      <c r="D48" s="72" t="s">
        <v>143</v>
      </c>
      <c r="E48" s="71"/>
      <c r="F48" s="71">
        <v>1</v>
      </c>
      <c r="G48" s="71">
        <v>1</v>
      </c>
      <c r="H48" s="63">
        <v>1</v>
      </c>
      <c r="I48" s="63">
        <v>1500000</v>
      </c>
      <c r="J48" s="63">
        <f>F48*G48*I48</f>
        <v>1500000</v>
      </c>
    </row>
    <row r="49" spans="1:10" ht="46.8" x14ac:dyDescent="0.3">
      <c r="A49" s="156"/>
      <c r="B49" s="71" t="s">
        <v>199</v>
      </c>
      <c r="C49" s="72" t="s">
        <v>60</v>
      </c>
      <c r="D49" s="72" t="s">
        <v>144</v>
      </c>
      <c r="E49" s="71"/>
      <c r="F49" s="71">
        <v>1</v>
      </c>
      <c r="G49" s="71">
        <v>1</v>
      </c>
      <c r="H49" s="63">
        <v>1</v>
      </c>
      <c r="I49" s="63"/>
      <c r="J49" s="63">
        <f t="shared" ref="J49:J52" si="2">F49*G49*I49</f>
        <v>0</v>
      </c>
    </row>
    <row r="50" spans="1:10" ht="35.4" x14ac:dyDescent="0.3">
      <c r="A50" s="156"/>
      <c r="B50" s="71" t="s">
        <v>200</v>
      </c>
      <c r="C50" s="72" t="s">
        <v>61</v>
      </c>
      <c r="D50" s="72" t="s">
        <v>145</v>
      </c>
      <c r="E50" s="71"/>
      <c r="F50" s="71">
        <v>1</v>
      </c>
      <c r="G50" s="71">
        <v>1</v>
      </c>
      <c r="H50" s="63">
        <v>1</v>
      </c>
      <c r="I50" s="63">
        <v>100000</v>
      </c>
      <c r="J50" s="63">
        <f t="shared" si="2"/>
        <v>100000</v>
      </c>
    </row>
    <row r="51" spans="1:10" ht="35.4" x14ac:dyDescent="0.3">
      <c r="A51" s="156"/>
      <c r="B51" s="71" t="s">
        <v>201</v>
      </c>
      <c r="C51" s="71" t="s">
        <v>62</v>
      </c>
      <c r="D51" s="72" t="s">
        <v>146</v>
      </c>
      <c r="E51" s="71"/>
      <c r="F51" s="71">
        <v>1</v>
      </c>
      <c r="G51" s="71">
        <v>1</v>
      </c>
      <c r="H51" s="63">
        <v>1</v>
      </c>
      <c r="I51" s="63">
        <v>100000</v>
      </c>
      <c r="J51" s="63">
        <f t="shared" si="2"/>
        <v>100000</v>
      </c>
    </row>
    <row r="52" spans="1:10" x14ac:dyDescent="0.3">
      <c r="A52" s="156"/>
      <c r="B52" s="71" t="s">
        <v>202</v>
      </c>
      <c r="C52" s="71" t="s">
        <v>63</v>
      </c>
      <c r="D52" s="71"/>
      <c r="E52" s="71"/>
      <c r="F52" s="71">
        <v>2</v>
      </c>
      <c r="G52" s="71">
        <v>1</v>
      </c>
      <c r="H52" s="63">
        <v>1</v>
      </c>
      <c r="I52" s="63"/>
      <c r="J52" s="63">
        <f t="shared" si="2"/>
        <v>0</v>
      </c>
    </row>
    <row r="53" spans="1:10" x14ac:dyDescent="0.3">
      <c r="A53" s="156"/>
      <c r="B53" s="71" t="s">
        <v>203</v>
      </c>
      <c r="C53" s="71"/>
      <c r="D53" s="71"/>
      <c r="E53" s="71"/>
      <c r="F53" s="71">
        <v>1</v>
      </c>
      <c r="G53" s="71">
        <v>1</v>
      </c>
      <c r="H53" s="63">
        <v>1</v>
      </c>
      <c r="I53" s="63"/>
      <c r="J53" s="63"/>
    </row>
    <row r="54" spans="1:10" x14ac:dyDescent="0.3">
      <c r="A54" s="156"/>
      <c r="B54" s="74" t="s">
        <v>212</v>
      </c>
      <c r="C54" s="74"/>
      <c r="D54" s="74"/>
      <c r="E54" s="74"/>
      <c r="F54" s="74"/>
      <c r="G54" s="74"/>
      <c r="H54" s="96"/>
      <c r="I54" s="96"/>
      <c r="J54" s="96">
        <f>SUM(J48:J52)</f>
        <v>1700000</v>
      </c>
    </row>
    <row r="55" spans="1:10" x14ac:dyDescent="0.3">
      <c r="A55" s="156"/>
      <c r="B55" s="75"/>
      <c r="C55" s="75"/>
      <c r="D55" s="75"/>
      <c r="E55" s="75"/>
      <c r="F55" s="75"/>
      <c r="G55" s="75"/>
      <c r="H55" s="88"/>
      <c r="I55" s="88"/>
      <c r="J55" s="88"/>
    </row>
    <row r="56" spans="1:10" x14ac:dyDescent="0.3">
      <c r="A56" s="156"/>
      <c r="B56" s="75"/>
      <c r="C56" s="75"/>
      <c r="D56" s="75"/>
      <c r="E56" s="75"/>
      <c r="F56" s="75"/>
      <c r="G56" s="75"/>
      <c r="H56" s="88"/>
      <c r="I56" s="88"/>
      <c r="J56" s="88"/>
    </row>
    <row r="57" spans="1:10" x14ac:dyDescent="0.3">
      <c r="A57" s="156"/>
      <c r="B57" s="74" t="s">
        <v>21</v>
      </c>
      <c r="C57" s="74"/>
      <c r="D57" s="74"/>
      <c r="E57" s="74"/>
      <c r="F57" s="74"/>
      <c r="G57" s="74"/>
      <c r="H57" s="96"/>
      <c r="I57" s="96"/>
      <c r="J57" s="96"/>
    </row>
    <row r="58" spans="1:10" x14ac:dyDescent="0.3">
      <c r="A58" s="156"/>
      <c r="B58" s="71" t="s">
        <v>22</v>
      </c>
      <c r="C58" s="71" t="s">
        <v>1</v>
      </c>
      <c r="D58" s="71" t="s">
        <v>133</v>
      </c>
      <c r="E58" s="71"/>
      <c r="F58" s="71" t="s">
        <v>3</v>
      </c>
      <c r="G58" s="71" t="s">
        <v>64</v>
      </c>
      <c r="H58" s="63" t="s">
        <v>117</v>
      </c>
      <c r="I58" s="63" t="s">
        <v>5</v>
      </c>
      <c r="J58" s="63" t="s">
        <v>6</v>
      </c>
    </row>
    <row r="59" spans="1:10" x14ac:dyDescent="0.3">
      <c r="A59" s="156"/>
      <c r="B59" s="71"/>
      <c r="C59" s="25"/>
      <c r="D59" s="25"/>
      <c r="E59" s="25"/>
      <c r="F59" s="25"/>
      <c r="G59" s="25"/>
      <c r="H59" s="101"/>
      <c r="I59" s="63"/>
      <c r="J59" s="63"/>
    </row>
    <row r="60" spans="1:10" ht="24" x14ac:dyDescent="0.3">
      <c r="A60" s="156"/>
      <c r="B60" s="71" t="s">
        <v>204</v>
      </c>
      <c r="C60" s="71" t="s">
        <v>65</v>
      </c>
      <c r="D60" s="72" t="s">
        <v>147</v>
      </c>
      <c r="E60" s="71" t="s">
        <v>211</v>
      </c>
      <c r="F60" s="71"/>
      <c r="G60" s="71">
        <v>1</v>
      </c>
      <c r="H60" s="63">
        <v>1</v>
      </c>
      <c r="I60" s="63"/>
      <c r="J60" s="63">
        <f>F60*G60*I60</f>
        <v>0</v>
      </c>
    </row>
    <row r="61" spans="1:10" ht="24" x14ac:dyDescent="0.3">
      <c r="A61" s="156"/>
      <c r="B61" s="71" t="s">
        <v>205</v>
      </c>
      <c r="C61" s="71" t="s">
        <v>66</v>
      </c>
      <c r="D61" s="72" t="s">
        <v>148</v>
      </c>
      <c r="E61" s="71"/>
      <c r="F61" s="71">
        <v>1</v>
      </c>
      <c r="G61" s="71">
        <v>1</v>
      </c>
      <c r="H61" s="63">
        <v>1</v>
      </c>
      <c r="I61" s="63">
        <v>3000000</v>
      </c>
      <c r="J61" s="63">
        <f t="shared" ref="J61:J66" si="3">F61*G61*I61</f>
        <v>3000000</v>
      </c>
    </row>
    <row r="62" spans="1:10" ht="35.4" x14ac:dyDescent="0.3">
      <c r="A62" s="156"/>
      <c r="B62" s="71" t="s">
        <v>206</v>
      </c>
      <c r="C62" s="71" t="s">
        <v>67</v>
      </c>
      <c r="D62" s="72" t="s">
        <v>149</v>
      </c>
      <c r="E62" s="71"/>
      <c r="F62" s="71">
        <v>150</v>
      </c>
      <c r="G62" s="71">
        <v>1</v>
      </c>
      <c r="H62" s="63">
        <v>1</v>
      </c>
      <c r="I62" s="63">
        <v>6000</v>
      </c>
      <c r="J62" s="63">
        <f t="shared" si="3"/>
        <v>900000</v>
      </c>
    </row>
    <row r="63" spans="1:10" x14ac:dyDescent="0.3">
      <c r="A63" s="156"/>
      <c r="B63" s="71" t="s">
        <v>207</v>
      </c>
      <c r="C63" s="71" t="s">
        <v>68</v>
      </c>
      <c r="D63" s="71"/>
      <c r="E63" s="71"/>
      <c r="F63" s="71">
        <v>20</v>
      </c>
      <c r="G63" s="71">
        <v>1</v>
      </c>
      <c r="H63" s="63">
        <v>1</v>
      </c>
      <c r="I63" s="63">
        <v>2000</v>
      </c>
      <c r="J63" s="63">
        <f t="shared" si="3"/>
        <v>40000</v>
      </c>
    </row>
    <row r="64" spans="1:10" x14ac:dyDescent="0.3">
      <c r="A64" s="156"/>
      <c r="B64" s="71" t="s">
        <v>208</v>
      </c>
      <c r="C64" s="71" t="s">
        <v>69</v>
      </c>
      <c r="D64" s="71"/>
      <c r="E64" s="71"/>
      <c r="F64" s="71">
        <v>20</v>
      </c>
      <c r="G64" s="71"/>
      <c r="H64" s="63"/>
      <c r="I64" s="63">
        <v>19000</v>
      </c>
      <c r="J64" s="63">
        <f t="shared" si="3"/>
        <v>0</v>
      </c>
    </row>
    <row r="65" spans="1:11" x14ac:dyDescent="0.3">
      <c r="A65" s="156"/>
      <c r="B65" s="71" t="s">
        <v>209</v>
      </c>
      <c r="C65" s="71" t="s">
        <v>71</v>
      </c>
      <c r="D65" s="71" t="s">
        <v>150</v>
      </c>
      <c r="E65" s="71"/>
      <c r="F65" s="71"/>
      <c r="G65" s="71"/>
      <c r="H65" s="63"/>
      <c r="I65" s="63"/>
      <c r="J65" s="63">
        <f t="shared" si="3"/>
        <v>0</v>
      </c>
    </row>
    <row r="66" spans="1:11" x14ac:dyDescent="0.3">
      <c r="A66" s="156"/>
      <c r="B66" s="71" t="s">
        <v>210</v>
      </c>
      <c r="C66" s="76" t="s">
        <v>72</v>
      </c>
      <c r="D66" s="71"/>
      <c r="E66" s="71"/>
      <c r="F66" s="71"/>
      <c r="G66" s="71"/>
      <c r="H66" s="63"/>
      <c r="I66" s="63"/>
      <c r="J66" s="63">
        <f t="shared" si="3"/>
        <v>0</v>
      </c>
    </row>
    <row r="67" spans="1:11" x14ac:dyDescent="0.3">
      <c r="A67" s="156"/>
      <c r="B67" s="74" t="s">
        <v>213</v>
      </c>
      <c r="C67" s="74"/>
      <c r="D67" s="74"/>
      <c r="E67" s="74"/>
      <c r="F67" s="74"/>
      <c r="G67" s="74"/>
      <c r="H67" s="96"/>
      <c r="I67" s="96"/>
      <c r="J67" s="96">
        <f>SUM(J60:J66)</f>
        <v>3940000</v>
      </c>
    </row>
    <row r="68" spans="1:11" x14ac:dyDescent="0.3">
      <c r="A68" s="156"/>
      <c r="B68" s="71"/>
      <c r="C68" s="71"/>
      <c r="D68" s="71"/>
      <c r="E68" s="71"/>
      <c r="F68" s="71"/>
      <c r="G68" s="71"/>
      <c r="H68" s="63"/>
      <c r="I68" s="63"/>
      <c r="J68" s="63"/>
    </row>
    <row r="69" spans="1:11" x14ac:dyDescent="0.3">
      <c r="A69" s="156"/>
      <c r="B69" s="74" t="s">
        <v>27</v>
      </c>
      <c r="C69" s="74"/>
      <c r="D69" s="74"/>
      <c r="E69" s="74"/>
      <c r="F69" s="74"/>
      <c r="G69" s="74"/>
      <c r="H69" s="96"/>
      <c r="I69" s="96"/>
      <c r="J69" s="96"/>
    </row>
    <row r="70" spans="1:11" x14ac:dyDescent="0.3">
      <c r="A70" s="156"/>
      <c r="B70" s="71" t="s">
        <v>230</v>
      </c>
      <c r="C70" s="71" t="s">
        <v>1</v>
      </c>
      <c r="D70" s="71" t="s">
        <v>133</v>
      </c>
      <c r="E70" s="71"/>
      <c r="F70" s="71" t="s">
        <v>3</v>
      </c>
      <c r="G70" s="71" t="s">
        <v>58</v>
      </c>
      <c r="H70" s="63" t="s">
        <v>117</v>
      </c>
      <c r="I70" s="63" t="s">
        <v>5</v>
      </c>
      <c r="J70" s="63" t="s">
        <v>6</v>
      </c>
    </row>
    <row r="71" spans="1:11" x14ac:dyDescent="0.3">
      <c r="A71" s="156"/>
      <c r="B71" s="71"/>
      <c r="C71" s="77"/>
      <c r="D71" s="71"/>
      <c r="E71" s="71"/>
      <c r="F71" s="71"/>
      <c r="G71" s="71"/>
      <c r="H71" s="63"/>
      <c r="I71" s="63"/>
      <c r="J71" s="63"/>
    </row>
    <row r="72" spans="1:11" x14ac:dyDescent="0.3">
      <c r="A72" s="156"/>
      <c r="B72" s="71" t="s">
        <v>178</v>
      </c>
      <c r="C72" s="77" t="s">
        <v>218</v>
      </c>
      <c r="D72" s="71"/>
      <c r="E72" s="71"/>
      <c r="F72" s="71">
        <v>20</v>
      </c>
      <c r="G72" s="71">
        <v>1</v>
      </c>
      <c r="H72" s="63">
        <v>1</v>
      </c>
      <c r="I72" s="63">
        <v>10000</v>
      </c>
      <c r="J72" s="63">
        <f>F72*G72*I72</f>
        <v>200000</v>
      </c>
    </row>
    <row r="73" spans="1:11" ht="35.4" x14ac:dyDescent="0.3">
      <c r="A73" s="156"/>
      <c r="B73" s="71" t="s">
        <v>179</v>
      </c>
      <c r="C73" s="78" t="s">
        <v>73</v>
      </c>
      <c r="D73" s="72" t="s">
        <v>214</v>
      </c>
      <c r="E73" s="71"/>
      <c r="F73" s="71">
        <v>4</v>
      </c>
      <c r="G73" s="71">
        <v>1</v>
      </c>
      <c r="H73" s="63"/>
      <c r="I73" s="63">
        <v>50000</v>
      </c>
      <c r="J73" s="63">
        <f t="shared" ref="J73:J77" si="4">F73*G73*I73</f>
        <v>200000</v>
      </c>
    </row>
    <row r="74" spans="1:11" x14ac:dyDescent="0.3">
      <c r="A74" s="156"/>
      <c r="B74" s="71" t="s">
        <v>180</v>
      </c>
      <c r="C74" s="77" t="s">
        <v>74</v>
      </c>
      <c r="D74" s="71"/>
      <c r="E74" s="71"/>
      <c r="F74" s="71">
        <v>20</v>
      </c>
      <c r="G74" s="71">
        <v>1</v>
      </c>
      <c r="H74" s="63"/>
      <c r="I74" s="63">
        <v>6000</v>
      </c>
      <c r="J74" s="63">
        <f t="shared" si="4"/>
        <v>120000</v>
      </c>
    </row>
    <row r="75" spans="1:11" x14ac:dyDescent="0.3">
      <c r="A75" s="156"/>
      <c r="B75" s="71" t="s">
        <v>181</v>
      </c>
      <c r="C75" s="77" t="s">
        <v>86</v>
      </c>
      <c r="D75" s="71" t="s">
        <v>223</v>
      </c>
      <c r="E75" s="71"/>
      <c r="F75" s="71">
        <v>5</v>
      </c>
      <c r="G75" s="71">
        <v>1</v>
      </c>
      <c r="H75" s="63">
        <v>1</v>
      </c>
      <c r="I75" s="63">
        <v>20000</v>
      </c>
      <c r="J75" s="63">
        <f t="shared" si="4"/>
        <v>100000</v>
      </c>
    </row>
    <row r="76" spans="1:11" x14ac:dyDescent="0.3">
      <c r="A76" s="156"/>
      <c r="B76" s="71" t="s">
        <v>182</v>
      </c>
      <c r="C76" s="71"/>
      <c r="D76" s="71"/>
      <c r="E76" s="71"/>
      <c r="F76" s="71"/>
      <c r="G76" s="71"/>
      <c r="H76" s="63"/>
      <c r="I76" s="63"/>
      <c r="J76" s="63">
        <f t="shared" si="4"/>
        <v>0</v>
      </c>
    </row>
    <row r="77" spans="1:11" x14ac:dyDescent="0.3">
      <c r="A77" s="156"/>
      <c r="B77" s="71" t="s">
        <v>183</v>
      </c>
      <c r="C77" s="71"/>
      <c r="D77" s="71"/>
      <c r="E77" s="71"/>
      <c r="F77" s="71"/>
      <c r="G77" s="71"/>
      <c r="H77" s="63"/>
      <c r="I77" s="63"/>
      <c r="J77" s="63">
        <f t="shared" si="4"/>
        <v>0</v>
      </c>
    </row>
    <row r="78" spans="1:11" x14ac:dyDescent="0.3">
      <c r="A78" s="156"/>
      <c r="B78" s="74" t="s">
        <v>224</v>
      </c>
      <c r="C78" s="74"/>
      <c r="D78" s="74"/>
      <c r="E78" s="74"/>
      <c r="F78" s="74"/>
      <c r="G78" s="74"/>
      <c r="H78" s="96"/>
      <c r="I78" s="96"/>
      <c r="J78" s="96">
        <f>SUM(J72:J77)</f>
        <v>620000</v>
      </c>
    </row>
    <row r="79" spans="1:11" x14ac:dyDescent="0.3">
      <c r="A79" s="82"/>
      <c r="B79" s="83"/>
      <c r="C79" s="83"/>
      <c r="D79" s="83"/>
      <c r="E79" s="83"/>
      <c r="F79" s="83"/>
      <c r="G79" s="83"/>
      <c r="H79" s="97"/>
      <c r="I79" s="97"/>
      <c r="J79" s="97"/>
      <c r="K79" s="108">
        <f>SUM(J54+J67+J78)</f>
        <v>6260000</v>
      </c>
    </row>
    <row r="80" spans="1:11" x14ac:dyDescent="0.3">
      <c r="A80" s="82"/>
      <c r="B80" s="83"/>
      <c r="C80" s="83"/>
      <c r="D80" s="83"/>
      <c r="E80" s="83"/>
      <c r="F80" s="83"/>
      <c r="G80" s="83"/>
      <c r="H80" s="97"/>
      <c r="I80" s="97"/>
      <c r="J80" s="97"/>
    </row>
    <row r="81" spans="1:10" x14ac:dyDescent="0.3">
      <c r="A81" s="150" t="s">
        <v>141</v>
      </c>
      <c r="B81" s="148" t="s">
        <v>228</v>
      </c>
      <c r="C81" s="148"/>
      <c r="D81" s="148"/>
      <c r="E81" s="148"/>
      <c r="F81" s="148"/>
      <c r="G81" s="148"/>
      <c r="H81" s="148"/>
      <c r="I81" s="148"/>
      <c r="J81" s="148"/>
    </row>
    <row r="82" spans="1:10" x14ac:dyDescent="0.3">
      <c r="A82" s="150"/>
      <c r="B82" s="71" t="s">
        <v>230</v>
      </c>
      <c r="C82" s="71" t="s">
        <v>1</v>
      </c>
      <c r="D82" s="71" t="s">
        <v>133</v>
      </c>
      <c r="E82" s="71"/>
      <c r="F82" s="71" t="s">
        <v>3</v>
      </c>
      <c r="G82" s="71" t="s">
        <v>58</v>
      </c>
      <c r="H82" s="63" t="s">
        <v>117</v>
      </c>
      <c r="I82" s="63" t="s">
        <v>5</v>
      </c>
      <c r="J82" s="63" t="s">
        <v>6</v>
      </c>
    </row>
    <row r="83" spans="1:10" x14ac:dyDescent="0.3">
      <c r="A83" s="150"/>
      <c r="B83" s="25"/>
      <c r="C83" s="25"/>
      <c r="D83" s="71"/>
      <c r="E83" s="71"/>
      <c r="F83" s="71"/>
      <c r="G83" s="71"/>
      <c r="H83" s="63"/>
      <c r="I83" s="63"/>
      <c r="J83" s="63"/>
    </row>
    <row r="84" spans="1:10" ht="24" x14ac:dyDescent="0.3">
      <c r="A84" s="150"/>
      <c r="B84" s="71" t="s">
        <v>231</v>
      </c>
      <c r="C84" s="72" t="s">
        <v>76</v>
      </c>
      <c r="D84" s="72" t="s">
        <v>151</v>
      </c>
      <c r="E84" s="71"/>
      <c r="F84" s="71">
        <v>1</v>
      </c>
      <c r="G84" s="71">
        <v>1</v>
      </c>
      <c r="H84" s="63">
        <v>1</v>
      </c>
      <c r="I84" s="63">
        <v>1500000</v>
      </c>
      <c r="J84" s="63">
        <f>F84*G84*I84</f>
        <v>1500000</v>
      </c>
    </row>
    <row r="85" spans="1:10" ht="35.4" x14ac:dyDescent="0.3">
      <c r="A85" s="150"/>
      <c r="B85" s="71" t="s">
        <v>232</v>
      </c>
      <c r="C85" s="72" t="s">
        <v>77</v>
      </c>
      <c r="D85" s="72" t="s">
        <v>227</v>
      </c>
      <c r="E85" s="71"/>
      <c r="F85" s="71"/>
      <c r="G85" s="71">
        <v>1</v>
      </c>
      <c r="H85" s="63">
        <v>1</v>
      </c>
      <c r="I85" s="63"/>
      <c r="J85" s="63">
        <f t="shared" ref="J85:J90" si="5">F85*G85*I85</f>
        <v>0</v>
      </c>
    </row>
    <row r="86" spans="1:10" ht="24" x14ac:dyDescent="0.3">
      <c r="A86" s="150"/>
      <c r="B86" s="71" t="s">
        <v>233</v>
      </c>
      <c r="C86" s="72" t="s">
        <v>78</v>
      </c>
      <c r="D86" s="72" t="s">
        <v>152</v>
      </c>
      <c r="E86" s="71"/>
      <c r="F86" s="71">
        <v>4</v>
      </c>
      <c r="G86" s="71">
        <v>1</v>
      </c>
      <c r="H86" s="63">
        <v>1</v>
      </c>
      <c r="I86" s="63">
        <v>30000</v>
      </c>
      <c r="J86" s="63">
        <f t="shared" si="5"/>
        <v>120000</v>
      </c>
    </row>
    <row r="87" spans="1:10" x14ac:dyDescent="0.3">
      <c r="A87" s="150"/>
      <c r="B87" s="71" t="s">
        <v>234</v>
      </c>
      <c r="C87" s="71" t="s">
        <v>79</v>
      </c>
      <c r="D87" s="71"/>
      <c r="E87" s="71"/>
      <c r="F87" s="71"/>
      <c r="G87" s="71"/>
      <c r="H87" s="63"/>
      <c r="I87" s="63"/>
      <c r="J87" s="63">
        <f t="shared" si="5"/>
        <v>0</v>
      </c>
    </row>
    <row r="88" spans="1:10" x14ac:dyDescent="0.3">
      <c r="A88" s="150"/>
      <c r="B88" s="71" t="s">
        <v>235</v>
      </c>
      <c r="C88" s="71" t="s">
        <v>80</v>
      </c>
      <c r="D88" s="71"/>
      <c r="E88" s="71"/>
      <c r="F88" s="71">
        <v>120</v>
      </c>
      <c r="G88" s="71">
        <v>2</v>
      </c>
      <c r="H88" s="63">
        <v>1</v>
      </c>
      <c r="I88" s="63">
        <v>6000</v>
      </c>
      <c r="J88" s="63">
        <f t="shared" si="5"/>
        <v>1440000</v>
      </c>
    </row>
    <row r="89" spans="1:10" x14ac:dyDescent="0.3">
      <c r="A89" s="150"/>
      <c r="B89" s="71" t="s">
        <v>236</v>
      </c>
      <c r="C89" s="71" t="s">
        <v>81</v>
      </c>
      <c r="D89" s="71" t="s">
        <v>82</v>
      </c>
      <c r="E89" s="71"/>
      <c r="F89" s="71"/>
      <c r="G89" s="71"/>
      <c r="H89" s="63"/>
      <c r="I89" s="63"/>
      <c r="J89" s="63">
        <f t="shared" si="5"/>
        <v>0</v>
      </c>
    </row>
    <row r="90" spans="1:10" ht="24" x14ac:dyDescent="0.3">
      <c r="A90" s="150"/>
      <c r="B90" s="71" t="s">
        <v>237</v>
      </c>
      <c r="C90" s="72" t="s">
        <v>83</v>
      </c>
      <c r="D90" s="71"/>
      <c r="E90" s="71"/>
      <c r="F90" s="71"/>
      <c r="G90" s="71"/>
      <c r="H90" s="63"/>
      <c r="I90" s="63"/>
      <c r="J90" s="63">
        <f t="shared" si="5"/>
        <v>0</v>
      </c>
    </row>
    <row r="91" spans="1:10" x14ac:dyDescent="0.3">
      <c r="A91" s="150"/>
      <c r="B91" s="85" t="s">
        <v>229</v>
      </c>
      <c r="C91" s="85"/>
      <c r="D91" s="85"/>
      <c r="E91" s="85"/>
      <c r="F91" s="85"/>
      <c r="G91" s="85"/>
      <c r="H91" s="87"/>
      <c r="I91" s="87"/>
      <c r="J91" s="87">
        <f>SUM(J84:J90)</f>
        <v>3060000</v>
      </c>
    </row>
    <row r="92" spans="1:10" x14ac:dyDescent="0.3">
      <c r="A92" s="150"/>
      <c r="B92" s="71"/>
      <c r="C92" s="71"/>
      <c r="D92" s="71"/>
      <c r="E92" s="71"/>
      <c r="F92" s="71"/>
      <c r="G92" s="71"/>
      <c r="H92" s="63"/>
      <c r="I92" s="63"/>
      <c r="J92" s="63"/>
    </row>
    <row r="93" spans="1:10" x14ac:dyDescent="0.3">
      <c r="A93" s="150"/>
      <c r="B93" s="71"/>
      <c r="C93" s="71"/>
      <c r="D93" s="71"/>
      <c r="E93" s="71"/>
      <c r="F93" s="71"/>
      <c r="G93" s="71"/>
      <c r="H93" s="63"/>
      <c r="I93" s="63"/>
      <c r="J93" s="63"/>
    </row>
    <row r="94" spans="1:10" x14ac:dyDescent="0.3">
      <c r="A94" s="150"/>
      <c r="B94" s="85" t="s">
        <v>242</v>
      </c>
      <c r="C94" s="85"/>
      <c r="D94" s="85"/>
      <c r="E94" s="85"/>
      <c r="F94" s="85"/>
      <c r="G94" s="85"/>
      <c r="H94" s="87"/>
      <c r="I94" s="87"/>
      <c r="J94" s="87"/>
    </row>
    <row r="95" spans="1:10" x14ac:dyDescent="0.3">
      <c r="A95" s="150"/>
      <c r="B95" s="71"/>
      <c r="C95" s="71" t="s">
        <v>1</v>
      </c>
      <c r="D95" s="71" t="s">
        <v>133</v>
      </c>
      <c r="E95" s="71"/>
      <c r="F95" s="71" t="s">
        <v>3</v>
      </c>
      <c r="G95" s="71" t="s">
        <v>75</v>
      </c>
      <c r="H95" s="63" t="s">
        <v>117</v>
      </c>
      <c r="I95" s="63" t="s">
        <v>5</v>
      </c>
      <c r="J95" s="63" t="s">
        <v>6</v>
      </c>
    </row>
    <row r="96" spans="1:10" x14ac:dyDescent="0.3">
      <c r="A96" s="150"/>
      <c r="B96" s="71"/>
      <c r="C96" s="25"/>
      <c r="D96" s="25"/>
      <c r="E96" s="71"/>
      <c r="F96" s="71"/>
      <c r="G96" s="71"/>
      <c r="H96" s="63"/>
      <c r="I96" s="63"/>
      <c r="J96" s="63"/>
    </row>
    <row r="97" spans="1:10" ht="35.4" x14ac:dyDescent="0.3">
      <c r="A97" s="150"/>
      <c r="B97" s="71" t="s">
        <v>231</v>
      </c>
      <c r="C97" s="71" t="s">
        <v>84</v>
      </c>
      <c r="D97" s="72" t="s">
        <v>239</v>
      </c>
      <c r="E97" s="71"/>
      <c r="F97" s="71">
        <v>1</v>
      </c>
      <c r="G97" s="71">
        <v>8</v>
      </c>
      <c r="H97" s="63">
        <v>1</v>
      </c>
      <c r="I97" s="63">
        <v>1500000</v>
      </c>
      <c r="J97" s="63">
        <f>F97*G97*I97</f>
        <v>12000000</v>
      </c>
    </row>
    <row r="98" spans="1:10" ht="46.8" x14ac:dyDescent="0.3">
      <c r="A98" s="150"/>
      <c r="B98" s="71" t="s">
        <v>232</v>
      </c>
      <c r="C98" s="71" t="s">
        <v>67</v>
      </c>
      <c r="D98" s="72" t="s">
        <v>238</v>
      </c>
      <c r="E98" s="71"/>
      <c r="F98" s="71">
        <v>120</v>
      </c>
      <c r="G98" s="71">
        <v>32</v>
      </c>
      <c r="H98" s="63">
        <v>1</v>
      </c>
      <c r="I98" s="63">
        <v>6000</v>
      </c>
      <c r="J98" s="63">
        <f t="shared" ref="J98:J102" si="6">F98*G98*I98</f>
        <v>23040000</v>
      </c>
    </row>
    <row r="99" spans="1:10" x14ac:dyDescent="0.3">
      <c r="A99" s="150"/>
      <c r="B99" s="71" t="s">
        <v>233</v>
      </c>
      <c r="C99" s="71" t="s">
        <v>85</v>
      </c>
      <c r="D99" s="71"/>
      <c r="E99" s="71"/>
      <c r="F99" s="71">
        <v>40</v>
      </c>
      <c r="G99" s="71">
        <v>1</v>
      </c>
      <c r="H99" s="63">
        <v>1</v>
      </c>
      <c r="I99" s="63">
        <v>5000</v>
      </c>
      <c r="J99" s="63">
        <f t="shared" si="6"/>
        <v>200000</v>
      </c>
    </row>
    <row r="100" spans="1:10" x14ac:dyDescent="0.3">
      <c r="A100" s="150"/>
      <c r="B100" s="71" t="s">
        <v>234</v>
      </c>
      <c r="C100" s="71" t="s">
        <v>79</v>
      </c>
      <c r="D100" s="71"/>
      <c r="E100" s="71"/>
      <c r="F100" s="71"/>
      <c r="G100" s="71">
        <v>1</v>
      </c>
      <c r="H100" s="63">
        <v>1</v>
      </c>
      <c r="I100" s="63"/>
      <c r="J100" s="63">
        <f t="shared" si="6"/>
        <v>0</v>
      </c>
    </row>
    <row r="101" spans="1:10" x14ac:dyDescent="0.3">
      <c r="A101" s="150"/>
      <c r="B101" s="71" t="s">
        <v>235</v>
      </c>
      <c r="C101" s="71" t="s">
        <v>86</v>
      </c>
      <c r="D101" s="71" t="s">
        <v>153</v>
      </c>
      <c r="E101" s="71"/>
      <c r="F101" s="71"/>
      <c r="G101" s="71">
        <v>1</v>
      </c>
      <c r="H101" s="63"/>
      <c r="I101" s="63"/>
      <c r="J101" s="63">
        <f t="shared" si="6"/>
        <v>0</v>
      </c>
    </row>
    <row r="102" spans="1:10" x14ac:dyDescent="0.3">
      <c r="A102" s="150"/>
      <c r="B102" s="71" t="s">
        <v>236</v>
      </c>
      <c r="C102" s="71" t="s">
        <v>241</v>
      </c>
      <c r="D102" s="71" t="s">
        <v>240</v>
      </c>
      <c r="E102" s="71"/>
      <c r="F102" s="71">
        <v>1</v>
      </c>
      <c r="G102" s="71">
        <v>1</v>
      </c>
      <c r="H102" s="63">
        <v>1</v>
      </c>
      <c r="I102" s="63">
        <v>3000000</v>
      </c>
      <c r="J102" s="63">
        <f t="shared" si="6"/>
        <v>3000000</v>
      </c>
    </row>
    <row r="103" spans="1:10" x14ac:dyDescent="0.3">
      <c r="A103" s="150"/>
      <c r="B103" s="85" t="s">
        <v>248</v>
      </c>
      <c r="C103" s="85"/>
      <c r="D103" s="85"/>
      <c r="E103" s="85"/>
      <c r="F103" s="85"/>
      <c r="G103" s="85"/>
      <c r="H103" s="87"/>
      <c r="I103" s="87"/>
      <c r="J103" s="87">
        <f>SUM(J97:J102)</f>
        <v>38240000</v>
      </c>
    </row>
    <row r="104" spans="1:10" x14ac:dyDescent="0.3">
      <c r="A104" s="150"/>
      <c r="B104" s="75"/>
      <c r="C104" s="75"/>
      <c r="D104" s="75"/>
      <c r="E104" s="75"/>
      <c r="F104" s="75"/>
      <c r="G104" s="75"/>
      <c r="H104" s="88"/>
      <c r="I104" s="88"/>
      <c r="J104" s="88"/>
    </row>
    <row r="105" spans="1:10" x14ac:dyDescent="0.3">
      <c r="A105" s="150"/>
      <c r="B105" s="75"/>
      <c r="C105" s="75"/>
      <c r="D105" s="75"/>
      <c r="E105" s="75"/>
      <c r="F105" s="75"/>
      <c r="G105" s="75"/>
      <c r="H105" s="88"/>
      <c r="I105" s="88"/>
      <c r="J105" s="88"/>
    </row>
    <row r="106" spans="1:10" ht="30" customHeight="1" x14ac:dyDescent="0.3">
      <c r="A106" s="150"/>
      <c r="B106" s="149" t="s">
        <v>243</v>
      </c>
      <c r="C106" s="149"/>
      <c r="D106" s="149"/>
      <c r="E106" s="149"/>
      <c r="F106" s="149"/>
      <c r="G106" s="149"/>
      <c r="H106" s="149"/>
      <c r="I106" s="149"/>
      <c r="J106" s="149"/>
    </row>
    <row r="107" spans="1:10" x14ac:dyDescent="0.3">
      <c r="A107" s="150"/>
      <c r="B107" s="71"/>
      <c r="C107" s="71" t="s">
        <v>1</v>
      </c>
      <c r="D107" s="71" t="s">
        <v>133</v>
      </c>
      <c r="E107" s="71"/>
      <c r="F107" s="71" t="s">
        <v>3</v>
      </c>
      <c r="G107" s="71" t="s">
        <v>58</v>
      </c>
      <c r="H107" s="63" t="s">
        <v>117</v>
      </c>
      <c r="I107" s="63" t="s">
        <v>5</v>
      </c>
      <c r="J107" s="63" t="s">
        <v>6</v>
      </c>
    </row>
    <row r="108" spans="1:10" x14ac:dyDescent="0.3">
      <c r="A108" s="150"/>
      <c r="B108" s="71"/>
      <c r="C108" s="25"/>
      <c r="D108" s="71"/>
      <c r="E108" s="71"/>
      <c r="F108" s="71"/>
      <c r="G108" s="71"/>
      <c r="H108" s="63"/>
      <c r="I108" s="63"/>
      <c r="J108" s="63"/>
    </row>
    <row r="109" spans="1:10" ht="35.4" x14ac:dyDescent="0.3">
      <c r="A109" s="150"/>
      <c r="B109" s="71" t="s">
        <v>231</v>
      </c>
      <c r="C109" s="77" t="s">
        <v>84</v>
      </c>
      <c r="D109" s="86" t="s">
        <v>244</v>
      </c>
      <c r="E109" s="71"/>
      <c r="F109" s="71">
        <v>1</v>
      </c>
      <c r="G109" s="71">
        <v>8</v>
      </c>
      <c r="H109" s="63">
        <v>1</v>
      </c>
      <c r="I109" s="63">
        <v>0</v>
      </c>
      <c r="J109" s="63">
        <v>0</v>
      </c>
    </row>
    <row r="110" spans="1:10" x14ac:dyDescent="0.3">
      <c r="A110" s="150"/>
      <c r="B110" s="71" t="s">
        <v>232</v>
      </c>
      <c r="C110" s="71" t="s">
        <v>79</v>
      </c>
      <c r="D110" s="71" t="s">
        <v>245</v>
      </c>
      <c r="E110" s="71"/>
      <c r="F110" s="71">
        <v>4</v>
      </c>
      <c r="G110" s="71">
        <v>1</v>
      </c>
      <c r="H110" s="63">
        <v>1</v>
      </c>
      <c r="I110" s="63">
        <v>0</v>
      </c>
      <c r="J110" s="63">
        <v>0</v>
      </c>
    </row>
    <row r="111" spans="1:10" ht="24" x14ac:dyDescent="0.3">
      <c r="A111" s="150"/>
      <c r="B111" s="71" t="s">
        <v>233</v>
      </c>
      <c r="C111" s="72" t="s">
        <v>87</v>
      </c>
      <c r="D111" s="71" t="s">
        <v>245</v>
      </c>
      <c r="E111" s="71"/>
      <c r="F111" s="71">
        <v>4</v>
      </c>
      <c r="G111" s="71">
        <v>1</v>
      </c>
      <c r="H111" s="63">
        <v>1</v>
      </c>
      <c r="I111" s="63">
        <v>0</v>
      </c>
      <c r="J111" s="63">
        <v>0</v>
      </c>
    </row>
    <row r="112" spans="1:10" x14ac:dyDescent="0.3">
      <c r="A112" s="150"/>
      <c r="B112" s="71" t="s">
        <v>234</v>
      </c>
      <c r="C112" s="71" t="s">
        <v>67</v>
      </c>
      <c r="D112" s="71" t="s">
        <v>245</v>
      </c>
      <c r="E112" s="71"/>
      <c r="F112" s="71">
        <v>120</v>
      </c>
      <c r="G112" s="71">
        <v>32</v>
      </c>
      <c r="H112" s="63">
        <v>1</v>
      </c>
      <c r="I112" s="63">
        <v>0</v>
      </c>
      <c r="J112" s="63">
        <v>0</v>
      </c>
    </row>
    <row r="113" spans="1:10" x14ac:dyDescent="0.3">
      <c r="A113" s="150"/>
      <c r="B113" s="71" t="s">
        <v>235</v>
      </c>
      <c r="C113" s="71" t="s">
        <v>88</v>
      </c>
      <c r="D113" s="71" t="s">
        <v>245</v>
      </c>
      <c r="E113" s="71"/>
      <c r="F113" s="71">
        <v>1</v>
      </c>
      <c r="G113" s="71">
        <v>1</v>
      </c>
      <c r="H113" s="63">
        <v>1</v>
      </c>
      <c r="I113" s="63">
        <v>0</v>
      </c>
      <c r="J113" s="63">
        <v>0</v>
      </c>
    </row>
    <row r="114" spans="1:10" x14ac:dyDescent="0.3">
      <c r="A114" s="150"/>
      <c r="B114" s="71" t="s">
        <v>236</v>
      </c>
      <c r="C114" s="71" t="s">
        <v>86</v>
      </c>
      <c r="D114" s="71" t="s">
        <v>82</v>
      </c>
      <c r="E114" s="71"/>
      <c r="F114" s="71">
        <v>1</v>
      </c>
      <c r="G114" s="71">
        <v>1</v>
      </c>
      <c r="H114" s="63"/>
      <c r="I114" s="63">
        <v>0</v>
      </c>
      <c r="J114" s="63">
        <v>0</v>
      </c>
    </row>
    <row r="115" spans="1:10" x14ac:dyDescent="0.3">
      <c r="A115" s="150"/>
      <c r="B115" s="71" t="s">
        <v>237</v>
      </c>
      <c r="C115" s="71" t="s">
        <v>246</v>
      </c>
      <c r="D115" s="71"/>
      <c r="E115" s="71"/>
      <c r="F115" s="71">
        <v>40</v>
      </c>
      <c r="G115" s="71">
        <v>8</v>
      </c>
      <c r="H115" s="63">
        <v>1</v>
      </c>
      <c r="I115" s="63">
        <v>1000000</v>
      </c>
      <c r="J115" s="63">
        <v>1000000</v>
      </c>
    </row>
    <row r="116" spans="1:10" x14ac:dyDescent="0.3">
      <c r="A116" s="150"/>
      <c r="B116" s="71"/>
      <c r="C116" s="71"/>
      <c r="D116" s="71"/>
      <c r="E116" s="71"/>
      <c r="F116" s="71"/>
      <c r="G116" s="71"/>
      <c r="H116" s="63">
        <v>1</v>
      </c>
      <c r="I116" s="63"/>
      <c r="J116" s="63"/>
    </row>
    <row r="117" spans="1:10" x14ac:dyDescent="0.3">
      <c r="A117" s="150"/>
      <c r="B117" s="85" t="s">
        <v>247</v>
      </c>
      <c r="C117" s="85"/>
      <c r="D117" s="85"/>
      <c r="E117" s="85"/>
      <c r="F117" s="85"/>
      <c r="G117" s="85"/>
      <c r="H117" s="87"/>
      <c r="I117" s="87"/>
      <c r="J117" s="87">
        <f>SUM(J109:J115)</f>
        <v>1000000</v>
      </c>
    </row>
    <row r="118" spans="1:10" x14ac:dyDescent="0.3">
      <c r="A118" s="150"/>
      <c r="B118" s="75"/>
      <c r="C118" s="75"/>
      <c r="D118" s="75"/>
      <c r="E118" s="75"/>
      <c r="F118" s="75"/>
      <c r="G118" s="75"/>
      <c r="H118" s="88"/>
      <c r="I118" s="88"/>
      <c r="J118" s="88"/>
    </row>
    <row r="119" spans="1:10" x14ac:dyDescent="0.3">
      <c r="A119" s="150"/>
      <c r="B119" s="75"/>
      <c r="C119" s="75"/>
      <c r="D119" s="75"/>
      <c r="E119" s="75"/>
      <c r="F119" s="75"/>
      <c r="G119" s="75"/>
      <c r="H119" s="88"/>
      <c r="I119" s="88"/>
      <c r="J119" s="88"/>
    </row>
    <row r="120" spans="1:10" ht="15" customHeight="1" x14ac:dyDescent="0.3">
      <c r="A120" s="150"/>
      <c r="B120" s="85" t="s">
        <v>249</v>
      </c>
      <c r="C120" s="85"/>
      <c r="D120" s="84"/>
      <c r="E120" s="84"/>
      <c r="F120" s="84"/>
      <c r="G120" s="84"/>
      <c r="H120" s="98"/>
      <c r="I120" s="98"/>
      <c r="J120" s="98"/>
    </row>
    <row r="121" spans="1:10" x14ac:dyDescent="0.3">
      <c r="A121" s="150"/>
      <c r="B121" s="71" t="s">
        <v>230</v>
      </c>
      <c r="C121" s="71" t="s">
        <v>1</v>
      </c>
      <c r="D121" s="71" t="s">
        <v>133</v>
      </c>
      <c r="E121" s="71"/>
      <c r="F121" s="71" t="s">
        <v>3</v>
      </c>
      <c r="G121" s="71" t="s">
        <v>75</v>
      </c>
      <c r="H121" s="63" t="s">
        <v>117</v>
      </c>
      <c r="I121" s="63" t="s">
        <v>5</v>
      </c>
      <c r="J121" s="63" t="s">
        <v>6</v>
      </c>
    </row>
    <row r="122" spans="1:10" x14ac:dyDescent="0.3">
      <c r="A122" s="150"/>
      <c r="B122" s="71"/>
      <c r="C122" s="25"/>
      <c r="D122" s="71"/>
      <c r="E122" s="71"/>
      <c r="F122" s="71"/>
      <c r="G122" s="71"/>
      <c r="H122" s="63"/>
      <c r="I122" s="89"/>
      <c r="J122" s="89"/>
    </row>
    <row r="123" spans="1:10" x14ac:dyDescent="0.3">
      <c r="A123" s="150"/>
      <c r="B123" s="71" t="s">
        <v>250</v>
      </c>
      <c r="C123" s="71" t="s">
        <v>84</v>
      </c>
      <c r="D123" s="71" t="s">
        <v>245</v>
      </c>
      <c r="E123" s="71"/>
      <c r="F123" s="71">
        <v>1</v>
      </c>
      <c r="G123" s="71">
        <v>8</v>
      </c>
      <c r="H123" s="63">
        <v>1</v>
      </c>
      <c r="I123" s="89">
        <v>0</v>
      </c>
      <c r="J123" s="89">
        <f>F123*G123*I123</f>
        <v>0</v>
      </c>
    </row>
    <row r="124" spans="1:10" x14ac:dyDescent="0.3">
      <c r="A124" s="150"/>
      <c r="B124" s="71" t="s">
        <v>251</v>
      </c>
      <c r="C124" s="71" t="s">
        <v>90</v>
      </c>
      <c r="D124" s="71" t="s">
        <v>256</v>
      </c>
      <c r="E124" s="71"/>
      <c r="F124" s="71">
        <v>100</v>
      </c>
      <c r="G124" s="71">
        <v>1</v>
      </c>
      <c r="H124" s="63">
        <v>1</v>
      </c>
      <c r="I124" s="89">
        <v>0</v>
      </c>
      <c r="J124" s="89">
        <f t="shared" ref="J124:J131" si="7">F124*G124*I124</f>
        <v>0</v>
      </c>
    </row>
    <row r="125" spans="1:10" ht="35.4" x14ac:dyDescent="0.3">
      <c r="A125" s="150"/>
      <c r="B125" s="71" t="s">
        <v>252</v>
      </c>
      <c r="C125" s="71" t="s">
        <v>91</v>
      </c>
      <c r="D125" s="72" t="s">
        <v>154</v>
      </c>
      <c r="E125" s="71"/>
      <c r="F125" s="71">
        <v>4</v>
      </c>
      <c r="G125" s="71">
        <v>1</v>
      </c>
      <c r="H125" s="63">
        <v>1</v>
      </c>
      <c r="I125" s="89">
        <v>300000</v>
      </c>
      <c r="J125" s="89">
        <f t="shared" si="7"/>
        <v>1200000</v>
      </c>
    </row>
    <row r="126" spans="1:10" s="1" customFormat="1" ht="24" x14ac:dyDescent="0.3">
      <c r="A126" s="150"/>
      <c r="B126" s="72" t="s">
        <v>253</v>
      </c>
      <c r="C126" s="72" t="s">
        <v>257</v>
      </c>
      <c r="D126" s="72" t="s">
        <v>155</v>
      </c>
      <c r="E126" s="72"/>
      <c r="F126" s="72">
        <v>1</v>
      </c>
      <c r="G126" s="72">
        <v>1</v>
      </c>
      <c r="H126" s="102">
        <v>1</v>
      </c>
      <c r="I126" s="90">
        <v>1000000</v>
      </c>
      <c r="J126" s="89">
        <f t="shared" si="7"/>
        <v>1000000</v>
      </c>
    </row>
    <row r="127" spans="1:10" x14ac:dyDescent="0.3">
      <c r="A127" s="150"/>
      <c r="B127" s="71" t="s">
        <v>254</v>
      </c>
      <c r="C127" s="71" t="s">
        <v>92</v>
      </c>
      <c r="D127" s="71" t="s">
        <v>245</v>
      </c>
      <c r="E127" s="71"/>
      <c r="F127" s="71">
        <v>1</v>
      </c>
      <c r="G127" s="71">
        <v>1</v>
      </c>
      <c r="H127" s="63">
        <v>1</v>
      </c>
      <c r="I127" s="89"/>
      <c r="J127" s="89">
        <f t="shared" si="7"/>
        <v>0</v>
      </c>
    </row>
    <row r="128" spans="1:10" x14ac:dyDescent="0.3">
      <c r="A128" s="150"/>
      <c r="B128" s="71" t="s">
        <v>255</v>
      </c>
      <c r="C128" s="71" t="s">
        <v>86</v>
      </c>
      <c r="D128" s="71" t="s">
        <v>82</v>
      </c>
      <c r="E128" s="71"/>
      <c r="F128" s="71">
        <v>200</v>
      </c>
      <c r="G128" s="71">
        <v>1</v>
      </c>
      <c r="H128" s="63">
        <v>1</v>
      </c>
      <c r="I128" s="89"/>
      <c r="J128" s="89">
        <f t="shared" si="7"/>
        <v>0</v>
      </c>
    </row>
    <row r="129" spans="1:10" x14ac:dyDescent="0.3">
      <c r="A129" s="150"/>
      <c r="B129" s="71"/>
      <c r="C129" s="71"/>
      <c r="D129" s="71"/>
      <c r="E129" s="71"/>
      <c r="F129" s="71"/>
      <c r="G129" s="71">
        <v>1</v>
      </c>
      <c r="H129" s="63">
        <v>1</v>
      </c>
      <c r="I129" s="89"/>
      <c r="J129" s="89">
        <f t="shared" si="7"/>
        <v>0</v>
      </c>
    </row>
    <row r="130" spans="1:10" x14ac:dyDescent="0.3">
      <c r="A130" s="150"/>
      <c r="B130" s="71"/>
      <c r="C130" s="71"/>
      <c r="D130" s="71"/>
      <c r="E130" s="71"/>
      <c r="F130" s="71"/>
      <c r="G130" s="71">
        <v>1</v>
      </c>
      <c r="H130" s="63">
        <v>1</v>
      </c>
      <c r="I130" s="89"/>
      <c r="J130" s="89">
        <f t="shared" si="7"/>
        <v>0</v>
      </c>
    </row>
    <row r="131" spans="1:10" x14ac:dyDescent="0.3">
      <c r="A131" s="150"/>
      <c r="B131" s="71"/>
      <c r="C131" s="71"/>
      <c r="D131" s="71"/>
      <c r="E131" s="71"/>
      <c r="F131" s="71"/>
      <c r="G131" s="71">
        <v>1</v>
      </c>
      <c r="H131" s="63">
        <v>1</v>
      </c>
      <c r="I131" s="89"/>
      <c r="J131" s="89">
        <f t="shared" si="7"/>
        <v>0</v>
      </c>
    </row>
    <row r="132" spans="1:10" x14ac:dyDescent="0.3">
      <c r="A132" s="150"/>
      <c r="B132" s="85" t="s">
        <v>258</v>
      </c>
      <c r="C132" s="85"/>
      <c r="D132" s="85"/>
      <c r="E132" s="85"/>
      <c r="F132" s="85"/>
      <c r="G132" s="85"/>
      <c r="H132" s="87"/>
      <c r="I132" s="91"/>
      <c r="J132" s="91">
        <f>SUM(J123:J131)</f>
        <v>2200000</v>
      </c>
    </row>
    <row r="133" spans="1:10" x14ac:dyDescent="0.3">
      <c r="A133" s="150"/>
      <c r="B133" s="75"/>
      <c r="C133" s="75"/>
      <c r="D133" s="75"/>
      <c r="E133" s="75"/>
      <c r="F133" s="75"/>
      <c r="G133" s="75"/>
      <c r="H133" s="88"/>
      <c r="I133" s="92"/>
      <c r="J133" s="92"/>
    </row>
    <row r="134" spans="1:10" x14ac:dyDescent="0.3">
      <c r="A134" s="150"/>
      <c r="B134" s="75"/>
      <c r="C134" s="75"/>
      <c r="D134" s="75"/>
      <c r="E134" s="75"/>
      <c r="F134" s="75"/>
      <c r="G134" s="75"/>
      <c r="H134" s="88"/>
      <c r="I134" s="92"/>
      <c r="J134" s="92"/>
    </row>
    <row r="135" spans="1:10" x14ac:dyDescent="0.3">
      <c r="A135" s="150"/>
      <c r="B135" s="85" t="s">
        <v>260</v>
      </c>
      <c r="C135" s="85"/>
      <c r="D135" s="85"/>
      <c r="E135" s="85"/>
      <c r="F135" s="85"/>
      <c r="G135" s="85"/>
      <c r="H135" s="87"/>
      <c r="I135" s="87"/>
      <c r="J135" s="87"/>
    </row>
    <row r="136" spans="1:10" x14ac:dyDescent="0.3">
      <c r="A136" s="150"/>
      <c r="B136" s="71"/>
      <c r="C136" s="71" t="s">
        <v>1</v>
      </c>
      <c r="D136" s="71" t="s">
        <v>133</v>
      </c>
      <c r="E136" s="71"/>
      <c r="F136" s="71" t="s">
        <v>3</v>
      </c>
      <c r="G136" s="71" t="s">
        <v>75</v>
      </c>
      <c r="H136" s="63" t="s">
        <v>117</v>
      </c>
      <c r="I136" s="63" t="s">
        <v>5</v>
      </c>
      <c r="J136" s="63" t="s">
        <v>6</v>
      </c>
    </row>
    <row r="137" spans="1:10" x14ac:dyDescent="0.3">
      <c r="A137" s="150"/>
      <c r="B137" s="71"/>
      <c r="C137" s="25"/>
      <c r="D137" s="25"/>
      <c r="E137" s="71"/>
      <c r="F137" s="71"/>
      <c r="G137" s="71"/>
      <c r="H137" s="63"/>
      <c r="I137" s="63"/>
      <c r="J137" s="63"/>
    </row>
    <row r="138" spans="1:10" x14ac:dyDescent="0.3">
      <c r="A138" s="150"/>
      <c r="B138" s="71" t="s">
        <v>215</v>
      </c>
      <c r="C138" s="71" t="s">
        <v>84</v>
      </c>
      <c r="D138" s="71" t="s">
        <v>245</v>
      </c>
      <c r="E138" s="71"/>
      <c r="F138" s="71">
        <v>1</v>
      </c>
      <c r="G138" s="71">
        <v>8</v>
      </c>
      <c r="H138" s="63">
        <v>1</v>
      </c>
      <c r="I138" s="63">
        <v>0</v>
      </c>
      <c r="J138" s="63">
        <f>F138*G138*I138</f>
        <v>0</v>
      </c>
    </row>
    <row r="139" spans="1:10" x14ac:dyDescent="0.3">
      <c r="A139" s="150"/>
      <c r="B139" s="71" t="s">
        <v>216</v>
      </c>
      <c r="C139" s="71" t="s">
        <v>93</v>
      </c>
      <c r="D139" s="71" t="s">
        <v>259</v>
      </c>
      <c r="E139" s="71"/>
      <c r="F139" s="71">
        <v>2</v>
      </c>
      <c r="G139" s="71">
        <v>1</v>
      </c>
      <c r="H139" s="63">
        <v>1</v>
      </c>
      <c r="I139" s="63">
        <v>200000</v>
      </c>
      <c r="J139" s="63">
        <f t="shared" ref="J139:J142" si="8">F139*G139*I139</f>
        <v>400000</v>
      </c>
    </row>
    <row r="140" spans="1:10" ht="24" x14ac:dyDescent="0.3">
      <c r="A140" s="150"/>
      <c r="B140" s="71" t="s">
        <v>217</v>
      </c>
      <c r="C140" s="71" t="s">
        <v>94</v>
      </c>
      <c r="D140" s="86" t="s">
        <v>156</v>
      </c>
      <c r="E140" s="71"/>
      <c r="F140" s="71">
        <v>1</v>
      </c>
      <c r="G140" s="71">
        <v>1</v>
      </c>
      <c r="H140" s="63">
        <v>1</v>
      </c>
      <c r="I140" s="63">
        <v>3000000</v>
      </c>
      <c r="J140" s="63">
        <f t="shared" si="8"/>
        <v>3000000</v>
      </c>
    </row>
    <row r="141" spans="1:10" x14ac:dyDescent="0.3">
      <c r="A141" s="150"/>
      <c r="B141" s="71" t="s">
        <v>261</v>
      </c>
      <c r="C141" s="71" t="s">
        <v>95</v>
      </c>
      <c r="D141" s="71" t="s">
        <v>245</v>
      </c>
      <c r="E141" s="71"/>
      <c r="F141" s="71"/>
      <c r="G141" s="71"/>
      <c r="H141" s="63"/>
      <c r="I141" s="63"/>
      <c r="J141" s="63">
        <f t="shared" si="8"/>
        <v>0</v>
      </c>
    </row>
    <row r="142" spans="1:10" x14ac:dyDescent="0.3">
      <c r="A142" s="150"/>
      <c r="B142" s="71" t="s">
        <v>262</v>
      </c>
      <c r="C142" s="71" t="s">
        <v>82</v>
      </c>
      <c r="D142" s="71" t="s">
        <v>245</v>
      </c>
      <c r="E142" s="71"/>
      <c r="F142" s="71"/>
      <c r="G142" s="71"/>
      <c r="H142" s="63"/>
      <c r="I142" s="63"/>
      <c r="J142" s="63">
        <f t="shared" si="8"/>
        <v>0</v>
      </c>
    </row>
    <row r="143" spans="1:10" x14ac:dyDescent="0.3">
      <c r="A143" s="150"/>
      <c r="B143" s="85" t="s">
        <v>96</v>
      </c>
      <c r="C143" s="85"/>
      <c r="D143" s="85"/>
      <c r="E143" s="85"/>
      <c r="F143" s="85"/>
      <c r="G143" s="85"/>
      <c r="H143" s="87"/>
      <c r="I143" s="87"/>
      <c r="J143" s="87">
        <f>SUM(J138:J142)</f>
        <v>3400000</v>
      </c>
    </row>
    <row r="144" spans="1:10" x14ac:dyDescent="0.3">
      <c r="A144" s="150"/>
      <c r="B144" s="71"/>
      <c r="C144" s="71"/>
      <c r="D144" s="71"/>
      <c r="E144" s="71"/>
      <c r="F144" s="71"/>
      <c r="G144" s="71"/>
      <c r="H144" s="63"/>
      <c r="I144" s="63"/>
      <c r="J144" s="63"/>
    </row>
    <row r="145" spans="1:10" x14ac:dyDescent="0.3">
      <c r="A145" s="150"/>
      <c r="B145" s="71"/>
      <c r="C145" s="71"/>
      <c r="D145" s="71"/>
      <c r="E145" s="71"/>
      <c r="F145" s="71"/>
      <c r="G145" s="71"/>
      <c r="H145" s="63"/>
      <c r="I145" s="63"/>
      <c r="J145" s="63"/>
    </row>
    <row r="146" spans="1:10" x14ac:dyDescent="0.3">
      <c r="A146" s="150"/>
      <c r="B146" s="85" t="s">
        <v>263</v>
      </c>
      <c r="C146" s="85"/>
      <c r="D146" s="85"/>
      <c r="E146" s="85"/>
      <c r="F146" s="85"/>
      <c r="G146" s="85"/>
      <c r="H146" s="87"/>
      <c r="I146" s="87"/>
      <c r="J146" s="87"/>
    </row>
    <row r="147" spans="1:10" x14ac:dyDescent="0.3">
      <c r="A147" s="150"/>
      <c r="B147" s="71" t="s">
        <v>230</v>
      </c>
      <c r="C147" s="71" t="s">
        <v>1</v>
      </c>
      <c r="D147" s="71" t="s">
        <v>133</v>
      </c>
      <c r="E147" s="71"/>
      <c r="F147" s="71" t="s">
        <v>3</v>
      </c>
      <c r="G147" s="71" t="s">
        <v>75</v>
      </c>
      <c r="H147" s="63" t="s">
        <v>117</v>
      </c>
      <c r="I147" s="63" t="s">
        <v>5</v>
      </c>
      <c r="J147" s="63" t="s">
        <v>6</v>
      </c>
    </row>
    <row r="148" spans="1:10" x14ac:dyDescent="0.3">
      <c r="A148" s="150"/>
      <c r="B148" s="71"/>
      <c r="C148" s="71"/>
      <c r="D148" s="71"/>
      <c r="E148" s="71"/>
      <c r="F148" s="71"/>
      <c r="G148" s="71"/>
      <c r="H148" s="63"/>
      <c r="I148" s="63"/>
      <c r="J148" s="63"/>
    </row>
    <row r="149" spans="1:10" x14ac:dyDescent="0.3">
      <c r="A149" s="150"/>
      <c r="B149" s="71" t="s">
        <v>264</v>
      </c>
      <c r="C149" s="71" t="s">
        <v>84</v>
      </c>
      <c r="D149" s="71" t="s">
        <v>245</v>
      </c>
      <c r="E149" s="71"/>
      <c r="F149" s="71">
        <v>1</v>
      </c>
      <c r="G149" s="71">
        <v>8</v>
      </c>
      <c r="H149" s="63">
        <v>1</v>
      </c>
      <c r="I149" s="63">
        <v>0</v>
      </c>
      <c r="J149" s="63">
        <v>0</v>
      </c>
    </row>
    <row r="150" spans="1:10" x14ac:dyDescent="0.3">
      <c r="A150" s="150"/>
      <c r="B150" s="71" t="s">
        <v>265</v>
      </c>
      <c r="C150" s="71" t="s">
        <v>93</v>
      </c>
      <c r="D150" s="71" t="s">
        <v>245</v>
      </c>
      <c r="E150" s="71"/>
      <c r="F150" s="71">
        <v>1</v>
      </c>
      <c r="G150" s="71">
        <v>1</v>
      </c>
      <c r="H150" s="63">
        <v>1</v>
      </c>
      <c r="I150" s="63">
        <v>0</v>
      </c>
      <c r="J150" s="63">
        <v>0</v>
      </c>
    </row>
    <row r="151" spans="1:10" x14ac:dyDescent="0.3">
      <c r="A151" s="150"/>
      <c r="B151" s="71" t="s">
        <v>266</v>
      </c>
      <c r="C151" s="71" t="s">
        <v>272</v>
      </c>
      <c r="D151" s="71" t="s">
        <v>271</v>
      </c>
      <c r="E151" s="71"/>
      <c r="F151" s="71">
        <v>25</v>
      </c>
      <c r="G151" s="71">
        <v>8</v>
      </c>
      <c r="H151" s="63">
        <v>1</v>
      </c>
      <c r="I151" s="63">
        <v>1500000</v>
      </c>
      <c r="J151" s="63">
        <v>1500000</v>
      </c>
    </row>
    <row r="152" spans="1:10" x14ac:dyDescent="0.3">
      <c r="A152" s="150"/>
      <c r="B152" s="71" t="s">
        <v>267</v>
      </c>
      <c r="C152" s="71" t="s">
        <v>89</v>
      </c>
      <c r="D152" s="71"/>
      <c r="E152" s="71"/>
      <c r="F152" s="71"/>
      <c r="G152" s="71"/>
      <c r="H152" s="63"/>
      <c r="I152" s="63"/>
      <c r="J152" s="63" t="s">
        <v>70</v>
      </c>
    </row>
    <row r="153" spans="1:10" x14ac:dyDescent="0.3">
      <c r="A153" s="150"/>
      <c r="B153" s="71" t="s">
        <v>268</v>
      </c>
      <c r="C153" s="71" t="s">
        <v>79</v>
      </c>
      <c r="D153" s="71" t="s">
        <v>245</v>
      </c>
      <c r="E153" s="71"/>
      <c r="F153" s="71"/>
      <c r="G153" s="71"/>
      <c r="H153" s="63"/>
      <c r="I153" s="63"/>
      <c r="J153" s="63" t="s">
        <v>70</v>
      </c>
    </row>
    <row r="154" spans="1:10" x14ac:dyDescent="0.3">
      <c r="A154" s="150"/>
      <c r="B154" s="71" t="s">
        <v>269</v>
      </c>
      <c r="C154" s="71" t="s">
        <v>92</v>
      </c>
      <c r="D154" s="71" t="s">
        <v>245</v>
      </c>
      <c r="E154" s="71"/>
      <c r="F154" s="71"/>
      <c r="G154" s="71"/>
      <c r="H154" s="63"/>
      <c r="I154" s="63"/>
      <c r="J154" s="63" t="s">
        <v>70</v>
      </c>
    </row>
    <row r="155" spans="1:10" x14ac:dyDescent="0.3">
      <c r="A155" s="150"/>
      <c r="B155" s="71" t="s">
        <v>270</v>
      </c>
      <c r="C155" s="71" t="s">
        <v>82</v>
      </c>
      <c r="D155" s="71" t="s">
        <v>245</v>
      </c>
      <c r="E155" s="71"/>
      <c r="F155" s="71"/>
      <c r="G155" s="71"/>
      <c r="H155" s="63"/>
      <c r="I155" s="63"/>
      <c r="J155" s="63" t="s">
        <v>70</v>
      </c>
    </row>
    <row r="156" spans="1:10" x14ac:dyDescent="0.3">
      <c r="A156" s="150"/>
      <c r="B156" s="85" t="s">
        <v>273</v>
      </c>
      <c r="C156" s="85"/>
      <c r="D156" s="85"/>
      <c r="E156" s="85"/>
      <c r="F156" s="85"/>
      <c r="G156" s="85"/>
      <c r="H156" s="87"/>
      <c r="I156" s="87"/>
      <c r="J156" s="87">
        <f>SUM(J149:J155)</f>
        <v>1500000</v>
      </c>
    </row>
    <row r="157" spans="1:10" x14ac:dyDescent="0.3">
      <c r="A157" s="150"/>
      <c r="B157" s="75"/>
      <c r="C157" s="75"/>
      <c r="D157" s="75"/>
      <c r="E157" s="75"/>
      <c r="F157" s="75"/>
      <c r="G157" s="75"/>
      <c r="H157" s="88"/>
      <c r="I157" s="88"/>
      <c r="J157" s="88"/>
    </row>
    <row r="158" spans="1:10" x14ac:dyDescent="0.3">
      <c r="A158" s="150"/>
      <c r="B158" s="75"/>
      <c r="C158" s="75"/>
      <c r="D158" s="75"/>
      <c r="E158" s="75"/>
      <c r="F158" s="75"/>
      <c r="G158" s="75"/>
      <c r="H158" s="88"/>
      <c r="I158" s="88"/>
      <c r="J158" s="88"/>
    </row>
    <row r="159" spans="1:10" x14ac:dyDescent="0.3">
      <c r="A159" s="150"/>
      <c r="B159" s="85" t="s">
        <v>286</v>
      </c>
      <c r="C159" s="85"/>
      <c r="D159" s="85"/>
      <c r="E159" s="85"/>
      <c r="F159" s="85"/>
      <c r="G159" s="85"/>
      <c r="H159" s="87"/>
      <c r="I159" s="87"/>
      <c r="J159" s="87"/>
    </row>
    <row r="160" spans="1:10" x14ac:dyDescent="0.3">
      <c r="A160" s="150"/>
      <c r="B160" s="71"/>
      <c r="C160" s="71" t="s">
        <v>1</v>
      </c>
      <c r="D160" s="71" t="s">
        <v>133</v>
      </c>
      <c r="E160" s="71"/>
      <c r="F160" s="71" t="s">
        <v>3</v>
      </c>
      <c r="G160" s="71" t="s">
        <v>75</v>
      </c>
      <c r="H160" s="63" t="s">
        <v>117</v>
      </c>
      <c r="I160" s="63" t="s">
        <v>5</v>
      </c>
      <c r="J160" s="63" t="s">
        <v>6</v>
      </c>
    </row>
    <row r="161" spans="1:11" x14ac:dyDescent="0.3">
      <c r="A161" s="150"/>
      <c r="B161" s="71"/>
      <c r="C161" s="25"/>
      <c r="D161" s="71"/>
      <c r="E161" s="71"/>
      <c r="F161" s="71"/>
      <c r="G161" s="71"/>
      <c r="H161" s="63"/>
      <c r="I161" s="63"/>
      <c r="J161" s="63"/>
    </row>
    <row r="162" spans="1:11" x14ac:dyDescent="0.3">
      <c r="A162" s="150"/>
      <c r="B162" s="71" t="s">
        <v>274</v>
      </c>
      <c r="C162" s="71" t="s">
        <v>84</v>
      </c>
      <c r="D162" s="71" t="s">
        <v>245</v>
      </c>
      <c r="E162" s="71"/>
      <c r="F162" s="71">
        <v>1</v>
      </c>
      <c r="G162" s="71">
        <v>1</v>
      </c>
      <c r="H162" s="63">
        <v>1</v>
      </c>
      <c r="I162" s="63">
        <v>0</v>
      </c>
      <c r="J162" s="63">
        <f>F162*G162*I162</f>
        <v>0</v>
      </c>
    </row>
    <row r="163" spans="1:11" x14ac:dyDescent="0.3">
      <c r="A163" s="150"/>
      <c r="B163" s="71" t="s">
        <v>274</v>
      </c>
      <c r="C163" s="71" t="s">
        <v>79</v>
      </c>
      <c r="D163" s="71" t="s">
        <v>245</v>
      </c>
      <c r="E163" s="71"/>
      <c r="F163" s="71">
        <v>1</v>
      </c>
      <c r="G163" s="71">
        <v>1</v>
      </c>
      <c r="H163" s="63">
        <v>1</v>
      </c>
      <c r="I163" s="63">
        <v>0</v>
      </c>
      <c r="J163" s="63">
        <f t="shared" ref="J163:J168" si="9">F163*G163*I163</f>
        <v>0</v>
      </c>
    </row>
    <row r="164" spans="1:11" ht="24" x14ac:dyDescent="0.3">
      <c r="A164" s="150"/>
      <c r="B164" s="71" t="s">
        <v>274</v>
      </c>
      <c r="C164" s="71" t="s">
        <v>284</v>
      </c>
      <c r="D164" s="72" t="s">
        <v>275</v>
      </c>
      <c r="E164" s="71"/>
      <c r="F164" s="71">
        <v>1</v>
      </c>
      <c r="G164" s="71">
        <v>1</v>
      </c>
      <c r="H164" s="63">
        <v>1</v>
      </c>
      <c r="I164" s="63">
        <v>3000000</v>
      </c>
      <c r="J164" s="63">
        <f t="shared" si="9"/>
        <v>3000000</v>
      </c>
    </row>
    <row r="165" spans="1:11" x14ac:dyDescent="0.3">
      <c r="A165" s="150"/>
      <c r="B165" s="71" t="s">
        <v>274</v>
      </c>
      <c r="C165" s="71" t="s">
        <v>92</v>
      </c>
      <c r="D165" s="71" t="s">
        <v>276</v>
      </c>
      <c r="E165" s="71"/>
      <c r="F165" s="71">
        <v>80</v>
      </c>
      <c r="G165" s="71">
        <v>1</v>
      </c>
      <c r="H165" s="63">
        <v>1</v>
      </c>
      <c r="I165" s="63">
        <v>6000</v>
      </c>
      <c r="J165" s="63">
        <f t="shared" si="9"/>
        <v>480000</v>
      </c>
    </row>
    <row r="166" spans="1:11" x14ac:dyDescent="0.3">
      <c r="A166" s="150"/>
      <c r="B166" s="71" t="s">
        <v>274</v>
      </c>
      <c r="C166" s="72" t="s">
        <v>97</v>
      </c>
      <c r="D166" s="71"/>
      <c r="E166" s="71"/>
      <c r="F166" s="71"/>
      <c r="G166" s="71"/>
      <c r="H166" s="63">
        <v>1</v>
      </c>
      <c r="I166" s="63"/>
      <c r="J166" s="63">
        <f t="shared" si="9"/>
        <v>0</v>
      </c>
    </row>
    <row r="167" spans="1:11" x14ac:dyDescent="0.3">
      <c r="A167" s="150"/>
      <c r="B167" s="71" t="s">
        <v>274</v>
      </c>
      <c r="C167" s="71" t="s">
        <v>98</v>
      </c>
      <c r="D167" s="71"/>
      <c r="E167" s="71"/>
      <c r="F167" s="71">
        <v>100</v>
      </c>
      <c r="G167" s="71">
        <v>1</v>
      </c>
      <c r="H167" s="63">
        <v>1</v>
      </c>
      <c r="I167" s="63">
        <v>5000</v>
      </c>
      <c r="J167" s="63">
        <f t="shared" si="9"/>
        <v>500000</v>
      </c>
    </row>
    <row r="168" spans="1:11" x14ac:dyDescent="0.3">
      <c r="A168" s="150"/>
      <c r="B168" s="71" t="s">
        <v>274</v>
      </c>
      <c r="C168" s="71" t="s">
        <v>99</v>
      </c>
      <c r="D168" s="71"/>
      <c r="E168" s="71"/>
      <c r="F168" s="71">
        <v>100</v>
      </c>
      <c r="G168" s="71"/>
      <c r="H168" s="63"/>
      <c r="I168" s="63"/>
      <c r="J168" s="63">
        <f t="shared" si="9"/>
        <v>0</v>
      </c>
    </row>
    <row r="169" spans="1:11" x14ac:dyDescent="0.3">
      <c r="A169" s="150"/>
      <c r="B169" s="85" t="s">
        <v>277</v>
      </c>
      <c r="C169" s="85"/>
      <c r="D169" s="85"/>
      <c r="E169" s="85"/>
      <c r="F169" s="85"/>
      <c r="G169" s="85"/>
      <c r="H169" s="87"/>
      <c r="I169" s="87"/>
      <c r="J169" s="87">
        <f>SUM(J161:J168)</f>
        <v>3980000</v>
      </c>
    </row>
    <row r="170" spans="1:11" x14ac:dyDescent="0.3">
      <c r="A170" s="93"/>
      <c r="B170" s="83"/>
      <c r="C170" s="83"/>
      <c r="D170" s="83"/>
      <c r="E170" s="83"/>
      <c r="F170" s="83"/>
      <c r="G170" s="83"/>
      <c r="H170" s="97"/>
      <c r="I170" s="97"/>
      <c r="J170" s="97"/>
      <c r="K170" s="109">
        <f>SUM(J91+J103+J117+J132+J143+J156+J169)</f>
        <v>53380000</v>
      </c>
    </row>
    <row r="171" spans="1:11" x14ac:dyDescent="0.3">
      <c r="A171" s="93"/>
      <c r="B171" s="83"/>
      <c r="C171" s="83"/>
      <c r="D171" s="83"/>
      <c r="E171" s="83"/>
      <c r="F171" s="83"/>
      <c r="G171" s="83"/>
      <c r="H171" s="97"/>
      <c r="I171" s="97"/>
      <c r="J171" s="97"/>
    </row>
    <row r="172" spans="1:11" ht="15.6" x14ac:dyDescent="0.3">
      <c r="B172" s="151" t="s">
        <v>285</v>
      </c>
      <c r="C172" s="151"/>
      <c r="D172" s="151"/>
      <c r="E172" s="151"/>
      <c r="F172" s="151"/>
      <c r="G172" s="151"/>
      <c r="H172" s="151"/>
      <c r="I172" s="151"/>
      <c r="J172" s="151"/>
    </row>
    <row r="173" spans="1:11" x14ac:dyDescent="0.3">
      <c r="B173" s="71"/>
      <c r="C173" s="71" t="s">
        <v>1</v>
      </c>
      <c r="D173" s="71" t="s">
        <v>133</v>
      </c>
      <c r="E173" s="71"/>
      <c r="F173" s="71" t="s">
        <v>3</v>
      </c>
      <c r="G173" s="71" t="s">
        <v>280</v>
      </c>
      <c r="H173" s="63" t="s">
        <v>117</v>
      </c>
      <c r="I173" s="63" t="s">
        <v>5</v>
      </c>
      <c r="J173" s="63" t="s">
        <v>6</v>
      </c>
    </row>
    <row r="174" spans="1:11" ht="24" x14ac:dyDescent="0.3">
      <c r="B174" s="71"/>
      <c r="C174" s="71" t="s">
        <v>84</v>
      </c>
      <c r="D174" s="72" t="s">
        <v>281</v>
      </c>
      <c r="E174" s="71"/>
      <c r="F174" s="71">
        <v>1</v>
      </c>
      <c r="G174" s="71">
        <v>1</v>
      </c>
      <c r="H174" s="63">
        <v>1</v>
      </c>
      <c r="I174" s="63">
        <v>1500000</v>
      </c>
      <c r="J174" s="63">
        <f>F174*G174*I174</f>
        <v>1500000</v>
      </c>
    </row>
    <row r="175" spans="1:11" x14ac:dyDescent="0.3">
      <c r="B175" s="71" t="s">
        <v>278</v>
      </c>
      <c r="C175" s="71" t="s">
        <v>84</v>
      </c>
      <c r="D175" s="71" t="s">
        <v>279</v>
      </c>
      <c r="E175" s="71"/>
      <c r="F175" s="71">
        <v>1</v>
      </c>
      <c r="G175" s="71">
        <v>1</v>
      </c>
      <c r="H175" s="63">
        <v>1</v>
      </c>
      <c r="I175" s="63">
        <v>1250000</v>
      </c>
      <c r="J175" s="63">
        <f t="shared" ref="J175:J179" si="10">F175*G175*I175</f>
        <v>1250000</v>
      </c>
    </row>
    <row r="176" spans="1:11" x14ac:dyDescent="0.3">
      <c r="B176" s="71" t="s">
        <v>278</v>
      </c>
      <c r="C176" s="71" t="s">
        <v>81</v>
      </c>
      <c r="D176" s="71" t="s">
        <v>245</v>
      </c>
      <c r="E176" s="71"/>
      <c r="F176" s="71">
        <v>1</v>
      </c>
      <c r="G176" s="71">
        <v>1</v>
      </c>
      <c r="H176" s="63">
        <v>1</v>
      </c>
      <c r="I176" s="63"/>
      <c r="J176" s="63"/>
    </row>
    <row r="177" spans="2:10" x14ac:dyDescent="0.3">
      <c r="B177" s="71" t="s">
        <v>278</v>
      </c>
      <c r="C177" s="71" t="s">
        <v>100</v>
      </c>
      <c r="D177" s="71" t="s">
        <v>245</v>
      </c>
      <c r="E177" s="71"/>
      <c r="F177" s="71"/>
      <c r="G177" s="71"/>
      <c r="H177" s="63">
        <v>1</v>
      </c>
      <c r="I177" s="63"/>
      <c r="J177" s="63">
        <f t="shared" si="10"/>
        <v>0</v>
      </c>
    </row>
    <row r="178" spans="2:10" x14ac:dyDescent="0.3">
      <c r="B178" s="71" t="s">
        <v>278</v>
      </c>
      <c r="C178" s="71" t="s">
        <v>101</v>
      </c>
      <c r="D178" s="71" t="s">
        <v>245</v>
      </c>
      <c r="E178" s="71"/>
      <c r="F178" s="71"/>
      <c r="G178" s="71"/>
      <c r="H178" s="63">
        <v>1</v>
      </c>
      <c r="I178" s="63"/>
      <c r="J178" s="63">
        <f t="shared" si="10"/>
        <v>0</v>
      </c>
    </row>
    <row r="179" spans="2:10" ht="24" x14ac:dyDescent="0.3">
      <c r="B179" s="71" t="s">
        <v>278</v>
      </c>
      <c r="C179" s="71" t="s">
        <v>128</v>
      </c>
      <c r="D179" s="72" t="s">
        <v>282</v>
      </c>
      <c r="E179" s="71"/>
      <c r="F179" s="71">
        <v>220</v>
      </c>
      <c r="G179" s="71">
        <v>1</v>
      </c>
      <c r="H179" s="63">
        <v>1</v>
      </c>
      <c r="I179" s="63">
        <v>7000</v>
      </c>
      <c r="J179" s="63">
        <f t="shared" si="10"/>
        <v>1540000</v>
      </c>
    </row>
    <row r="180" spans="2:10" ht="24" x14ac:dyDescent="0.3">
      <c r="B180" s="71"/>
      <c r="C180" s="71" t="s">
        <v>128</v>
      </c>
      <c r="D180" s="72" t="s">
        <v>283</v>
      </c>
      <c r="E180" s="71"/>
      <c r="F180" s="71">
        <v>220</v>
      </c>
      <c r="G180" s="71">
        <v>1</v>
      </c>
      <c r="H180" s="63"/>
      <c r="I180" s="63">
        <v>9000</v>
      </c>
      <c r="J180" s="63">
        <f>F180*G180*I180</f>
        <v>1980000</v>
      </c>
    </row>
    <row r="181" spans="2:10" ht="15.6" x14ac:dyDescent="0.3">
      <c r="B181" s="21" t="s">
        <v>288</v>
      </c>
      <c r="C181" s="21"/>
      <c r="D181" s="21"/>
      <c r="E181" s="21"/>
      <c r="F181" s="21"/>
      <c r="G181" s="21"/>
      <c r="H181" s="95"/>
      <c r="I181" s="95"/>
      <c r="J181" s="95">
        <f>SUM(J173:J180)</f>
        <v>6270000</v>
      </c>
    </row>
    <row r="182" spans="2:10" x14ac:dyDescent="0.3">
      <c r="B182" s="94"/>
      <c r="C182" s="83"/>
      <c r="D182" s="83"/>
      <c r="E182" s="83"/>
      <c r="F182" s="83"/>
      <c r="G182" s="83"/>
      <c r="H182" s="97"/>
      <c r="I182" s="97"/>
      <c r="J182" s="97"/>
    </row>
    <row r="183" spans="2:10" ht="15.6" x14ac:dyDescent="0.3">
      <c r="B183" s="146" t="s">
        <v>287</v>
      </c>
      <c r="C183" s="147"/>
      <c r="D183" s="147"/>
      <c r="E183" s="147"/>
      <c r="F183" s="147"/>
      <c r="G183" s="147"/>
      <c r="H183" s="147"/>
      <c r="I183" s="147"/>
      <c r="J183" s="147"/>
    </row>
    <row r="184" spans="2:10" x14ac:dyDescent="0.3">
      <c r="B184" s="71"/>
      <c r="C184" s="71" t="s">
        <v>1</v>
      </c>
      <c r="D184" s="71" t="s">
        <v>133</v>
      </c>
      <c r="E184" s="71"/>
      <c r="F184" s="71" t="s">
        <v>3</v>
      </c>
      <c r="G184" s="71" t="s">
        <v>280</v>
      </c>
      <c r="H184" s="63" t="s">
        <v>117</v>
      </c>
      <c r="I184" s="63" t="s">
        <v>5</v>
      </c>
      <c r="J184" s="63" t="s">
        <v>6</v>
      </c>
    </row>
    <row r="185" spans="2:10" ht="24" x14ac:dyDescent="0.3">
      <c r="B185" s="71"/>
      <c r="C185" s="71" t="s">
        <v>84</v>
      </c>
      <c r="D185" s="72" t="s">
        <v>281</v>
      </c>
      <c r="E185" s="71"/>
      <c r="F185" s="71">
        <v>1</v>
      </c>
      <c r="G185" s="71">
        <v>1</v>
      </c>
      <c r="H185" s="63">
        <v>1</v>
      </c>
      <c r="I185" s="63">
        <v>1500000</v>
      </c>
      <c r="J185" s="63">
        <f>F185*G185*I185</f>
        <v>1500000</v>
      </c>
    </row>
    <row r="186" spans="2:10" x14ac:dyDescent="0.3">
      <c r="B186" s="71" t="s">
        <v>278</v>
      </c>
      <c r="C186" s="71" t="s">
        <v>84</v>
      </c>
      <c r="D186" s="71" t="s">
        <v>279</v>
      </c>
      <c r="E186" s="71"/>
      <c r="F186" s="71">
        <v>1</v>
      </c>
      <c r="G186" s="71">
        <v>1</v>
      </c>
      <c r="H186" s="63">
        <v>1</v>
      </c>
      <c r="I186" s="63">
        <v>1250000</v>
      </c>
      <c r="J186" s="63">
        <f t="shared" ref="J186" si="11">F186*G186*I186</f>
        <v>1250000</v>
      </c>
    </row>
    <row r="187" spans="2:10" x14ac:dyDescent="0.3">
      <c r="B187" s="71" t="s">
        <v>278</v>
      </c>
      <c r="C187" s="71" t="s">
        <v>81</v>
      </c>
      <c r="D187" s="71" t="s">
        <v>245</v>
      </c>
      <c r="E187" s="71"/>
      <c r="F187" s="71">
        <v>1</v>
      </c>
      <c r="G187" s="71">
        <v>1</v>
      </c>
      <c r="H187" s="63">
        <v>1</v>
      </c>
      <c r="I187" s="63"/>
      <c r="J187" s="63"/>
    </row>
    <row r="188" spans="2:10" x14ac:dyDescent="0.3">
      <c r="B188" s="71" t="s">
        <v>278</v>
      </c>
      <c r="C188" s="71" t="s">
        <v>100</v>
      </c>
      <c r="D188" s="71" t="s">
        <v>245</v>
      </c>
      <c r="E188" s="71"/>
      <c r="F188" s="71"/>
      <c r="G188" s="71"/>
      <c r="H188" s="63">
        <v>1</v>
      </c>
      <c r="I188" s="63"/>
      <c r="J188" s="63">
        <f t="shared" ref="J188:J190" si="12">F188*G188*I188</f>
        <v>0</v>
      </c>
    </row>
    <row r="189" spans="2:10" x14ac:dyDescent="0.3">
      <c r="B189" s="71" t="s">
        <v>278</v>
      </c>
      <c r="C189" s="71" t="s">
        <v>101</v>
      </c>
      <c r="D189" s="71" t="s">
        <v>245</v>
      </c>
      <c r="E189" s="71"/>
      <c r="F189" s="71"/>
      <c r="G189" s="71"/>
      <c r="H189" s="63">
        <v>1</v>
      </c>
      <c r="I189" s="63"/>
      <c r="J189" s="63">
        <f t="shared" si="12"/>
        <v>0</v>
      </c>
    </row>
    <row r="190" spans="2:10" x14ac:dyDescent="0.3">
      <c r="B190" s="71" t="s">
        <v>278</v>
      </c>
      <c r="C190" s="71" t="s">
        <v>128</v>
      </c>
      <c r="D190" s="72" t="s">
        <v>289</v>
      </c>
      <c r="E190" s="71"/>
      <c r="F190" s="71">
        <v>30</v>
      </c>
      <c r="G190" s="71">
        <v>1</v>
      </c>
      <c r="H190" s="63">
        <v>1</v>
      </c>
      <c r="I190" s="63">
        <v>7000</v>
      </c>
      <c r="J190" s="63">
        <f t="shared" si="12"/>
        <v>210000</v>
      </c>
    </row>
    <row r="191" spans="2:10" x14ac:dyDescent="0.3">
      <c r="B191" s="71"/>
      <c r="C191" s="71" t="s">
        <v>128</v>
      </c>
      <c r="D191" s="72" t="s">
        <v>290</v>
      </c>
      <c r="E191" s="71"/>
      <c r="F191" s="71">
        <v>30</v>
      </c>
      <c r="G191" s="71">
        <v>1</v>
      </c>
      <c r="H191" s="63"/>
      <c r="I191" s="63">
        <v>9000</v>
      </c>
      <c r="J191" s="63">
        <f>F191*G191*I191</f>
        <v>270000</v>
      </c>
    </row>
    <row r="192" spans="2:10" ht="15.6" x14ac:dyDescent="0.3">
      <c r="B192" s="21" t="s">
        <v>288</v>
      </c>
      <c r="C192" s="21"/>
      <c r="D192" s="21"/>
      <c r="E192" s="21"/>
      <c r="F192" s="21"/>
      <c r="G192" s="21"/>
      <c r="H192" s="95"/>
      <c r="I192" s="95"/>
      <c r="J192" s="95">
        <f>SUM(J184:J191)</f>
        <v>3230000</v>
      </c>
    </row>
    <row r="193" spans="2:11" x14ac:dyDescent="0.3">
      <c r="B193" s="57"/>
      <c r="C193" s="57"/>
      <c r="D193" s="57"/>
      <c r="E193" s="57"/>
      <c r="F193" s="57"/>
      <c r="G193" s="57"/>
      <c r="H193" s="59"/>
      <c r="I193" s="59"/>
      <c r="J193" s="59"/>
      <c r="K193" s="110">
        <f>SUM(J181+J192)</f>
        <v>9500000</v>
      </c>
    </row>
    <row r="194" spans="2:11" ht="27.75" customHeight="1" x14ac:dyDescent="0.3">
      <c r="B194" s="57"/>
      <c r="C194" s="103" t="s">
        <v>291</v>
      </c>
      <c r="D194" s="103"/>
      <c r="E194" s="57"/>
      <c r="F194" s="57"/>
      <c r="G194" s="57"/>
      <c r="H194" s="59"/>
      <c r="I194" s="59"/>
      <c r="J194" s="59"/>
      <c r="K194" s="54"/>
    </row>
    <row r="195" spans="2:11" ht="32.25" customHeight="1" x14ac:dyDescent="0.3">
      <c r="B195" s="57"/>
      <c r="C195" s="104" t="s">
        <v>292</v>
      </c>
      <c r="D195" s="105">
        <f>SUM(I24+J54+J67+J78+J91+J103+J117+J132+J143+J156+J169+J181+J192)</f>
        <v>77574000</v>
      </c>
      <c r="E195" s="57"/>
      <c r="F195" s="57"/>
      <c r="G195" s="57"/>
      <c r="H195" s="59"/>
      <c r="I195" s="59"/>
      <c r="J195" s="59"/>
    </row>
    <row r="196" spans="2:11" ht="29.25" customHeight="1" x14ac:dyDescent="0.3">
      <c r="B196" s="57"/>
      <c r="C196" s="103" t="s">
        <v>293</v>
      </c>
      <c r="D196" s="106">
        <f>SUM(D194:D195)</f>
        <v>77574000</v>
      </c>
      <c r="E196" s="57"/>
      <c r="F196" s="57"/>
      <c r="G196" s="57"/>
      <c r="H196" s="59"/>
      <c r="I196" s="59"/>
      <c r="J196" s="59"/>
    </row>
    <row r="197" spans="2:11" x14ac:dyDescent="0.3">
      <c r="B197" s="57"/>
      <c r="C197" s="57"/>
      <c r="D197" s="57"/>
      <c r="E197" s="57"/>
      <c r="F197" s="57"/>
      <c r="G197" s="57"/>
      <c r="H197" s="59"/>
      <c r="I197" s="59"/>
      <c r="J197" s="59"/>
    </row>
    <row r="198" spans="2:11" x14ac:dyDescent="0.3">
      <c r="B198" s="57"/>
      <c r="C198" s="57"/>
      <c r="D198" s="57"/>
      <c r="E198" s="57"/>
      <c r="F198" s="57"/>
      <c r="G198" s="57"/>
      <c r="H198" s="59"/>
      <c r="I198" s="59"/>
      <c r="J198" s="59"/>
    </row>
    <row r="199" spans="2:11" x14ac:dyDescent="0.3">
      <c r="B199" s="57"/>
      <c r="C199" s="57"/>
      <c r="D199" s="57"/>
      <c r="E199" s="57"/>
      <c r="F199" s="57"/>
      <c r="G199" s="57"/>
      <c r="H199" s="59"/>
      <c r="I199" s="59"/>
      <c r="J199" s="59"/>
    </row>
    <row r="200" spans="2:11" x14ac:dyDescent="0.3">
      <c r="B200" s="57"/>
      <c r="C200" s="57"/>
      <c r="D200" s="57"/>
      <c r="E200" s="57"/>
      <c r="F200" s="57"/>
      <c r="G200" s="57"/>
      <c r="H200" s="59"/>
      <c r="I200" s="59"/>
      <c r="J200" s="59"/>
    </row>
    <row r="201" spans="2:11" x14ac:dyDescent="0.3">
      <c r="B201" s="57"/>
      <c r="C201" s="57"/>
      <c r="D201" s="57"/>
      <c r="E201" s="57"/>
      <c r="F201" s="57"/>
      <c r="G201" s="57"/>
      <c r="H201" s="59"/>
      <c r="I201" s="59"/>
      <c r="J201" s="59"/>
    </row>
    <row r="202" spans="2:11" x14ac:dyDescent="0.3">
      <c r="B202" s="57"/>
      <c r="C202" s="57"/>
      <c r="D202" s="57"/>
      <c r="E202" s="57"/>
      <c r="F202" s="57"/>
      <c r="G202" s="57"/>
      <c r="H202" s="59"/>
      <c r="I202" s="59"/>
      <c r="J202" s="59"/>
    </row>
    <row r="203" spans="2:11" x14ac:dyDescent="0.3">
      <c r="B203" s="57"/>
      <c r="C203" s="57"/>
      <c r="D203" s="57"/>
      <c r="E203" s="57"/>
      <c r="F203" s="57"/>
      <c r="G203" s="57"/>
      <c r="H203" s="59"/>
      <c r="I203" s="59"/>
      <c r="J203" s="59"/>
    </row>
    <row r="204" spans="2:11" x14ac:dyDescent="0.3">
      <c r="B204" s="57"/>
      <c r="C204" s="57"/>
      <c r="D204" s="57"/>
      <c r="E204" s="57"/>
      <c r="F204" s="57"/>
      <c r="G204" s="57"/>
      <c r="H204" s="59"/>
      <c r="I204" s="59"/>
      <c r="J204" s="59"/>
    </row>
    <row r="205" spans="2:11" x14ac:dyDescent="0.3">
      <c r="B205" s="57"/>
      <c r="C205" s="57"/>
      <c r="D205" s="57"/>
      <c r="E205" s="57"/>
      <c r="F205" s="57"/>
      <c r="G205" s="57"/>
      <c r="H205" s="59"/>
      <c r="I205" s="59"/>
      <c r="J205" s="59"/>
    </row>
    <row r="206" spans="2:11" x14ac:dyDescent="0.3">
      <c r="B206" s="57"/>
      <c r="C206" s="57"/>
      <c r="D206" s="57"/>
      <c r="E206" s="57"/>
      <c r="F206" s="57"/>
      <c r="G206" s="57"/>
      <c r="H206" s="59"/>
      <c r="I206" s="59"/>
      <c r="J206" s="59"/>
    </row>
    <row r="207" spans="2:11" x14ac:dyDescent="0.3">
      <c r="B207" s="57"/>
      <c r="C207" s="57"/>
      <c r="D207" s="57"/>
      <c r="E207" s="57"/>
      <c r="F207" s="57"/>
      <c r="G207" s="57"/>
      <c r="H207" s="59"/>
      <c r="I207" s="59"/>
      <c r="J207" s="59"/>
    </row>
    <row r="208" spans="2:11" x14ac:dyDescent="0.3">
      <c r="B208" s="57"/>
      <c r="C208" s="57"/>
      <c r="D208" s="57"/>
      <c r="E208" s="57"/>
      <c r="F208" s="57"/>
      <c r="G208" s="57"/>
      <c r="H208" s="59"/>
      <c r="I208" s="59"/>
      <c r="J208" s="59"/>
    </row>
    <row r="209" spans="2:10" x14ac:dyDescent="0.3">
      <c r="B209" s="57"/>
      <c r="C209" s="57"/>
      <c r="D209" s="57"/>
      <c r="E209" s="57"/>
      <c r="F209" s="57"/>
      <c r="G209" s="57"/>
      <c r="H209" s="59"/>
      <c r="I209" s="59"/>
      <c r="J209" s="59"/>
    </row>
    <row r="210" spans="2:10" x14ac:dyDescent="0.3">
      <c r="B210" s="57"/>
      <c r="C210" s="57"/>
      <c r="D210" s="57"/>
      <c r="E210" s="57"/>
      <c r="F210" s="57"/>
      <c r="G210" s="57"/>
      <c r="H210" s="59"/>
      <c r="I210" s="59"/>
      <c r="J210" s="59"/>
    </row>
    <row r="211" spans="2:10" x14ac:dyDescent="0.3">
      <c r="B211" s="57"/>
      <c r="C211" s="57"/>
      <c r="D211" s="57"/>
      <c r="E211" s="57"/>
      <c r="F211" s="57"/>
      <c r="G211" s="57"/>
      <c r="H211" s="59"/>
      <c r="I211" s="59"/>
      <c r="J211" s="59"/>
    </row>
    <row r="212" spans="2:10" x14ac:dyDescent="0.3">
      <c r="B212" s="57"/>
      <c r="C212" s="57"/>
      <c r="D212" s="57"/>
      <c r="E212" s="57"/>
      <c r="F212" s="57"/>
      <c r="G212" s="57"/>
      <c r="H212" s="59"/>
      <c r="I212" s="59"/>
      <c r="J212" s="59"/>
    </row>
    <row r="213" spans="2:10" x14ac:dyDescent="0.3">
      <c r="B213" s="57"/>
      <c r="C213" s="57"/>
      <c r="D213" s="57"/>
      <c r="E213" s="57"/>
      <c r="F213" s="57"/>
      <c r="G213" s="57"/>
      <c r="H213" s="59"/>
      <c r="I213" s="59"/>
      <c r="J213" s="59"/>
    </row>
    <row r="214" spans="2:10" x14ac:dyDescent="0.3">
      <c r="B214" s="57"/>
      <c r="C214" s="57"/>
      <c r="D214" s="57"/>
      <c r="E214" s="57"/>
      <c r="F214" s="57"/>
      <c r="G214" s="57"/>
      <c r="H214" s="59"/>
      <c r="I214" s="59"/>
      <c r="J214" s="59"/>
    </row>
    <row r="215" spans="2:10" x14ac:dyDescent="0.3">
      <c r="B215" s="57"/>
      <c r="C215" s="57"/>
      <c r="D215" s="57"/>
      <c r="E215" s="57"/>
      <c r="F215" s="57"/>
      <c r="G215" s="57"/>
      <c r="H215" s="59"/>
      <c r="I215" s="59"/>
      <c r="J215" s="59"/>
    </row>
  </sheetData>
  <mergeCells count="14">
    <mergeCell ref="A3:A42"/>
    <mergeCell ref="A45:A78"/>
    <mergeCell ref="B4:I4"/>
    <mergeCell ref="D8:D13"/>
    <mergeCell ref="C8:C13"/>
    <mergeCell ref="C5:C6"/>
    <mergeCell ref="D5:D6"/>
    <mergeCell ref="C14:C18"/>
    <mergeCell ref="D14:D18"/>
    <mergeCell ref="B183:J183"/>
    <mergeCell ref="B81:J81"/>
    <mergeCell ref="B106:J106"/>
    <mergeCell ref="A81:A169"/>
    <mergeCell ref="B172:J17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</vt:lpstr>
      <vt:lpstr>Cronograma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María Alejandra Marín Velásquez</cp:lastModifiedBy>
  <dcterms:created xsi:type="dcterms:W3CDTF">2024-06-06T01:31:26Z</dcterms:created>
  <dcterms:modified xsi:type="dcterms:W3CDTF">2024-06-09T23:08:21Z</dcterms:modified>
</cp:coreProperties>
</file>