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E3" i="1"/>
  <c r="E4" i="1"/>
  <c r="E5" i="1"/>
  <c r="E6" i="1"/>
  <c r="E7" i="1"/>
  <c r="E8" i="1"/>
  <c r="E9" i="1"/>
  <c r="E10" i="1"/>
  <c r="G10" i="1" s="1"/>
  <c r="I10" i="1" s="1"/>
  <c r="E11" i="1"/>
  <c r="E12" i="1"/>
  <c r="E13" i="1"/>
  <c r="E14" i="1"/>
  <c r="E15" i="1"/>
  <c r="E16" i="1"/>
  <c r="E17" i="1"/>
  <c r="E18" i="1"/>
  <c r="G18" i="1" s="1"/>
  <c r="I18" i="1" s="1"/>
  <c r="E19" i="1"/>
  <c r="E20" i="1"/>
  <c r="E21" i="1"/>
  <c r="E22" i="1"/>
  <c r="E23" i="1"/>
  <c r="E24" i="1"/>
  <c r="E25" i="1"/>
  <c r="E26" i="1"/>
  <c r="G26" i="1" s="1"/>
  <c r="I26" i="1" s="1"/>
  <c r="E27" i="1"/>
  <c r="E28" i="1"/>
  <c r="E29" i="1"/>
  <c r="E30" i="1"/>
  <c r="E31" i="1"/>
  <c r="E32" i="1"/>
  <c r="E33" i="1"/>
  <c r="E34" i="1"/>
  <c r="G34" i="1" s="1"/>
  <c r="I34" i="1" s="1"/>
  <c r="E35" i="1"/>
  <c r="E36" i="1"/>
  <c r="E37" i="1"/>
  <c r="E38" i="1"/>
  <c r="E39" i="1"/>
  <c r="E40" i="1"/>
  <c r="E41" i="1"/>
  <c r="I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2" i="1"/>
  <c r="F2" i="1"/>
  <c r="F3" i="1"/>
  <c r="F4" i="1"/>
  <c r="F5" i="1"/>
  <c r="F6" i="1"/>
  <c r="F8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<sst xmlns="http://schemas.openxmlformats.org/spreadsheetml/2006/main" count="18" uniqueCount="18">
  <si>
    <t>#</t>
  </si>
  <si>
    <t>$I$, А</t>
  </si>
  <si>
    <t>$N$, 1/c</t>
  </si>
  <si>
    <t>$\sigma_N$, 1/с</t>
  </si>
  <si>
    <t>$N - N_s$, 1/c</t>
  </si>
  <si>
    <t>$p$, кэВ/c</t>
  </si>
  <si>
    <t>$T$, кэВ</t>
  </si>
  <si>
    <t>$\sigma_p$, кэВ/c</t>
  </si>
  <si>
    <t>$\sigma_p$, кэВ</t>
  </si>
  <si>
    <t>$\sigma_f$, mkFermi</t>
  </si>
  <si>
    <t>f</t>
  </si>
  <si>
    <t>$a$</t>
  </si>
  <si>
    <t>$\sigma_a$</t>
  </si>
  <si>
    <t>$b$</t>
  </si>
  <si>
    <t>$\sigma_b$</t>
  </si>
  <si>
    <t>$\chi^2$</t>
  </si>
  <si>
    <t>T</t>
  </si>
  <si>
    <t>$\sigma_T$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</si>
</sst>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2" fontId="0" fillId="0" borderId="1" xfId="0" applyNumberFormat="1" applyFill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6" fontId="0" fillId="0" borderId="6" xfId="0" applyNumberFormat="1" applyBorder="1"/>
    <xf numFmtId="2" fontId="0" fillId="0" borderId="8" xfId="0" applyNumberFormat="1" applyFill="1" applyBorder="1"/>
    <xf numFmtId="164" fontId="0" fillId="0" borderId="8" xfId="0" applyNumberFormat="1" applyBorder="1"/>
    <xf numFmtId="2" fontId="0" fillId="0" borderId="8" xfId="0" applyNumberFormat="1" applyBorder="1"/>
    <xf numFmtId="165" fontId="0" fillId="0" borderId="8" xfId="0" applyNumberFormat="1" applyBorder="1"/>
    <xf numFmtId="2" fontId="0" fillId="0" borderId="11" xfId="0" applyNumberFormat="1" applyFill="1" applyBorder="1"/>
    <xf numFmtId="164" fontId="0" fillId="0" borderId="11" xfId="0" applyNumberFormat="1" applyBorder="1"/>
    <xf numFmtId="2" fontId="0" fillId="0" borderId="11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0" fontId="0" fillId="0" borderId="14" xfId="0" applyFill="1" applyBorder="1"/>
    <xf numFmtId="166" fontId="0" fillId="0" borderId="7" xfId="0" applyNumberFormat="1" applyBorder="1"/>
    <xf numFmtId="166" fontId="0" fillId="0" borderId="8" xfId="0" applyNumberFormat="1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B1" workbookViewId="0">
      <selection activeCell="S2" sqref="S2"/>
    </sheetView>
  </sheetViews>
  <sheetFormatPr defaultRowHeight="15" x14ac:dyDescent="0.25"/>
  <cols>
    <col min="2" max="2" width="11.28515625" customWidth="1"/>
    <col min="4" max="4" width="22" customWidth="1"/>
    <col min="5" max="5" width="15.7109375" customWidth="1"/>
    <col min="6" max="6" width="10.5703125" customWidth="1"/>
    <col min="7" max="7" width="15" customWidth="1"/>
    <col min="9" max="9" width="17.5703125" customWidth="1"/>
    <col min="10" max="10" width="33.42578125" customWidth="1"/>
    <col min="11" max="11" width="19" customWidth="1"/>
    <col min="19" max="19" width="11.42578125" customWidth="1"/>
  </cols>
  <sheetData>
    <row r="1" spans="1:19" ht="15.75" thickBot="1" x14ac:dyDescent="0.3">
      <c r="A1" s="11" t="s">
        <v>0</v>
      </c>
      <c r="B1" s="12" t="s">
        <v>1</v>
      </c>
      <c r="C1" s="12" t="s">
        <v>2</v>
      </c>
      <c r="D1" s="12" t="s">
        <v>4</v>
      </c>
      <c r="E1" s="32" t="s">
        <v>3</v>
      </c>
      <c r="F1" s="32" t="s">
        <v>5</v>
      </c>
      <c r="G1" s="12" t="s">
        <v>7</v>
      </c>
      <c r="H1" s="32" t="s">
        <v>6</v>
      </c>
      <c r="I1" s="12" t="s">
        <v>8</v>
      </c>
      <c r="J1" s="12" t="s">
        <v>10</v>
      </c>
      <c r="K1" s="13" t="s">
        <v>9</v>
      </c>
      <c r="M1" s="2" t="s">
        <v>11</v>
      </c>
      <c r="N1" s="3" t="s">
        <v>12</v>
      </c>
      <c r="O1" s="3" t="s">
        <v>13</v>
      </c>
      <c r="P1" s="3" t="s">
        <v>14</v>
      </c>
      <c r="Q1" s="35" t="s">
        <v>15</v>
      </c>
      <c r="R1" s="15" t="s">
        <v>16</v>
      </c>
      <c r="S1" s="15" t="s">
        <v>17</v>
      </c>
    </row>
    <row r="2" spans="1:19" ht="15.75" thickBot="1" x14ac:dyDescent="0.3">
      <c r="A2" s="9">
        <v>1</v>
      </c>
      <c r="B2" s="10">
        <v>0.2</v>
      </c>
      <c r="C2" s="10">
        <v>1.6439999999999999</v>
      </c>
      <c r="D2" s="26">
        <f>C2-1.55</f>
        <v>9.3999999999999861E-2</v>
      </c>
      <c r="E2" s="27">
        <f>ABS(0.05*D2)</f>
        <v>4.6999999999999932E-3</v>
      </c>
      <c r="F2" s="28">
        <f t="shared" ref="F2:F42" si="0">B2*274</f>
        <v>54.800000000000004</v>
      </c>
      <c r="G2" s="28">
        <f>E2/D2*F2</f>
        <v>2.74</v>
      </c>
      <c r="H2" s="29">
        <v>3</v>
      </c>
      <c r="I2" s="28">
        <f>G2/F2*H2</f>
        <v>0.15000000000000002</v>
      </c>
      <c r="J2" s="30">
        <f>SQRT(D2/F2^3)*10^6</f>
        <v>755.7759869238929</v>
      </c>
      <c r="K2" s="31">
        <f>SQRT((E2/D2)^2+(3/2)*(G2/F2)^(2))*J2</f>
        <v>59.749337988528396</v>
      </c>
      <c r="M2" s="33">
        <v>-0.33</v>
      </c>
      <c r="N2" s="34">
        <v>1.4E-2</v>
      </c>
      <c r="O2" s="34">
        <v>205.714</v>
      </c>
      <c r="P2" s="34">
        <v>6.1820000000000004</v>
      </c>
      <c r="Q2" s="8">
        <v>16.57</v>
      </c>
      <c r="R2">
        <f>ABS(O2/M2)</f>
        <v>623.37575757575758</v>
      </c>
      <c r="S2">
        <f>SQRT((N2/M2)^2+(P2/O2)^2)*R2</f>
        <v>32.408974270703638</v>
      </c>
    </row>
    <row r="3" spans="1:19" x14ac:dyDescent="0.25">
      <c r="A3" s="4">
        <v>2</v>
      </c>
      <c r="B3" s="1">
        <v>0.4</v>
      </c>
      <c r="C3" s="1">
        <v>1.8879999999999999</v>
      </c>
      <c r="D3" s="16">
        <f t="shared" ref="D3:D41" si="1">C3-1.55</f>
        <v>0.33799999999999986</v>
      </c>
      <c r="E3" s="17">
        <f t="shared" ref="E3:E41" si="2">ABS(0.05*D3)</f>
        <v>1.6899999999999995E-2</v>
      </c>
      <c r="F3" s="18">
        <f t="shared" si="0"/>
        <v>109.60000000000001</v>
      </c>
      <c r="G3" s="18">
        <f t="shared" ref="G3:G41" si="3">E3/D3*F3</f>
        <v>5.48</v>
      </c>
      <c r="H3" s="19">
        <v>11.8</v>
      </c>
      <c r="I3" s="18">
        <f t="shared" ref="I3:I41" si="4">G3/F3*H3</f>
        <v>0.59000000000000008</v>
      </c>
      <c r="J3" s="20">
        <f t="shared" ref="J3:J41" si="5">SQRT(D3/F3^3)*10^6</f>
        <v>506.69021671158254</v>
      </c>
      <c r="K3" s="21">
        <f t="shared" ref="K3:K41" si="6">SQRT((E3/D3)^2+(3/2)*(G3/F3)^(2))*J3</f>
        <v>40.057378823322807</v>
      </c>
    </row>
    <row r="4" spans="1:19" x14ac:dyDescent="0.25">
      <c r="A4" s="4">
        <v>3</v>
      </c>
      <c r="B4" s="1">
        <v>0.6</v>
      </c>
      <c r="C4" s="1">
        <v>1.8879999999999999</v>
      </c>
      <c r="D4" s="16">
        <f t="shared" si="1"/>
        <v>0.33799999999999986</v>
      </c>
      <c r="E4" s="17">
        <f t="shared" si="2"/>
        <v>1.6899999999999995E-2</v>
      </c>
      <c r="F4" s="18">
        <f t="shared" si="0"/>
        <v>164.4</v>
      </c>
      <c r="G4" s="18">
        <f t="shared" si="3"/>
        <v>8.2200000000000006</v>
      </c>
      <c r="H4" s="19">
        <v>26.1</v>
      </c>
      <c r="I4" s="18">
        <f t="shared" si="4"/>
        <v>1.3050000000000002</v>
      </c>
      <c r="J4" s="20">
        <f t="shared" si="5"/>
        <v>275.80721968969044</v>
      </c>
      <c r="K4" s="21">
        <f t="shared" si="6"/>
        <v>21.80447523344651</v>
      </c>
    </row>
    <row r="5" spans="1:19" x14ac:dyDescent="0.25">
      <c r="A5" s="4">
        <v>4</v>
      </c>
      <c r="B5" s="1">
        <v>0.8</v>
      </c>
      <c r="C5" s="1">
        <v>2.077</v>
      </c>
      <c r="D5" s="16">
        <f t="shared" si="1"/>
        <v>0.52699999999999991</v>
      </c>
      <c r="E5" s="17">
        <f t="shared" si="2"/>
        <v>2.6349999999999998E-2</v>
      </c>
      <c r="F5" s="18">
        <f t="shared" si="0"/>
        <v>219.20000000000002</v>
      </c>
      <c r="G5" s="18">
        <f t="shared" si="3"/>
        <v>10.96</v>
      </c>
      <c r="H5" s="19">
        <v>45.6</v>
      </c>
      <c r="I5" s="18">
        <f t="shared" si="4"/>
        <v>2.2800000000000002</v>
      </c>
      <c r="J5" s="20">
        <f t="shared" si="5"/>
        <v>223.68892525334815</v>
      </c>
      <c r="K5" s="21">
        <f t="shared" si="6"/>
        <v>17.684162278893432</v>
      </c>
    </row>
    <row r="6" spans="1:19" x14ac:dyDescent="0.25">
      <c r="A6" s="4">
        <v>5</v>
      </c>
      <c r="B6" s="1">
        <v>1</v>
      </c>
      <c r="C6" s="1">
        <v>2.2770000000000001</v>
      </c>
      <c r="D6" s="16">
        <f t="shared" si="1"/>
        <v>0.72700000000000009</v>
      </c>
      <c r="E6" s="17">
        <f t="shared" si="2"/>
        <v>3.6350000000000007E-2</v>
      </c>
      <c r="F6" s="18">
        <f t="shared" si="0"/>
        <v>274</v>
      </c>
      <c r="G6" s="18">
        <f t="shared" si="3"/>
        <v>13.700000000000001</v>
      </c>
      <c r="H6" s="19">
        <v>69.7</v>
      </c>
      <c r="I6" s="18">
        <f t="shared" si="4"/>
        <v>3.4850000000000003</v>
      </c>
      <c r="J6" s="20">
        <f t="shared" si="5"/>
        <v>187.99286268313281</v>
      </c>
      <c r="K6" s="21">
        <f t="shared" si="6"/>
        <v>14.862140748349317</v>
      </c>
    </row>
    <row r="7" spans="1:19" x14ac:dyDescent="0.25">
      <c r="A7" s="4">
        <v>6</v>
      </c>
      <c r="B7" s="1">
        <v>1.2</v>
      </c>
      <c r="C7" s="1">
        <v>2.8540000000000001</v>
      </c>
      <c r="D7" s="16">
        <f t="shared" si="1"/>
        <v>1.304</v>
      </c>
      <c r="E7" s="17">
        <f t="shared" si="2"/>
        <v>6.5200000000000008E-2</v>
      </c>
      <c r="F7" s="18">
        <f t="shared" si="0"/>
        <v>328.8</v>
      </c>
      <c r="G7" s="18">
        <f t="shared" si="3"/>
        <v>16.440000000000001</v>
      </c>
      <c r="H7" s="19">
        <v>97.8</v>
      </c>
      <c r="I7" s="18">
        <f t="shared" si="4"/>
        <v>4.8900000000000006</v>
      </c>
      <c r="J7" s="20">
        <f t="shared" si="5"/>
        <v>191.53188478492649</v>
      </c>
      <c r="K7" s="21">
        <f t="shared" si="6"/>
        <v>15.141925011632924</v>
      </c>
    </row>
    <row r="8" spans="1:19" x14ac:dyDescent="0.25">
      <c r="A8" s="4">
        <v>7</v>
      </c>
      <c r="B8" s="1">
        <v>1.4</v>
      </c>
      <c r="C8" s="1">
        <v>3.0649999999999999</v>
      </c>
      <c r="D8" s="16">
        <f t="shared" si="1"/>
        <v>1.5149999999999999</v>
      </c>
      <c r="E8" s="17">
        <f t="shared" si="2"/>
        <v>7.5749999999999998E-2</v>
      </c>
      <c r="F8" s="18">
        <f t="shared" si="0"/>
        <v>383.59999999999997</v>
      </c>
      <c r="G8" s="18">
        <f t="shared" si="3"/>
        <v>19.18</v>
      </c>
      <c r="H8" s="19">
        <v>129.5</v>
      </c>
      <c r="I8" s="18">
        <f t="shared" si="4"/>
        <v>6.4750000000000005</v>
      </c>
      <c r="J8" s="20">
        <f t="shared" si="5"/>
        <v>163.8281091012459</v>
      </c>
      <c r="K8" s="21">
        <f t="shared" si="6"/>
        <v>12.951749237962447</v>
      </c>
    </row>
    <row r="9" spans="1:19" x14ac:dyDescent="0.25">
      <c r="A9" s="4">
        <v>8</v>
      </c>
      <c r="B9" s="1">
        <v>1.6</v>
      </c>
      <c r="C9" s="1">
        <v>3.4209999999999998</v>
      </c>
      <c r="D9" s="16">
        <f t="shared" si="1"/>
        <v>1.8709999999999998</v>
      </c>
      <c r="E9" s="17">
        <f t="shared" si="2"/>
        <v>9.3549999999999994E-2</v>
      </c>
      <c r="F9" s="18">
        <f t="shared" si="0"/>
        <v>438.40000000000003</v>
      </c>
      <c r="G9" s="18">
        <f t="shared" si="3"/>
        <v>21.92</v>
      </c>
      <c r="H9" s="19">
        <v>164.2</v>
      </c>
      <c r="I9" s="18">
        <f t="shared" si="4"/>
        <v>8.2099999999999991</v>
      </c>
      <c r="J9" s="20">
        <f t="shared" si="5"/>
        <v>149.01537345294125</v>
      </c>
      <c r="K9" s="21">
        <f t="shared" si="6"/>
        <v>11.780699662297108</v>
      </c>
    </row>
    <row r="10" spans="1:19" x14ac:dyDescent="0.25">
      <c r="A10" s="4">
        <v>9</v>
      </c>
      <c r="B10" s="1">
        <v>1.8</v>
      </c>
      <c r="C10" s="1">
        <v>4.0209999999999999</v>
      </c>
      <c r="D10" s="16">
        <f t="shared" si="1"/>
        <v>2.4710000000000001</v>
      </c>
      <c r="E10" s="17">
        <f t="shared" si="2"/>
        <v>0.12355000000000001</v>
      </c>
      <c r="F10" s="18">
        <f t="shared" si="0"/>
        <v>493.2</v>
      </c>
      <c r="G10" s="18">
        <f t="shared" si="3"/>
        <v>24.66</v>
      </c>
      <c r="H10" s="19">
        <v>201.5</v>
      </c>
      <c r="I10" s="18">
        <f t="shared" si="4"/>
        <v>10.075000000000001</v>
      </c>
      <c r="J10" s="20">
        <f t="shared" si="5"/>
        <v>143.51647895533668</v>
      </c>
      <c r="K10" s="21">
        <f t="shared" si="6"/>
        <v>11.345973881662163</v>
      </c>
    </row>
    <row r="11" spans="1:19" x14ac:dyDescent="0.25">
      <c r="A11" s="4">
        <v>10</v>
      </c>
      <c r="B11" s="1">
        <v>2</v>
      </c>
      <c r="C11" s="1">
        <v>3.976</v>
      </c>
      <c r="D11" s="16">
        <f t="shared" si="1"/>
        <v>2.4260000000000002</v>
      </c>
      <c r="E11" s="17">
        <f t="shared" si="2"/>
        <v>0.12130000000000002</v>
      </c>
      <c r="F11" s="18">
        <f t="shared" si="0"/>
        <v>548</v>
      </c>
      <c r="G11" s="18">
        <f t="shared" si="3"/>
        <v>27.400000000000002</v>
      </c>
      <c r="H11" s="19">
        <v>240.9</v>
      </c>
      <c r="I11" s="18">
        <f t="shared" si="4"/>
        <v>12.045000000000002</v>
      </c>
      <c r="J11" s="20">
        <f t="shared" si="5"/>
        <v>121.41561962192601</v>
      </c>
      <c r="K11" s="21">
        <f t="shared" si="6"/>
        <v>9.5987475381479541</v>
      </c>
    </row>
    <row r="12" spans="1:19" x14ac:dyDescent="0.25">
      <c r="A12" s="4">
        <v>11</v>
      </c>
      <c r="B12" s="1">
        <v>2.2000000000000002</v>
      </c>
      <c r="C12" s="1">
        <v>4.32</v>
      </c>
      <c r="D12" s="16">
        <f t="shared" si="1"/>
        <v>2.7700000000000005</v>
      </c>
      <c r="E12" s="17">
        <f t="shared" si="2"/>
        <v>0.13850000000000004</v>
      </c>
      <c r="F12" s="18">
        <f t="shared" si="0"/>
        <v>602.80000000000007</v>
      </c>
      <c r="G12" s="18">
        <f t="shared" si="3"/>
        <v>30.140000000000004</v>
      </c>
      <c r="H12" s="19">
        <v>282.3</v>
      </c>
      <c r="I12" s="18">
        <f t="shared" si="4"/>
        <v>14.115000000000002</v>
      </c>
      <c r="J12" s="20">
        <f t="shared" si="5"/>
        <v>112.45532345615946</v>
      </c>
      <c r="K12" s="21">
        <f t="shared" si="6"/>
        <v>8.8903739283105558</v>
      </c>
    </row>
    <row r="13" spans="1:19" x14ac:dyDescent="0.25">
      <c r="A13" s="4">
        <v>12</v>
      </c>
      <c r="B13" s="1">
        <v>2.4</v>
      </c>
      <c r="C13" s="1">
        <v>4.01</v>
      </c>
      <c r="D13" s="16">
        <f t="shared" si="1"/>
        <v>2.46</v>
      </c>
      <c r="E13" s="17">
        <f t="shared" si="2"/>
        <v>0.123</v>
      </c>
      <c r="F13" s="18">
        <f t="shared" si="0"/>
        <v>657.6</v>
      </c>
      <c r="G13" s="18">
        <f t="shared" si="3"/>
        <v>32.880000000000003</v>
      </c>
      <c r="H13" s="19">
        <v>325.2</v>
      </c>
      <c r="I13" s="18">
        <f t="shared" si="4"/>
        <v>16.260000000000002</v>
      </c>
      <c r="J13" s="20">
        <f t="shared" si="5"/>
        <v>93.008972530630231</v>
      </c>
      <c r="K13" s="21">
        <f t="shared" si="6"/>
        <v>7.353004900720661</v>
      </c>
    </row>
    <row r="14" spans="1:19" x14ac:dyDescent="0.25">
      <c r="A14" s="4">
        <v>13</v>
      </c>
      <c r="B14" s="1">
        <v>2.6</v>
      </c>
      <c r="C14" s="1">
        <v>3.887</v>
      </c>
      <c r="D14" s="16">
        <f t="shared" si="1"/>
        <v>2.3369999999999997</v>
      </c>
      <c r="E14" s="17">
        <f t="shared" si="2"/>
        <v>0.11685</v>
      </c>
      <c r="F14" s="18">
        <f t="shared" si="0"/>
        <v>712.4</v>
      </c>
      <c r="G14" s="18">
        <f t="shared" si="3"/>
        <v>35.619999999999997</v>
      </c>
      <c r="H14" s="19">
        <v>369.6</v>
      </c>
      <c r="I14" s="18">
        <f t="shared" si="4"/>
        <v>18.48</v>
      </c>
      <c r="J14" s="20">
        <f t="shared" si="5"/>
        <v>80.397675061346035</v>
      </c>
      <c r="K14" s="21">
        <f t="shared" si="6"/>
        <v>6.3559942943992755</v>
      </c>
    </row>
    <row r="15" spans="1:19" x14ac:dyDescent="0.25">
      <c r="A15" s="4">
        <v>14</v>
      </c>
      <c r="B15" s="1">
        <v>2.8</v>
      </c>
      <c r="C15" s="1">
        <v>3.0990000000000002</v>
      </c>
      <c r="D15" s="16">
        <f t="shared" si="1"/>
        <v>1.5490000000000002</v>
      </c>
      <c r="E15" s="17">
        <f t="shared" si="2"/>
        <v>7.7450000000000019E-2</v>
      </c>
      <c r="F15" s="18">
        <f t="shared" si="0"/>
        <v>767.19999999999993</v>
      </c>
      <c r="G15" s="18">
        <f t="shared" si="3"/>
        <v>38.360000000000007</v>
      </c>
      <c r="H15" s="19">
        <v>415</v>
      </c>
      <c r="I15" s="18">
        <f t="shared" si="4"/>
        <v>20.750000000000004</v>
      </c>
      <c r="J15" s="20">
        <f t="shared" si="5"/>
        <v>58.568326867951164</v>
      </c>
      <c r="K15" s="21">
        <f t="shared" si="6"/>
        <v>4.6302327911990364</v>
      </c>
    </row>
    <row r="16" spans="1:19" x14ac:dyDescent="0.25">
      <c r="A16" s="4">
        <v>15</v>
      </c>
      <c r="B16" s="1">
        <v>3</v>
      </c>
      <c r="C16" s="1">
        <v>2.8879999999999999</v>
      </c>
      <c r="D16" s="16">
        <f t="shared" si="1"/>
        <v>1.3379999999999999</v>
      </c>
      <c r="E16" s="17">
        <f t="shared" si="2"/>
        <v>6.6900000000000001E-2</v>
      </c>
      <c r="F16" s="18">
        <f t="shared" si="0"/>
        <v>822</v>
      </c>
      <c r="G16" s="18">
        <f t="shared" si="3"/>
        <v>41.1</v>
      </c>
      <c r="H16" s="19">
        <v>461.5</v>
      </c>
      <c r="I16" s="18">
        <f t="shared" si="4"/>
        <v>23.075000000000003</v>
      </c>
      <c r="J16" s="20">
        <f t="shared" si="5"/>
        <v>49.081782931620047</v>
      </c>
      <c r="K16" s="21">
        <f t="shared" si="6"/>
        <v>3.8802556421473935</v>
      </c>
    </row>
    <row r="17" spans="1:11" x14ac:dyDescent="0.25">
      <c r="A17" s="4">
        <v>16</v>
      </c>
      <c r="B17" s="1">
        <v>3.05</v>
      </c>
      <c r="C17" s="1">
        <v>2.8769999999999998</v>
      </c>
      <c r="D17" s="16">
        <f t="shared" si="1"/>
        <v>1.3269999999999997</v>
      </c>
      <c r="E17" s="17">
        <f t="shared" si="2"/>
        <v>6.6349999999999992E-2</v>
      </c>
      <c r="F17" s="18">
        <f t="shared" si="0"/>
        <v>835.69999999999993</v>
      </c>
      <c r="G17" s="18">
        <f t="shared" si="3"/>
        <v>41.784999999999997</v>
      </c>
      <c r="H17" s="19">
        <v>473.3</v>
      </c>
      <c r="I17" s="18">
        <f t="shared" si="4"/>
        <v>23.665000000000003</v>
      </c>
      <c r="J17" s="20">
        <f t="shared" si="5"/>
        <v>47.682592306723258</v>
      </c>
      <c r="K17" s="21">
        <f t="shared" si="6"/>
        <v>3.7696399107616898</v>
      </c>
    </row>
    <row r="18" spans="1:11" x14ac:dyDescent="0.25">
      <c r="A18" s="4">
        <v>17</v>
      </c>
      <c r="B18" s="1">
        <v>3.1</v>
      </c>
      <c r="C18" s="1">
        <v>2.8319999999999999</v>
      </c>
      <c r="D18" s="16">
        <f t="shared" si="1"/>
        <v>1.2819999999999998</v>
      </c>
      <c r="E18" s="17">
        <f t="shared" si="2"/>
        <v>6.409999999999999E-2</v>
      </c>
      <c r="F18" s="18">
        <f t="shared" si="0"/>
        <v>849.4</v>
      </c>
      <c r="G18" s="18">
        <f t="shared" si="3"/>
        <v>42.47</v>
      </c>
      <c r="H18" s="19">
        <v>485.1</v>
      </c>
      <c r="I18" s="18">
        <f t="shared" si="4"/>
        <v>24.255000000000003</v>
      </c>
      <c r="J18" s="20">
        <f t="shared" si="5"/>
        <v>45.737837546256443</v>
      </c>
      <c r="K18" s="21">
        <f t="shared" si="6"/>
        <v>3.6158935474234322</v>
      </c>
    </row>
    <row r="19" spans="1:11" x14ac:dyDescent="0.25">
      <c r="A19" s="4">
        <v>18</v>
      </c>
      <c r="B19" s="1">
        <v>3.15</v>
      </c>
      <c r="C19" s="1">
        <v>2.9540000000000002</v>
      </c>
      <c r="D19" s="16">
        <f t="shared" si="1"/>
        <v>1.4040000000000001</v>
      </c>
      <c r="E19" s="17">
        <f t="shared" si="2"/>
        <v>7.0200000000000012E-2</v>
      </c>
      <c r="F19" s="18">
        <f t="shared" si="0"/>
        <v>863.1</v>
      </c>
      <c r="G19" s="18">
        <f t="shared" si="3"/>
        <v>43.155000000000001</v>
      </c>
      <c r="H19" s="19">
        <v>497</v>
      </c>
      <c r="I19" s="18">
        <f t="shared" si="4"/>
        <v>24.85</v>
      </c>
      <c r="J19" s="20">
        <f t="shared" si="5"/>
        <v>46.729580142898591</v>
      </c>
      <c r="K19" s="21">
        <f t="shared" si="6"/>
        <v>3.694297683873403</v>
      </c>
    </row>
    <row r="20" spans="1:11" x14ac:dyDescent="0.25">
      <c r="A20" s="4">
        <v>19</v>
      </c>
      <c r="B20" s="1">
        <v>3.2</v>
      </c>
      <c r="C20" s="1">
        <v>2.7770000000000001</v>
      </c>
      <c r="D20" s="16">
        <f t="shared" si="1"/>
        <v>1.2270000000000001</v>
      </c>
      <c r="E20" s="17">
        <f t="shared" si="2"/>
        <v>6.1350000000000009E-2</v>
      </c>
      <c r="F20" s="18">
        <f t="shared" si="0"/>
        <v>876.80000000000007</v>
      </c>
      <c r="G20" s="18">
        <f t="shared" si="3"/>
        <v>43.84</v>
      </c>
      <c r="H20" s="19">
        <v>508.9</v>
      </c>
      <c r="I20" s="18">
        <f t="shared" si="4"/>
        <v>25.445</v>
      </c>
      <c r="J20" s="20">
        <f t="shared" si="5"/>
        <v>42.664972461862732</v>
      </c>
      <c r="K20" s="21">
        <f t="shared" si="6"/>
        <v>3.3729622321961905</v>
      </c>
    </row>
    <row r="21" spans="1:11" x14ac:dyDescent="0.25">
      <c r="A21" s="4">
        <v>20</v>
      </c>
      <c r="B21" s="1">
        <v>3.25</v>
      </c>
      <c r="C21" s="1">
        <v>3.0739999999999998</v>
      </c>
      <c r="D21" s="16">
        <f t="shared" si="1"/>
        <v>1.5239999999999998</v>
      </c>
      <c r="E21" s="17">
        <f t="shared" si="2"/>
        <v>7.619999999999999E-2</v>
      </c>
      <c r="F21" s="18">
        <f t="shared" si="0"/>
        <v>890.5</v>
      </c>
      <c r="G21" s="18">
        <f t="shared" si="3"/>
        <v>44.525000000000006</v>
      </c>
      <c r="H21" s="19">
        <v>520.79999999999995</v>
      </c>
      <c r="I21" s="18">
        <f t="shared" si="4"/>
        <v>26.040000000000003</v>
      </c>
      <c r="J21" s="20">
        <f t="shared" si="5"/>
        <v>46.455976977906971</v>
      </c>
      <c r="K21" s="21">
        <f t="shared" si="6"/>
        <v>3.6726674544632947</v>
      </c>
    </row>
    <row r="22" spans="1:11" x14ac:dyDescent="0.25">
      <c r="A22" s="4">
        <v>21</v>
      </c>
      <c r="B22" s="1">
        <v>3.3</v>
      </c>
      <c r="C22" s="1">
        <v>3.149</v>
      </c>
      <c r="D22" s="16">
        <f t="shared" si="1"/>
        <v>1.599</v>
      </c>
      <c r="E22" s="17">
        <f t="shared" si="2"/>
        <v>7.9950000000000007E-2</v>
      </c>
      <c r="F22" s="18">
        <f t="shared" si="0"/>
        <v>904.19999999999993</v>
      </c>
      <c r="G22" s="18">
        <f t="shared" si="3"/>
        <v>45.21</v>
      </c>
      <c r="H22" s="19">
        <v>532.79999999999995</v>
      </c>
      <c r="I22" s="18">
        <f t="shared" si="4"/>
        <v>26.64</v>
      </c>
      <c r="J22" s="20">
        <f t="shared" si="5"/>
        <v>46.507980084956081</v>
      </c>
      <c r="K22" s="21">
        <f t="shared" si="6"/>
        <v>3.6767786610553128</v>
      </c>
    </row>
    <row r="23" spans="1:11" x14ac:dyDescent="0.25">
      <c r="A23" s="4">
        <v>22</v>
      </c>
      <c r="B23" s="1">
        <v>3.35</v>
      </c>
      <c r="C23" s="1">
        <v>3.8359999999999999</v>
      </c>
      <c r="D23" s="16">
        <f t="shared" si="1"/>
        <v>2.2859999999999996</v>
      </c>
      <c r="E23" s="17">
        <f t="shared" si="2"/>
        <v>0.11429999999999998</v>
      </c>
      <c r="F23" s="18">
        <f t="shared" si="0"/>
        <v>917.9</v>
      </c>
      <c r="G23" s="18">
        <f t="shared" si="3"/>
        <v>45.895000000000003</v>
      </c>
      <c r="H23" s="19">
        <v>544.9</v>
      </c>
      <c r="I23" s="18">
        <f t="shared" si="4"/>
        <v>27.245000000000001</v>
      </c>
      <c r="J23" s="20">
        <f t="shared" si="5"/>
        <v>54.368212950276771</v>
      </c>
      <c r="K23" s="21">
        <f t="shared" si="6"/>
        <v>4.2981846308984348</v>
      </c>
    </row>
    <row r="24" spans="1:11" x14ac:dyDescent="0.25">
      <c r="A24" s="4">
        <v>23</v>
      </c>
      <c r="B24" s="1">
        <v>3.4</v>
      </c>
      <c r="C24" s="1">
        <v>3.6429999999999998</v>
      </c>
      <c r="D24" s="16">
        <f t="shared" si="1"/>
        <v>2.093</v>
      </c>
      <c r="E24" s="17">
        <f t="shared" si="2"/>
        <v>0.10465000000000001</v>
      </c>
      <c r="F24" s="18">
        <f t="shared" si="0"/>
        <v>931.6</v>
      </c>
      <c r="G24" s="18">
        <f t="shared" si="3"/>
        <v>46.580000000000005</v>
      </c>
      <c r="H24" s="19">
        <v>557</v>
      </c>
      <c r="I24" s="18">
        <f t="shared" si="4"/>
        <v>27.85</v>
      </c>
      <c r="J24" s="20">
        <f t="shared" si="5"/>
        <v>50.879214095733857</v>
      </c>
      <c r="K24" s="21">
        <f t="shared" si="6"/>
        <v>4.0223550525465823</v>
      </c>
    </row>
    <row r="25" spans="1:11" x14ac:dyDescent="0.25">
      <c r="A25" s="4">
        <v>24</v>
      </c>
      <c r="B25" s="1">
        <v>3.45</v>
      </c>
      <c r="C25" s="1">
        <v>4.46</v>
      </c>
      <c r="D25" s="16">
        <f t="shared" si="1"/>
        <v>2.91</v>
      </c>
      <c r="E25" s="17">
        <f t="shared" si="2"/>
        <v>0.14550000000000002</v>
      </c>
      <c r="F25" s="18">
        <f t="shared" si="0"/>
        <v>945.30000000000007</v>
      </c>
      <c r="G25" s="18">
        <f t="shared" si="3"/>
        <v>47.265000000000008</v>
      </c>
      <c r="H25" s="19">
        <v>569.1</v>
      </c>
      <c r="I25" s="18">
        <f t="shared" si="4"/>
        <v>28.455000000000002</v>
      </c>
      <c r="J25" s="20">
        <f t="shared" si="5"/>
        <v>58.693770239849414</v>
      </c>
      <c r="K25" s="21">
        <f t="shared" si="6"/>
        <v>4.6401499605132868</v>
      </c>
    </row>
    <row r="26" spans="1:11" x14ac:dyDescent="0.25">
      <c r="A26" s="4">
        <v>25</v>
      </c>
      <c r="B26" s="1">
        <v>3.5</v>
      </c>
      <c r="C26" s="1">
        <v>4.0860000000000003</v>
      </c>
      <c r="D26" s="16">
        <f t="shared" si="1"/>
        <v>2.5360000000000005</v>
      </c>
      <c r="E26" s="17">
        <f t="shared" si="2"/>
        <v>0.12680000000000002</v>
      </c>
      <c r="F26" s="18">
        <f t="shared" si="0"/>
        <v>959</v>
      </c>
      <c r="G26" s="18">
        <f t="shared" si="3"/>
        <v>47.95</v>
      </c>
      <c r="H26" s="19">
        <v>581.29999999999995</v>
      </c>
      <c r="I26" s="18">
        <f t="shared" si="4"/>
        <v>29.064999999999998</v>
      </c>
      <c r="J26" s="20">
        <f t="shared" si="5"/>
        <v>53.622457520904739</v>
      </c>
      <c r="K26" s="21">
        <f t="shared" si="6"/>
        <v>4.2392274875421236</v>
      </c>
    </row>
    <row r="27" spans="1:11" x14ac:dyDescent="0.25">
      <c r="A27" s="4">
        <v>26</v>
      </c>
      <c r="B27" s="1">
        <v>3.55</v>
      </c>
      <c r="C27" s="1">
        <v>4.5599999999999996</v>
      </c>
      <c r="D27" s="16">
        <f t="shared" si="1"/>
        <v>3.01</v>
      </c>
      <c r="E27" s="17">
        <f t="shared" si="2"/>
        <v>0.15049999999999999</v>
      </c>
      <c r="F27" s="18">
        <f t="shared" si="0"/>
        <v>972.69999999999993</v>
      </c>
      <c r="G27" s="18">
        <f t="shared" si="3"/>
        <v>48.634999999999998</v>
      </c>
      <c r="H27" s="19">
        <v>593.5</v>
      </c>
      <c r="I27" s="18">
        <f t="shared" si="4"/>
        <v>29.675000000000001</v>
      </c>
      <c r="J27" s="20">
        <f t="shared" si="5"/>
        <v>57.189312271757863</v>
      </c>
      <c r="K27" s="21">
        <f t="shared" si="6"/>
        <v>4.5212121149343307</v>
      </c>
    </row>
    <row r="28" spans="1:11" x14ac:dyDescent="0.25">
      <c r="A28" s="4">
        <v>27</v>
      </c>
      <c r="B28" s="1">
        <v>3.6</v>
      </c>
      <c r="C28" s="1">
        <v>4.2089999999999996</v>
      </c>
      <c r="D28" s="16">
        <f t="shared" si="1"/>
        <v>2.6589999999999998</v>
      </c>
      <c r="E28" s="17">
        <f t="shared" si="2"/>
        <v>0.13294999999999998</v>
      </c>
      <c r="F28" s="18">
        <f t="shared" si="0"/>
        <v>986.4</v>
      </c>
      <c r="G28" s="18">
        <f t="shared" si="3"/>
        <v>49.319999999999993</v>
      </c>
      <c r="H28" s="19">
        <v>605.70000000000005</v>
      </c>
      <c r="I28" s="18">
        <f t="shared" si="4"/>
        <v>30.285</v>
      </c>
      <c r="J28" s="20">
        <f t="shared" si="5"/>
        <v>52.635599443228443</v>
      </c>
      <c r="K28" s="21">
        <f t="shared" si="6"/>
        <v>4.1612095062223116</v>
      </c>
    </row>
    <row r="29" spans="1:11" x14ac:dyDescent="0.25">
      <c r="A29" s="4">
        <v>28</v>
      </c>
      <c r="B29" s="1">
        <v>3.65</v>
      </c>
      <c r="C29" s="1">
        <v>4.76</v>
      </c>
      <c r="D29" s="16">
        <f t="shared" si="1"/>
        <v>3.21</v>
      </c>
      <c r="E29" s="17">
        <f t="shared" si="2"/>
        <v>0.1605</v>
      </c>
      <c r="F29" s="18">
        <f t="shared" si="0"/>
        <v>1000.1</v>
      </c>
      <c r="G29" s="18">
        <f t="shared" si="3"/>
        <v>50.005000000000003</v>
      </c>
      <c r="H29" s="19">
        <v>618</v>
      </c>
      <c r="I29" s="18">
        <f t="shared" si="4"/>
        <v>30.900000000000002</v>
      </c>
      <c r="J29" s="20">
        <f t="shared" si="5"/>
        <v>56.648364429768883</v>
      </c>
      <c r="K29" s="21">
        <f t="shared" si="6"/>
        <v>4.4784464330333797</v>
      </c>
    </row>
    <row r="30" spans="1:11" x14ac:dyDescent="0.25">
      <c r="A30" s="4">
        <v>29</v>
      </c>
      <c r="B30" s="1">
        <v>3.7</v>
      </c>
      <c r="C30" s="1">
        <v>4.8230000000000004</v>
      </c>
      <c r="D30" s="16">
        <f t="shared" si="1"/>
        <v>3.2730000000000006</v>
      </c>
      <c r="E30" s="17">
        <f t="shared" si="2"/>
        <v>0.16365000000000005</v>
      </c>
      <c r="F30" s="18">
        <f t="shared" si="0"/>
        <v>1013.8000000000001</v>
      </c>
      <c r="G30" s="18">
        <f t="shared" si="3"/>
        <v>50.690000000000005</v>
      </c>
      <c r="H30" s="19">
        <v>630.29999999999995</v>
      </c>
      <c r="I30" s="18">
        <f t="shared" si="4"/>
        <v>31.515000000000001</v>
      </c>
      <c r="J30" s="20">
        <f t="shared" si="5"/>
        <v>56.045993529358284</v>
      </c>
      <c r="K30" s="21">
        <f t="shared" si="6"/>
        <v>4.430824831995781</v>
      </c>
    </row>
    <row r="31" spans="1:11" x14ac:dyDescent="0.25">
      <c r="A31" s="4">
        <v>30</v>
      </c>
      <c r="B31" s="1">
        <v>3.75</v>
      </c>
      <c r="C31" s="1">
        <v>4.0359999999999996</v>
      </c>
      <c r="D31" s="16">
        <f t="shared" si="1"/>
        <v>2.4859999999999998</v>
      </c>
      <c r="E31" s="17">
        <f t="shared" si="2"/>
        <v>0.12429999999999999</v>
      </c>
      <c r="F31" s="18">
        <f t="shared" si="0"/>
        <v>1027.5</v>
      </c>
      <c r="G31" s="18">
        <f t="shared" si="3"/>
        <v>51.375</v>
      </c>
      <c r="H31" s="19">
        <v>642.70000000000005</v>
      </c>
      <c r="I31" s="18">
        <f t="shared" si="4"/>
        <v>32.135000000000005</v>
      </c>
      <c r="J31" s="20">
        <f t="shared" si="5"/>
        <v>47.871586033501934</v>
      </c>
      <c r="K31" s="21">
        <f t="shared" si="6"/>
        <v>3.7845811767642941</v>
      </c>
    </row>
    <row r="32" spans="1:11" x14ac:dyDescent="0.25">
      <c r="A32" s="4">
        <v>31</v>
      </c>
      <c r="B32" s="1">
        <v>3.8</v>
      </c>
      <c r="C32" s="1">
        <v>4.0209999999999999</v>
      </c>
      <c r="D32" s="16">
        <f t="shared" si="1"/>
        <v>2.4710000000000001</v>
      </c>
      <c r="E32" s="17">
        <f t="shared" si="2"/>
        <v>0.12355000000000001</v>
      </c>
      <c r="F32" s="18">
        <f t="shared" si="0"/>
        <v>1041.2</v>
      </c>
      <c r="G32" s="18">
        <f t="shared" si="3"/>
        <v>52.06</v>
      </c>
      <c r="H32" s="19">
        <v>655</v>
      </c>
      <c r="I32" s="18">
        <f t="shared" si="4"/>
        <v>32.75</v>
      </c>
      <c r="J32" s="20">
        <f t="shared" si="5"/>
        <v>46.788070275555533</v>
      </c>
      <c r="K32" s="21">
        <f t="shared" si="6"/>
        <v>3.6989217348694363</v>
      </c>
    </row>
    <row r="33" spans="1:11" x14ac:dyDescent="0.25">
      <c r="A33" s="4">
        <v>32</v>
      </c>
      <c r="B33" s="1">
        <v>3.85</v>
      </c>
      <c r="C33" s="1">
        <v>3.7229999999999999</v>
      </c>
      <c r="D33" s="16">
        <f t="shared" si="1"/>
        <v>2.173</v>
      </c>
      <c r="E33" s="17">
        <f t="shared" si="2"/>
        <v>0.10865000000000001</v>
      </c>
      <c r="F33" s="18">
        <f t="shared" si="0"/>
        <v>1054.9000000000001</v>
      </c>
      <c r="G33" s="18">
        <f t="shared" si="3"/>
        <v>52.745000000000005</v>
      </c>
      <c r="H33" s="19">
        <v>667.4</v>
      </c>
      <c r="I33" s="18">
        <f t="shared" si="4"/>
        <v>33.369999999999997</v>
      </c>
      <c r="J33" s="20">
        <f t="shared" si="5"/>
        <v>43.02421198163173</v>
      </c>
      <c r="K33" s="21">
        <f t="shared" si="6"/>
        <v>3.4013626098965686</v>
      </c>
    </row>
    <row r="34" spans="1:11" x14ac:dyDescent="0.25">
      <c r="A34" s="4">
        <v>33</v>
      </c>
      <c r="B34" s="1">
        <v>3.9</v>
      </c>
      <c r="C34" s="1">
        <v>3.1739999999999999</v>
      </c>
      <c r="D34" s="16">
        <f t="shared" si="1"/>
        <v>1.6239999999999999</v>
      </c>
      <c r="E34" s="17">
        <f t="shared" si="2"/>
        <v>8.1199999999999994E-2</v>
      </c>
      <c r="F34" s="18">
        <f t="shared" si="0"/>
        <v>1068.5999999999999</v>
      </c>
      <c r="G34" s="18">
        <f t="shared" si="3"/>
        <v>53.43</v>
      </c>
      <c r="H34" s="19">
        <v>679.9</v>
      </c>
      <c r="I34" s="18">
        <f t="shared" si="4"/>
        <v>33.994999999999997</v>
      </c>
      <c r="J34" s="20">
        <f t="shared" si="5"/>
        <v>36.481295951028798</v>
      </c>
      <c r="K34" s="21">
        <f t="shared" si="6"/>
        <v>2.8840996799982381</v>
      </c>
    </row>
    <row r="35" spans="1:11" x14ac:dyDescent="0.25">
      <c r="A35" s="4">
        <v>34</v>
      </c>
      <c r="B35" s="1">
        <v>3.95</v>
      </c>
      <c r="C35" s="1">
        <v>2.4609999999999999</v>
      </c>
      <c r="D35" s="16">
        <f t="shared" si="1"/>
        <v>0.91099999999999981</v>
      </c>
      <c r="E35" s="17">
        <f t="shared" si="2"/>
        <v>4.5549999999999993E-2</v>
      </c>
      <c r="F35" s="18">
        <f t="shared" si="0"/>
        <v>1082.3</v>
      </c>
      <c r="G35" s="18">
        <f t="shared" si="3"/>
        <v>54.115000000000002</v>
      </c>
      <c r="H35" s="19">
        <v>692.4</v>
      </c>
      <c r="I35" s="18">
        <f t="shared" si="4"/>
        <v>34.619999999999997</v>
      </c>
      <c r="J35" s="20">
        <f t="shared" si="5"/>
        <v>26.806351056227431</v>
      </c>
      <c r="K35" s="21">
        <f t="shared" si="6"/>
        <v>2.1192281273934763</v>
      </c>
    </row>
    <row r="36" spans="1:11" x14ac:dyDescent="0.25">
      <c r="A36" s="4">
        <v>35</v>
      </c>
      <c r="B36" s="1">
        <v>4</v>
      </c>
      <c r="C36" s="1">
        <v>2.2879999999999998</v>
      </c>
      <c r="D36" s="16">
        <f t="shared" si="1"/>
        <v>0.73799999999999977</v>
      </c>
      <c r="E36" s="17">
        <f t="shared" si="2"/>
        <v>3.6899999999999988E-2</v>
      </c>
      <c r="F36" s="18">
        <f t="shared" si="0"/>
        <v>1096</v>
      </c>
      <c r="G36" s="18">
        <f t="shared" si="3"/>
        <v>54.800000000000004</v>
      </c>
      <c r="H36" s="19">
        <v>704.9</v>
      </c>
      <c r="I36" s="18">
        <f t="shared" si="4"/>
        <v>35.244999999999997</v>
      </c>
      <c r="J36" s="20">
        <f t="shared" si="5"/>
        <v>23.676219067536707</v>
      </c>
      <c r="K36" s="21">
        <f t="shared" si="6"/>
        <v>1.8717694658630986</v>
      </c>
    </row>
    <row r="37" spans="1:11" x14ac:dyDescent="0.25">
      <c r="A37" s="4">
        <v>36</v>
      </c>
      <c r="B37" s="1">
        <v>4.0500000000000096</v>
      </c>
      <c r="C37" s="1">
        <v>2.149</v>
      </c>
      <c r="D37" s="16">
        <f t="shared" si="1"/>
        <v>0.59899999999999998</v>
      </c>
      <c r="E37" s="17">
        <f t="shared" si="2"/>
        <v>2.9950000000000001E-2</v>
      </c>
      <c r="F37" s="18">
        <f t="shared" si="0"/>
        <v>1109.7000000000025</v>
      </c>
      <c r="G37" s="18">
        <f t="shared" si="3"/>
        <v>55.485000000000127</v>
      </c>
      <c r="H37" s="19">
        <v>717.4</v>
      </c>
      <c r="I37" s="18">
        <f t="shared" si="4"/>
        <v>35.869999999999997</v>
      </c>
      <c r="J37" s="20">
        <f t="shared" si="5"/>
        <v>20.936545830477787</v>
      </c>
      <c r="K37" s="21">
        <f t="shared" si="6"/>
        <v>1.6551792790202833</v>
      </c>
    </row>
    <row r="38" spans="1:11" x14ac:dyDescent="0.25">
      <c r="A38" s="4">
        <v>37</v>
      </c>
      <c r="B38" s="1">
        <v>4.1000000000000103</v>
      </c>
      <c r="C38" s="1">
        <v>1.6240000000000001</v>
      </c>
      <c r="D38" s="16">
        <f t="shared" si="1"/>
        <v>7.4000000000000066E-2</v>
      </c>
      <c r="E38" s="17">
        <f t="shared" si="2"/>
        <v>3.7000000000000036E-3</v>
      </c>
      <c r="F38" s="18">
        <f t="shared" si="0"/>
        <v>1123.4000000000028</v>
      </c>
      <c r="G38" s="18">
        <f t="shared" si="3"/>
        <v>56.170000000000144</v>
      </c>
      <c r="H38" s="19">
        <v>729.9</v>
      </c>
      <c r="I38" s="18">
        <f t="shared" si="4"/>
        <v>36.494999999999997</v>
      </c>
      <c r="J38" s="20">
        <f t="shared" si="5"/>
        <v>7.2246070496503387</v>
      </c>
      <c r="K38" s="21">
        <f t="shared" si="6"/>
        <v>0.57115533691510634</v>
      </c>
    </row>
    <row r="39" spans="1:11" x14ac:dyDescent="0.25">
      <c r="A39" s="4">
        <v>38</v>
      </c>
      <c r="B39" s="1">
        <v>4.1500000000000101</v>
      </c>
      <c r="C39" s="1">
        <v>1.4870000000000001</v>
      </c>
      <c r="D39" s="16">
        <f t="shared" si="1"/>
        <v>-6.2999999999999945E-2</v>
      </c>
      <c r="E39" s="17">
        <f t="shared" si="2"/>
        <v>3.1499999999999974E-3</v>
      </c>
      <c r="F39" s="18">
        <f t="shared" si="0"/>
        <v>1137.1000000000029</v>
      </c>
      <c r="G39" s="18">
        <f t="shared" si="3"/>
        <v>-56.855000000000146</v>
      </c>
      <c r="H39" s="19">
        <v>742.5</v>
      </c>
      <c r="I39" s="18">
        <f t="shared" si="4"/>
        <v>-37.125</v>
      </c>
      <c r="J39" s="1">
        <v>0</v>
      </c>
      <c r="K39" s="5">
        <f t="shared" si="6"/>
        <v>0</v>
      </c>
    </row>
    <row r="40" spans="1:11" x14ac:dyDescent="0.25">
      <c r="A40" s="4">
        <v>39</v>
      </c>
      <c r="B40" s="1">
        <v>4.2</v>
      </c>
      <c r="C40" s="1">
        <v>1.244</v>
      </c>
      <c r="D40" s="16">
        <f t="shared" si="1"/>
        <v>-0.30600000000000005</v>
      </c>
      <c r="E40" s="17">
        <f t="shared" si="2"/>
        <v>1.5300000000000003E-2</v>
      </c>
      <c r="F40" s="18">
        <f t="shared" si="0"/>
        <v>1150.8</v>
      </c>
      <c r="G40" s="18">
        <f t="shared" si="3"/>
        <v>-57.54</v>
      </c>
      <c r="H40" s="19">
        <v>755.1</v>
      </c>
      <c r="I40" s="18">
        <f t="shared" si="4"/>
        <v>-37.755000000000003</v>
      </c>
      <c r="J40" s="1">
        <v>0</v>
      </c>
      <c r="K40" s="5">
        <f t="shared" si="6"/>
        <v>0</v>
      </c>
    </row>
    <row r="41" spans="1:11" ht="15.75" thickBot="1" x14ac:dyDescent="0.3">
      <c r="A41" s="6">
        <v>40</v>
      </c>
      <c r="B41" s="7">
        <v>4.4000000000000004</v>
      </c>
      <c r="C41" s="7">
        <v>0.94399999999999995</v>
      </c>
      <c r="D41" s="22">
        <f t="shared" si="1"/>
        <v>-0.60600000000000009</v>
      </c>
      <c r="E41" s="23">
        <f t="shared" si="2"/>
        <v>3.0300000000000007E-2</v>
      </c>
      <c r="F41" s="24">
        <f t="shared" si="0"/>
        <v>1205.6000000000001</v>
      </c>
      <c r="G41" s="24">
        <f t="shared" si="3"/>
        <v>-60.280000000000008</v>
      </c>
      <c r="H41" s="25">
        <v>805.8</v>
      </c>
      <c r="I41" s="24">
        <f t="shared" si="4"/>
        <v>-40.29</v>
      </c>
      <c r="J41" s="7">
        <v>0</v>
      </c>
      <c r="K41" s="8">
        <f t="shared" si="6"/>
        <v>0</v>
      </c>
    </row>
    <row r="42" spans="1:11" x14ac:dyDescent="0.25">
      <c r="A42" s="14"/>
      <c r="B42" s="14"/>
      <c r="C42" s="15"/>
      <c r="D42" s="14"/>
      <c r="E42" s="14"/>
    </row>
    <row r="43" spans="1:11" x14ac:dyDescent="0.25">
      <c r="E43" s="14"/>
    </row>
  </sheetData>
  <sortState ref="B2:C41">
    <sortCondition ref="B2:B4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2022-09-25T23:05:35Z</dcterms:modified>
</cp:coreProperties>
</file>